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trlProps/ctrlProp3.xml" ContentType="application/vnd.ms-excel.controlpropertie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drawings/drawing5.xml" ContentType="application/vnd.openxmlformats-officedocument.drawing+xml"/>
  <Override PartName="/xl/queryTables/queryTable2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hidePivotFieldList="1"/>
  <bookViews>
    <workbookView xWindow="-195" yWindow="-45" windowWidth="4905" windowHeight="4635" tabRatio="747" firstSheet="4" activeTab="4"/>
  </bookViews>
  <sheets>
    <sheet name="SWDATA" sheetId="42" state="hidden" r:id="rId1"/>
    <sheet name="SWNOTEMETA" sheetId="51" state="hidden" r:id="rId2"/>
    <sheet name="Planning Template Checklist" sheetId="52" state="hidden" r:id="rId3"/>
    <sheet name="Configuration" sheetId="55" state="hidden" r:id="rId4"/>
    <sheet name="Planning View" sheetId="12" r:id="rId5"/>
    <sheet name="SWUPDATE" sheetId="9" state="hidden" r:id="rId6"/>
    <sheet name="Metrics &amp; Attributes View" sheetId="41" r:id="rId7"/>
    <sheet name="SCENARIOMETA" sheetId="62" state="hidden" r:id="rId8"/>
    <sheet name="Notes" sheetId="54" r:id="rId9"/>
    <sheet name="Drilldown" sheetId="53" r:id="rId10"/>
    <sheet name="RELATIONSHIP_INFO" sheetId="56" state="hidden" r:id="rId11"/>
    <sheet name="SWMETA2" sheetId="57" state="hidden" r:id="rId12"/>
    <sheet name="SWMETA3" sheetId="63" state="hidden" r:id="rId13"/>
    <sheet name="FilteringCriteria" sheetId="45" state="hidden" r:id="rId14"/>
    <sheet name="SWMETA" sheetId="43" state="hidden" r:id="rId15"/>
    <sheet name="SWSHEETMETA" sheetId="33" state="hidden" r:id="rId16"/>
  </sheets>
  <externalReferences>
    <externalReference r:id="rId17"/>
  </externalReferences>
  <definedNames>
    <definedName name="_xlnm._FilterDatabase" localSheetId="6" hidden="1">'Metrics &amp; Attributes View'!$F$15:$L$75</definedName>
    <definedName name="_xlnm._FilterDatabase" localSheetId="8" hidden="1">Notes!$C$3:$G$3</definedName>
    <definedName name="_xlnm._FilterDatabase" localSheetId="4" hidden="1">'Planning View'!$J$18:$P$18</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View'!$P$2</definedName>
    <definedName name="currencies_available" localSheetId="12">OFFSET(SWMETA3!$A$1,0,0,COUNTA(SWMETA3!$A:$A),1)</definedName>
    <definedName name="currencies_available">OFFSET(SWMETA2!$A$1,0,0,COUNTA(SWMETA2!$A:$A),1)</definedName>
    <definedName name="currencies_range" localSheetId="12">OFFSET(SWMETA3!$C$1,0,0,COUNTA(SWMETA3!$C:$C),1)</definedName>
    <definedName name="currencies_range">OFFSET(SWMETA2!$C$1,0,0,COUNTA(SWMETA2!$C:$C),1)</definedName>
    <definedName name="currency_selected" localSheetId="12">INDEX(SWMETA3!currencies_available,'Planning View'!$M$2)</definedName>
    <definedName name="currency_selected">INDEX(currencies_available,'Planning View'!$M$2)</definedName>
    <definedName name="current_date">'Planning View'!$DU$1</definedName>
    <definedName name="Current_Period">'Planning View'!$AC$1:$AI$1</definedName>
    <definedName name="Current_Period_Link">"#'"&amp;INDIRECT("Configuration!$F$10")</definedName>
    <definedName name="Display_By">Configuration!$K$16:$K$18</definedName>
    <definedName name="EndOfList">9999999</definedName>
    <definedName name="ExternalData_1" localSheetId="10">RELATIONSHIP_INFO!$A$1:$D$3</definedName>
    <definedName name="ExternalData_1" localSheetId="0">SWDATA!$A$1:$BI$17</definedName>
    <definedName name="ExternalData_1" localSheetId="14">SWMETA!$A$1:$BI$101</definedName>
    <definedName name="ExternalData_1" localSheetId="11">SWMETA2!$A$1:$D$14</definedName>
    <definedName name="ExternalData_1" localSheetId="12">SWMETA3!$A$1:$D$14</definedName>
    <definedName name="ExternalData_2" localSheetId="10">RELATIONSHIP_INFO!$A$1:$D$4</definedName>
    <definedName name="ExternalData_2" localSheetId="11">SWMETA2!$A$1:$D$17</definedName>
    <definedName name="ExternalData_2" localSheetId="12">SWMETA3!$A$1:$D$17</definedName>
    <definedName name="ExternalData_3" localSheetId="10">RELATIONSHIP_INFO!$A$1:$D$2</definedName>
    <definedName name="ExternalData_3" localSheetId="11">SWMETA2!$A$1:$D$17</definedName>
    <definedName name="ExternalData_3" localSheetId="12">SWMETA3!$A$1:$D$17</definedName>
    <definedName name="ExternalData_4" localSheetId="10">RELATIONSHIP_INFO!$A$1:$D$2</definedName>
    <definedName name="ExternalData_4" localSheetId="11">SWMETA2!$A$1:$D$17</definedName>
    <definedName name="ExternalData_4" localSheetId="12">SWMETA3!$A$1:$D$17</definedName>
    <definedName name="ExternalData_5" localSheetId="10">RELATIONSHIP_INFO!$A$1:$D$3</definedName>
    <definedName name="ExternalData_5" localSheetId="11">SWMETA2!$A$1:$D$14</definedName>
    <definedName name="ExternalData_5" localSheetId="12">SWMETA3!$A$1:$D$14</definedName>
    <definedName name="ExternalData_6" localSheetId="10">RELATIONSHIP_INFO!$A$1:$D$3</definedName>
    <definedName name="ExternalData_6" localSheetId="11">SWMETA2!$A$1:$D$14</definedName>
    <definedName name="ExternalData_6" localSheetId="12">SWMETA3!$A$1:$D$14</definedName>
    <definedName name="ExternalData_7" localSheetId="10">RELATIONSHIP_INFO!$A$1:$D$4</definedName>
    <definedName name="ExternalData_7" localSheetId="11">SWMETA2!$A$1:$D$17</definedName>
    <definedName name="ExternalData_7" localSheetId="12">SWMETA3!$A$1:$D$17</definedName>
    <definedName name="ExternalData_8" localSheetId="10">RELATIONSHIP_INFO!$A$1:$E$2</definedName>
    <definedName name="ExternalData_9" localSheetId="10">RELATIONSHIP_INFO!$A$1:$D$4</definedName>
    <definedName name="FFF">SWUPDATE!$L$3</definedName>
    <definedName name="First_Item_Row">'Planning View'!$S$16</definedName>
    <definedName name="Forecast_Start_Key">IF(Is_Loading_Old=TRUE,SWMETA!$B$7-4,SWMETA!$B$7)</definedName>
    <definedName name="Graph_Start_Date">OFFSET(INDIRECT("'Planning View'!$DU$15"),0,0,MAX(COUNTA(INDIRECT("'Planning View'!$DU:$DU")),1)-11,COUNTA(INDIRECT("'Planning View'!$15:$15"))-16)</definedName>
    <definedName name="Is_Loading">IF(Configuration!$F$14="YES",FALSE,FALSE)</definedName>
    <definedName name="Is_Loading_Old">IF(Configuration!$F$14="YES",FALSE,ISERROR(LEN(INDIRECT("Ambassador_Data!A1"))&gt;1))</definedName>
    <definedName name="Items_Filtered">'Planning View'!$U$13</definedName>
    <definedName name="Last_downloaded_item_row">'Planning View'!$S$14</definedName>
    <definedName name="max_items">Configuration!$F$4</definedName>
    <definedName name="MAXR">9999999</definedName>
    <definedName name="Metric_Name">OFFSET(INDIRECT("'Metrics &amp; Attributes View'!$F$16"),0,0,MAX(COUNTIF(INDIRECT("'Metrics &amp; Attributes View'!$I:$I"),"Search Metric (All)"),7),1)</definedName>
    <definedName name="notes_headers">Notes!$C$2:$G$2</definedName>
    <definedName name="notes_range">Notes!$C$4:$G$4</definedName>
    <definedName name="notes_reasons">OFFSET(SWNOTEMETA!$A$1,0,0,(COUNTBLANK(SWNOTEMETA!$B:$B)-COUNTBLANK(SWNOTEMETA!$A:$A)),1)</definedName>
    <definedName name="NULL">SWUPDATE!$V$13</definedName>
    <definedName name="Number_of_Items">COUNTA(SWMETA!$B$102:$B$325)</definedName>
    <definedName name="Platform">[1]Ambassador!$A$13:$A$23</definedName>
    <definedName name="_xlnm.Print_Area" localSheetId="0">SWDATA!$C$5:$M$17</definedName>
    <definedName name="ScenarioType">SWUPDATE!$JE$18</definedName>
    <definedName name="small_num">0.0000000000002</definedName>
    <definedName name="small_num2">0.000000001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_Count">Configuration!$I$7</definedName>
    <definedName name="TS_Hidden">Configuration!$I$10</definedName>
    <definedName name="TS_Name">OFFSET(INDIRECT("SWDATA!$C$4"),0,0,MAX(COUNTIF(INDIRECT("SWDATA!$E:$E"),"PARENT00001"),1),1)</definedName>
    <definedName name="UOM_Available">OFFSET(SWMETA3!$A$1,0,0,COUNTA(SWMETA3!$A:$A),1)</definedName>
    <definedName name="UOM_Range">OFFSET(SWMETA3!$B$1,0,0,COUNTA(SWMETA3!$B:$B),1)</definedName>
    <definedName name="UOM_Selected">INDEX(UOM_Available,'Planning View'!$M$2)</definedName>
    <definedName name="UpdateIntegrityFlag">SWUPDATE!$C$16</definedName>
    <definedName name="WorksheetTemplateVersion" localSheetId="11">"6.0"</definedName>
    <definedName name="WorksheetTemplateVersion" localSheetId="12">"6.0"</definedName>
  </definedNames>
  <calcPr calcId="145621"/>
  <fileRecoveryPr autoRecover="0"/>
</workbook>
</file>

<file path=xl/calcChain.xml><?xml version="1.0" encoding="utf-8"?>
<calcChain xmlns="http://schemas.openxmlformats.org/spreadsheetml/2006/main">
  <c r="I59" i="12" l="1"/>
  <c r="I58" i="12"/>
  <c r="I57" i="12"/>
  <c r="I56" i="12"/>
  <c r="I55" i="12"/>
  <c r="I54" i="12"/>
  <c r="I53" i="12"/>
  <c r="I52" i="12"/>
  <c r="I51" i="12"/>
  <c r="I50" i="12"/>
  <c r="I49" i="12"/>
  <c r="I48" i="12"/>
  <c r="I47" i="12"/>
  <c r="I46" i="12"/>
  <c r="I45" i="12"/>
  <c r="I44" i="12"/>
  <c r="I43" i="12"/>
  <c r="I42" i="12"/>
  <c r="I41" i="12"/>
  <c r="I40" i="12"/>
  <c r="I39" i="12"/>
  <c r="I38" i="12"/>
  <c r="I37" i="12"/>
  <c r="I36" i="12"/>
  <c r="I35" i="12"/>
  <c r="I34" i="12"/>
  <c r="I33" i="12"/>
  <c r="I32" i="12"/>
  <c r="I31" i="12"/>
  <c r="I30" i="12"/>
  <c r="I29" i="12"/>
  <c r="I28" i="12"/>
  <c r="I27" i="12"/>
  <c r="I26" i="12"/>
  <c r="I25" i="12"/>
  <c r="I24" i="12"/>
  <c r="I23" i="12"/>
  <c r="I22" i="12"/>
  <c r="I21" i="12"/>
  <c r="I20" i="12"/>
  <c r="I19" i="12"/>
  <c r="A1" i="12"/>
  <c r="DT9" i="12"/>
  <c r="DT8" i="12"/>
  <c r="DO9" i="12"/>
  <c r="DO8" i="12"/>
  <c r="O59" i="12"/>
  <c r="N59" i="12"/>
  <c r="O58" i="12"/>
  <c r="N58" i="12"/>
  <c r="O57" i="12"/>
  <c r="N57" i="12"/>
  <c r="O56" i="12"/>
  <c r="N56" i="12"/>
  <c r="O55" i="12"/>
  <c r="N55" i="12"/>
  <c r="O54" i="12"/>
  <c r="N54" i="12"/>
  <c r="O53" i="12"/>
  <c r="N53" i="12"/>
  <c r="O52" i="12"/>
  <c r="N52" i="12"/>
  <c r="O51" i="12"/>
  <c r="N51" i="12"/>
  <c r="O50" i="12"/>
  <c r="N50" i="12"/>
  <c r="O49" i="12"/>
  <c r="N49" i="12"/>
  <c r="O48" i="12"/>
  <c r="N48" i="12"/>
  <c r="O47" i="12"/>
  <c r="N47" i="12"/>
  <c r="O46" i="12"/>
  <c r="N46" i="12"/>
  <c r="O45" i="12"/>
  <c r="N45" i="12"/>
  <c r="O44" i="12"/>
  <c r="N44" i="12"/>
  <c r="O43" i="12"/>
  <c r="N43" i="12"/>
  <c r="O42" i="12"/>
  <c r="N42" i="12"/>
  <c r="O41" i="12"/>
  <c r="N41" i="12"/>
  <c r="O40" i="12"/>
  <c r="N40" i="12"/>
  <c r="O39" i="12"/>
  <c r="N39" i="12"/>
  <c r="O38" i="12"/>
  <c r="N38" i="12"/>
  <c r="O37" i="12"/>
  <c r="N37" i="12"/>
  <c r="O36" i="12"/>
  <c r="N36" i="12"/>
  <c r="O35" i="12"/>
  <c r="N35" i="12"/>
  <c r="O34" i="12"/>
  <c r="N34" i="12"/>
  <c r="O33" i="12"/>
  <c r="N33" i="12"/>
  <c r="O32" i="12"/>
  <c r="N32" i="12"/>
  <c r="O31" i="12"/>
  <c r="N31" i="12"/>
  <c r="O30" i="12"/>
  <c r="N30" i="12"/>
  <c r="O29" i="12"/>
  <c r="N29" i="12"/>
  <c r="O28" i="12"/>
  <c r="N28" i="12"/>
  <c r="O27" i="12"/>
  <c r="N27" i="12"/>
  <c r="O26" i="12"/>
  <c r="N26" i="12"/>
  <c r="O25" i="12"/>
  <c r="N25" i="12"/>
  <c r="O24" i="12"/>
  <c r="N24" i="12"/>
  <c r="O23" i="12"/>
  <c r="N23" i="12"/>
  <c r="O22" i="12"/>
  <c r="N22" i="12"/>
  <c r="EA59" i="12"/>
  <c r="ED59" i="12" s="1"/>
  <c r="DZ59" i="12"/>
  <c r="EC59" i="12" s="1"/>
  <c r="EF59" i="12" s="1"/>
  <c r="DY59" i="12"/>
  <c r="EB59" i="12" s="1"/>
  <c r="P59" i="12"/>
  <c r="D59" i="12"/>
  <c r="C59" i="12"/>
  <c r="B59" i="12"/>
  <c r="E59" i="12" s="1"/>
  <c r="A59" i="12"/>
  <c r="BE59" i="12" s="1"/>
  <c r="DU58" i="12"/>
  <c r="DV58" i="12" s="1"/>
  <c r="DW58" i="12" s="1"/>
  <c r="DX58" i="12" s="1"/>
  <c r="P58" i="12"/>
  <c r="D58" i="12"/>
  <c r="C58" i="12"/>
  <c r="B58" i="12"/>
  <c r="E58" i="12" s="1"/>
  <c r="A58" i="12"/>
  <c r="BF58" i="12" s="1"/>
  <c r="EB57" i="12"/>
  <c r="EE57" i="12" s="1"/>
  <c r="EA57" i="12"/>
  <c r="ED57" i="12" s="1"/>
  <c r="EG57" i="12" s="1"/>
  <c r="DZ57" i="12"/>
  <c r="EC57" i="12" s="1"/>
  <c r="DY57" i="12"/>
  <c r="P57" i="12"/>
  <c r="Q57" i="12" s="1"/>
  <c r="E57" i="12"/>
  <c r="D57" i="12"/>
  <c r="C57" i="12"/>
  <c r="B57" i="12"/>
  <c r="A57" i="12"/>
  <c r="BE57" i="12" s="1"/>
  <c r="DU56" i="12"/>
  <c r="DV56" i="12" s="1"/>
  <c r="DW56" i="12" s="1"/>
  <c r="DX56" i="12" s="1"/>
  <c r="DY56" i="12" s="1"/>
  <c r="P56" i="12"/>
  <c r="Q56" i="12" s="1"/>
  <c r="D56" i="12"/>
  <c r="C56" i="12"/>
  <c r="B56" i="12"/>
  <c r="E56" i="12" s="1"/>
  <c r="A56" i="12"/>
  <c r="BF56" i="12" s="1"/>
  <c r="ED55" i="12"/>
  <c r="EG55" i="12" s="1"/>
  <c r="EA55" i="12"/>
  <c r="DZ55" i="12"/>
  <c r="EC55" i="12" s="1"/>
  <c r="DY55" i="12"/>
  <c r="EB55" i="12" s="1"/>
  <c r="EE55" i="12" s="1"/>
  <c r="P55" i="12"/>
  <c r="Q55" i="12" s="1"/>
  <c r="G55" i="12"/>
  <c r="D55" i="12"/>
  <c r="C55" i="12"/>
  <c r="B55" i="12"/>
  <c r="E55" i="12" s="1"/>
  <c r="A55" i="12"/>
  <c r="BE55" i="12" s="1"/>
  <c r="DU54" i="12"/>
  <c r="DV54" i="12" s="1"/>
  <c r="DW54" i="12" s="1"/>
  <c r="DX54" i="12" s="1"/>
  <c r="P54" i="12"/>
  <c r="F54" i="12" s="1"/>
  <c r="D54" i="12"/>
  <c r="C54" i="12"/>
  <c r="B54" i="12"/>
  <c r="E54" i="12" s="1"/>
  <c r="A54" i="12"/>
  <c r="AW54" i="12" s="1"/>
  <c r="EB53" i="12"/>
  <c r="EE53" i="12" s="1"/>
  <c r="EH53" i="12" s="1"/>
  <c r="EA53" i="12"/>
  <c r="ED53" i="12" s="1"/>
  <c r="EG53" i="12" s="1"/>
  <c r="EJ53" i="12" s="1"/>
  <c r="EM53" i="12" s="1"/>
  <c r="EP53" i="12" s="1"/>
  <c r="DZ53" i="12"/>
  <c r="EC53" i="12" s="1"/>
  <c r="EF53" i="12" s="1"/>
  <c r="DY53" i="12"/>
  <c r="BF53" i="12"/>
  <c r="AT53" i="12"/>
  <c r="AL53" i="12"/>
  <c r="Z53" i="12"/>
  <c r="P53" i="12"/>
  <c r="K53" i="12" s="1"/>
  <c r="G53" i="12"/>
  <c r="D53" i="12"/>
  <c r="C53" i="12"/>
  <c r="B53" i="12"/>
  <c r="E53" i="12" s="1"/>
  <c r="A53" i="12"/>
  <c r="AX53" i="12" s="1"/>
  <c r="DU52" i="12"/>
  <c r="DV52" i="12" s="1"/>
  <c r="DW52" i="12" s="1"/>
  <c r="DX52" i="12" s="1"/>
  <c r="DY52" i="12" s="1"/>
  <c r="AU52" i="12"/>
  <c r="AE52" i="12"/>
  <c r="P52" i="12"/>
  <c r="Q52" i="12" s="1"/>
  <c r="D52" i="12"/>
  <c r="C52" i="12"/>
  <c r="B52" i="12"/>
  <c r="E52" i="12" s="1"/>
  <c r="A52" i="12"/>
  <c r="BF52" i="12" s="1"/>
  <c r="ED51" i="12"/>
  <c r="EG51" i="12" s="1"/>
  <c r="EA51" i="12"/>
  <c r="DZ51" i="12"/>
  <c r="EC51" i="12" s="1"/>
  <c r="DY51" i="12"/>
  <c r="EB51" i="12" s="1"/>
  <c r="EE51" i="12" s="1"/>
  <c r="P51" i="12"/>
  <c r="Q51" i="12" s="1"/>
  <c r="G51" i="12"/>
  <c r="D51" i="12"/>
  <c r="C51" i="12"/>
  <c r="B51" i="12"/>
  <c r="E51" i="12" s="1"/>
  <c r="A51" i="12"/>
  <c r="BF51" i="12" s="1"/>
  <c r="DU50" i="12"/>
  <c r="DV50" i="12" s="1"/>
  <c r="DW50" i="12" s="1"/>
  <c r="DX50" i="12" s="1"/>
  <c r="P50" i="12"/>
  <c r="F50" i="12" s="1"/>
  <c r="D50" i="12"/>
  <c r="C50" i="12"/>
  <c r="B50" i="12"/>
  <c r="E50" i="12" s="1"/>
  <c r="A50" i="12"/>
  <c r="AW50" i="12" s="1"/>
  <c r="EB49" i="12"/>
  <c r="EA49" i="12"/>
  <c r="ED49" i="12" s="1"/>
  <c r="DZ49" i="12"/>
  <c r="DY49" i="12"/>
  <c r="P49" i="12"/>
  <c r="E49" i="12"/>
  <c r="D49" i="12"/>
  <c r="C49" i="12"/>
  <c r="B49" i="12"/>
  <c r="A49" i="12"/>
  <c r="AX49" i="12" s="1"/>
  <c r="DU48" i="12"/>
  <c r="DV48" i="12" s="1"/>
  <c r="DW48" i="12" s="1"/>
  <c r="DX48" i="12" s="1"/>
  <c r="DY48" i="12" s="1"/>
  <c r="P48" i="12"/>
  <c r="F48" i="12"/>
  <c r="D48" i="12"/>
  <c r="C48" i="12"/>
  <c r="B48" i="12"/>
  <c r="E48" i="12" s="1"/>
  <c r="A48" i="12"/>
  <c r="BF48" i="12" s="1"/>
  <c r="EA47" i="12"/>
  <c r="ED47" i="12" s="1"/>
  <c r="DZ47" i="12"/>
  <c r="DY47" i="12"/>
  <c r="EB47" i="12" s="1"/>
  <c r="P47" i="12"/>
  <c r="Q47" i="12" s="1"/>
  <c r="K47" i="12"/>
  <c r="E47" i="12"/>
  <c r="D47" i="12"/>
  <c r="C47" i="12"/>
  <c r="B47" i="12"/>
  <c r="A47" i="12"/>
  <c r="BF47" i="12" s="1"/>
  <c r="DU46" i="12"/>
  <c r="DV46" i="12" s="1"/>
  <c r="DW46" i="12" s="1"/>
  <c r="DX46" i="12" s="1"/>
  <c r="Q46" i="12"/>
  <c r="P46" i="12"/>
  <c r="K46" i="12"/>
  <c r="G46" i="12"/>
  <c r="F46" i="12"/>
  <c r="D46" i="12"/>
  <c r="C46" i="12"/>
  <c r="B46" i="12"/>
  <c r="E46" i="12" s="1"/>
  <c r="A46" i="12"/>
  <c r="BE46" i="12" s="1"/>
  <c r="EA45" i="12"/>
  <c r="ED45" i="12" s="1"/>
  <c r="DZ45" i="12"/>
  <c r="EC45" i="12" s="1"/>
  <c r="EF45" i="12" s="1"/>
  <c r="DY45" i="12"/>
  <c r="EB45" i="12" s="1"/>
  <c r="BC45" i="12"/>
  <c r="AU45" i="12"/>
  <c r="AS45" i="12"/>
  <c r="AM45" i="12"/>
  <c r="AE45" i="12"/>
  <c r="AC45" i="12"/>
  <c r="W45" i="12"/>
  <c r="P45" i="12"/>
  <c r="D45" i="12"/>
  <c r="C45" i="12"/>
  <c r="B45" i="12"/>
  <c r="E45" i="12" s="1"/>
  <c r="A45" i="12"/>
  <c r="BF45" i="12" s="1"/>
  <c r="DU44" i="12"/>
  <c r="DV44" i="12" s="1"/>
  <c r="DW44" i="12" s="1"/>
  <c r="DX44" i="12" s="1"/>
  <c r="P44" i="12"/>
  <c r="Q44" i="12" s="1"/>
  <c r="K44" i="12"/>
  <c r="E44" i="12"/>
  <c r="D44" i="12"/>
  <c r="C44" i="12"/>
  <c r="B44" i="12"/>
  <c r="A44" i="12"/>
  <c r="BF44" i="12" s="1"/>
  <c r="EC43" i="12"/>
  <c r="EF43" i="12" s="1"/>
  <c r="EA43" i="12"/>
  <c r="ED43" i="12" s="1"/>
  <c r="DZ43" i="12"/>
  <c r="DY43" i="12"/>
  <c r="EB43" i="12" s="1"/>
  <c r="P43" i="12"/>
  <c r="Q43" i="12" s="1"/>
  <c r="F43" i="12"/>
  <c r="D43" i="12"/>
  <c r="C43" i="12"/>
  <c r="B43" i="12"/>
  <c r="E43" i="12" s="1"/>
  <c r="A43" i="12"/>
  <c r="DU42" i="12"/>
  <c r="DV42" i="12" s="1"/>
  <c r="DW42" i="12" s="1"/>
  <c r="DX42" i="12" s="1"/>
  <c r="P42" i="12"/>
  <c r="K42" i="12"/>
  <c r="D42" i="12"/>
  <c r="C42" i="12"/>
  <c r="B42" i="12"/>
  <c r="E42" i="12" s="1"/>
  <c r="A42" i="12"/>
  <c r="BF42" i="12" s="1"/>
  <c r="EC41" i="12"/>
  <c r="EF41" i="12" s="1"/>
  <c r="EA41" i="12"/>
  <c r="ED41" i="12" s="1"/>
  <c r="DZ41" i="12"/>
  <c r="DY41" i="12"/>
  <c r="EB41" i="12" s="1"/>
  <c r="AY41" i="12"/>
  <c r="P41" i="12"/>
  <c r="Q41" i="12" s="1"/>
  <c r="D41" i="12"/>
  <c r="C41" i="12"/>
  <c r="B41" i="12"/>
  <c r="E41" i="12" s="1"/>
  <c r="A41" i="12"/>
  <c r="BE41" i="12" s="1"/>
  <c r="DU40" i="12"/>
  <c r="DV40" i="12" s="1"/>
  <c r="DW40" i="12" s="1"/>
  <c r="DX40" i="12" s="1"/>
  <c r="BF40" i="12"/>
  <c r="BB40" i="12"/>
  <c r="AT40" i="12"/>
  <c r="AL40" i="12"/>
  <c r="AD40" i="12"/>
  <c r="Z40" i="12"/>
  <c r="P40" i="12"/>
  <c r="Q40" i="12" s="1"/>
  <c r="D40" i="12"/>
  <c r="C40" i="12"/>
  <c r="B40" i="12"/>
  <c r="E40" i="12" s="1"/>
  <c r="A40" i="12"/>
  <c r="AX40" i="12" s="1"/>
  <c r="EA39" i="12"/>
  <c r="DZ39" i="12"/>
  <c r="EC39" i="12" s="1"/>
  <c r="DY39" i="12"/>
  <c r="P39" i="12"/>
  <c r="F39" i="12" s="1"/>
  <c r="D39" i="12"/>
  <c r="C39" i="12"/>
  <c r="B39" i="12"/>
  <c r="E39" i="12" s="1"/>
  <c r="A39" i="12"/>
  <c r="BF39" i="12" s="1"/>
  <c r="DV38" i="12"/>
  <c r="DW38" i="12" s="1"/>
  <c r="DX38" i="12" s="1"/>
  <c r="DU38" i="12"/>
  <c r="P38" i="12"/>
  <c r="G38" i="12" s="1"/>
  <c r="D38" i="12"/>
  <c r="C38" i="12"/>
  <c r="B38" i="12"/>
  <c r="E38" i="12" s="1"/>
  <c r="A38" i="12"/>
  <c r="BF38" i="12" s="1"/>
  <c r="EA37" i="12"/>
  <c r="DZ37" i="12"/>
  <c r="EC37" i="12" s="1"/>
  <c r="DY37" i="12"/>
  <c r="BE37" i="12"/>
  <c r="AI37" i="12"/>
  <c r="Y37" i="12"/>
  <c r="P37" i="12"/>
  <c r="F37" i="12" s="1"/>
  <c r="D37" i="12"/>
  <c r="C37" i="12"/>
  <c r="B37" i="12"/>
  <c r="E37" i="12" s="1"/>
  <c r="A37" i="12"/>
  <c r="AS37" i="12" s="1"/>
  <c r="DU36" i="12"/>
  <c r="DV36" i="12" s="1"/>
  <c r="DW36" i="12" s="1"/>
  <c r="DX36" i="12" s="1"/>
  <c r="Q36" i="12"/>
  <c r="P36" i="12"/>
  <c r="G36" i="12" s="1"/>
  <c r="K36" i="12"/>
  <c r="F36" i="12"/>
  <c r="D36" i="12"/>
  <c r="C36" i="12"/>
  <c r="B36" i="12"/>
  <c r="E36" i="12" s="1"/>
  <c r="A36" i="12"/>
  <c r="AX36" i="12" s="1"/>
  <c r="EA35" i="12"/>
  <c r="DZ35" i="12"/>
  <c r="EC35" i="12" s="1"/>
  <c r="DY35" i="12"/>
  <c r="P35" i="12"/>
  <c r="F35" i="12" s="1"/>
  <c r="D35" i="12"/>
  <c r="C35" i="12"/>
  <c r="B35" i="12"/>
  <c r="E35" i="12" s="1"/>
  <c r="A35" i="12"/>
  <c r="BC35" i="12" s="1"/>
  <c r="DV34" i="12"/>
  <c r="DW34" i="12" s="1"/>
  <c r="DX34" i="12" s="1"/>
  <c r="DU34" i="12"/>
  <c r="Q34" i="12"/>
  <c r="P34" i="12"/>
  <c r="G34" i="12" s="1"/>
  <c r="K34" i="12"/>
  <c r="E34" i="12"/>
  <c r="D34" i="12"/>
  <c r="C34" i="12"/>
  <c r="B34" i="12"/>
  <c r="A34" i="12"/>
  <c r="BF34" i="12" s="1"/>
  <c r="EA33" i="12"/>
  <c r="ED33" i="12" s="1"/>
  <c r="DZ33" i="12"/>
  <c r="EC33" i="12" s="1"/>
  <c r="EF33" i="12" s="1"/>
  <c r="DY33" i="12"/>
  <c r="EB33" i="12" s="1"/>
  <c r="AY33" i="12"/>
  <c r="AW33" i="12"/>
  <c r="AO33" i="12"/>
  <c r="AE33" i="12"/>
  <c r="AC33" i="12"/>
  <c r="W33" i="12"/>
  <c r="P33" i="12"/>
  <c r="Q33" i="12" s="1"/>
  <c r="D33" i="12"/>
  <c r="C33" i="12"/>
  <c r="B33" i="12"/>
  <c r="E33" i="12" s="1"/>
  <c r="A33" i="12"/>
  <c r="AK33" i="12" s="1"/>
  <c r="DU32" i="12"/>
  <c r="DV32" i="12" s="1"/>
  <c r="DW32" i="12" s="1"/>
  <c r="DX32" i="12" s="1"/>
  <c r="P32" i="12"/>
  <c r="Q32" i="12" s="1"/>
  <c r="K32" i="12"/>
  <c r="E32" i="12"/>
  <c r="D32" i="12"/>
  <c r="C32" i="12"/>
  <c r="B32" i="12"/>
  <c r="A32" i="12"/>
  <c r="BF32" i="12" s="1"/>
  <c r="EC31" i="12"/>
  <c r="EF31" i="12" s="1"/>
  <c r="EA31" i="12"/>
  <c r="ED31" i="12" s="1"/>
  <c r="DZ31" i="12"/>
  <c r="DY31" i="12"/>
  <c r="EB31" i="12" s="1"/>
  <c r="BC31" i="12"/>
  <c r="AU31" i="12"/>
  <c r="AE31" i="12"/>
  <c r="W31" i="12"/>
  <c r="P31" i="12"/>
  <c r="Q31" i="12" s="1"/>
  <c r="D31" i="12"/>
  <c r="C31" i="12"/>
  <c r="B31" i="12"/>
  <c r="E31" i="12" s="1"/>
  <c r="A31" i="12"/>
  <c r="BF31" i="12" s="1"/>
  <c r="DV30" i="12"/>
  <c r="DW30" i="12" s="1"/>
  <c r="DX30" i="12" s="1"/>
  <c r="DU30" i="12"/>
  <c r="P30" i="12"/>
  <c r="G30" i="12" s="1"/>
  <c r="E30" i="12"/>
  <c r="D30" i="12"/>
  <c r="C30" i="12"/>
  <c r="B30" i="12"/>
  <c r="A30" i="12"/>
  <c r="BF30" i="12" s="1"/>
  <c r="EC29" i="12"/>
  <c r="EF29" i="12" s="1"/>
  <c r="EA29" i="12"/>
  <c r="ED29" i="12" s="1"/>
  <c r="DZ29" i="12"/>
  <c r="DY29" i="12"/>
  <c r="EB29" i="12" s="1"/>
  <c r="P29" i="12"/>
  <c r="Q29" i="12" s="1"/>
  <c r="F29" i="12"/>
  <c r="D29" i="12"/>
  <c r="C29" i="12"/>
  <c r="B29" i="12"/>
  <c r="E29" i="12" s="1"/>
  <c r="A29" i="12"/>
  <c r="BF29" i="12" s="1"/>
  <c r="DU28" i="12"/>
  <c r="DV28" i="12" s="1"/>
  <c r="DW28" i="12" s="1"/>
  <c r="DX28" i="12" s="1"/>
  <c r="P28" i="12"/>
  <c r="K28" i="12" s="1"/>
  <c r="D28" i="12"/>
  <c r="C28" i="12"/>
  <c r="B28" i="12"/>
  <c r="E28" i="12" s="1"/>
  <c r="A28" i="12"/>
  <c r="AZ28" i="12" s="1"/>
  <c r="EA27" i="12"/>
  <c r="ED27" i="12" s="1"/>
  <c r="DZ27" i="12"/>
  <c r="EC27" i="12" s="1"/>
  <c r="EF27" i="12" s="1"/>
  <c r="DY27" i="12"/>
  <c r="EB27" i="12" s="1"/>
  <c r="BC27" i="12"/>
  <c r="BA27" i="12"/>
  <c r="AU27" i="12"/>
  <c r="AS27" i="12"/>
  <c r="AQ27" i="12"/>
  <c r="AK27" i="12"/>
  <c r="AI27" i="12"/>
  <c r="AE27" i="12"/>
  <c r="AA27" i="12"/>
  <c r="W27" i="12"/>
  <c r="P27" i="12"/>
  <c r="Q27" i="12" s="1"/>
  <c r="D27" i="12"/>
  <c r="C27" i="12"/>
  <c r="B27" i="12"/>
  <c r="E27" i="12" s="1"/>
  <c r="A27" i="12"/>
  <c r="BF27" i="12" s="1"/>
  <c r="DU26" i="12"/>
  <c r="DV26" i="12" s="1"/>
  <c r="DW26" i="12" s="1"/>
  <c r="DX26" i="12" s="1"/>
  <c r="P26" i="12"/>
  <c r="K26" i="12" s="1"/>
  <c r="G26" i="12"/>
  <c r="D26" i="12"/>
  <c r="C26" i="12"/>
  <c r="B26" i="12"/>
  <c r="E26" i="12" s="1"/>
  <c r="A26" i="12"/>
  <c r="BB26" i="12" s="1"/>
  <c r="EA25" i="12"/>
  <c r="ED25" i="12" s="1"/>
  <c r="DZ25" i="12"/>
  <c r="EC25" i="12" s="1"/>
  <c r="EF25" i="12" s="1"/>
  <c r="DY25" i="12"/>
  <c r="EB25" i="12" s="1"/>
  <c r="P25" i="12"/>
  <c r="Q25" i="12" s="1"/>
  <c r="F25" i="12"/>
  <c r="D25" i="12"/>
  <c r="C25" i="12"/>
  <c r="B25" i="12"/>
  <c r="E25" i="12" s="1"/>
  <c r="A25" i="12"/>
  <c r="BE25" i="12" s="1"/>
  <c r="DU24" i="12"/>
  <c r="DV24" i="12" s="1"/>
  <c r="DW24" i="12" s="1"/>
  <c r="DX24" i="12" s="1"/>
  <c r="P24" i="12"/>
  <c r="Q24" i="12" s="1"/>
  <c r="D24" i="12"/>
  <c r="C24" i="12"/>
  <c r="B24" i="12"/>
  <c r="E24" i="12" s="1"/>
  <c r="A24" i="12"/>
  <c r="BF24" i="12" s="1"/>
  <c r="EA23" i="12"/>
  <c r="ED23" i="12" s="1"/>
  <c r="DZ23" i="12"/>
  <c r="EC23" i="12" s="1"/>
  <c r="DY23" i="12"/>
  <c r="EB23" i="12" s="1"/>
  <c r="P23" i="12"/>
  <c r="Q23" i="12" s="1"/>
  <c r="K23" i="12"/>
  <c r="G23" i="12"/>
  <c r="F23" i="12"/>
  <c r="D23" i="12"/>
  <c r="C23" i="12"/>
  <c r="B23" i="12"/>
  <c r="E23" i="12" s="1"/>
  <c r="A23" i="12"/>
  <c r="BE23" i="12" s="1"/>
  <c r="DU22" i="12"/>
  <c r="DV22" i="12" s="1"/>
  <c r="DW22" i="12" s="1"/>
  <c r="DX22" i="12" s="1"/>
  <c r="P22" i="12"/>
  <c r="Q22" i="12" s="1"/>
  <c r="D22" i="12"/>
  <c r="C22" i="12"/>
  <c r="B22" i="12"/>
  <c r="E22" i="12" s="1"/>
  <c r="A22" i="12"/>
  <c r="BF22" i="12" s="1"/>
  <c r="AF4" i="9"/>
  <c r="AF5" i="9" s="1"/>
  <c r="G24" i="12" l="1"/>
  <c r="AD36" i="12"/>
  <c r="BB36" i="12"/>
  <c r="AC39" i="12"/>
  <c r="AS39" i="12"/>
  <c r="G40" i="12"/>
  <c r="F41" i="12"/>
  <c r="AI41" i="12"/>
  <c r="W48" i="12"/>
  <c r="BC48" i="12"/>
  <c r="DY58" i="12"/>
  <c r="DZ58" i="12" s="1"/>
  <c r="EA58" i="12" s="1"/>
  <c r="J22" i="12"/>
  <c r="K24" i="12"/>
  <c r="F26" i="12"/>
  <c r="Q26" i="12"/>
  <c r="AL36" i="12"/>
  <c r="BF36" i="12"/>
  <c r="AE39" i="12"/>
  <c r="AU39" i="12"/>
  <c r="K40" i="12"/>
  <c r="J41" i="12"/>
  <c r="AW41" i="12"/>
  <c r="AE48" i="12"/>
  <c r="F52" i="12"/>
  <c r="AM52" i="12"/>
  <c r="F53" i="12"/>
  <c r="Q53" i="12"/>
  <c r="AP53" i="12"/>
  <c r="F56" i="12"/>
  <c r="K57" i="12"/>
  <c r="AP36" i="12"/>
  <c r="AK39" i="12"/>
  <c r="BA39" i="12"/>
  <c r="AM48" i="12"/>
  <c r="F24" i="12"/>
  <c r="DY24" i="12"/>
  <c r="DZ24" i="12" s="1"/>
  <c r="EA24" i="12" s="1"/>
  <c r="EB24" i="12" s="1"/>
  <c r="EC24" i="12" s="1"/>
  <c r="ED24" i="12" s="1"/>
  <c r="J27" i="12"/>
  <c r="AC27" i="12"/>
  <c r="AM27" i="12"/>
  <c r="AY27" i="12"/>
  <c r="K30" i="12"/>
  <c r="F31" i="12"/>
  <c r="AM31" i="12"/>
  <c r="G32" i="12"/>
  <c r="F34" i="12"/>
  <c r="Z36" i="12"/>
  <c r="AT36" i="12"/>
  <c r="W39" i="12"/>
  <c r="AM39" i="12"/>
  <c r="BC39" i="12"/>
  <c r="F40" i="12"/>
  <c r="AP40" i="12"/>
  <c r="AG41" i="12"/>
  <c r="G44" i="12"/>
  <c r="AK45" i="12"/>
  <c r="BA45" i="12"/>
  <c r="G47" i="12"/>
  <c r="AU48" i="12"/>
  <c r="AG50" i="12"/>
  <c r="K51" i="12"/>
  <c r="W52" i="12"/>
  <c r="BC52" i="12"/>
  <c r="AD53" i="12"/>
  <c r="BB53" i="12"/>
  <c r="AG54" i="12"/>
  <c r="K55" i="12"/>
  <c r="DZ56" i="12"/>
  <c r="AM35" i="12"/>
  <c r="AW35" i="12"/>
  <c r="BF43" i="12"/>
  <c r="AY43" i="12"/>
  <c r="AQ43" i="12"/>
  <c r="AI43" i="12"/>
  <c r="AA43" i="12"/>
  <c r="J43" i="12"/>
  <c r="BA43" i="12"/>
  <c r="AS43" i="12"/>
  <c r="AK43" i="12"/>
  <c r="AC43" i="12"/>
  <c r="AA29" i="12"/>
  <c r="AY29" i="12"/>
  <c r="AO35" i="12"/>
  <c r="BF37" i="12"/>
  <c r="BC37" i="12"/>
  <c r="AU37" i="12"/>
  <c r="AM37" i="12"/>
  <c r="AE37" i="12"/>
  <c r="W37" i="12"/>
  <c r="Q42" i="12"/>
  <c r="F42" i="12"/>
  <c r="G42" i="12"/>
  <c r="AG43" i="12"/>
  <c r="AW43" i="12"/>
  <c r="AO50" i="12"/>
  <c r="AO54" i="12"/>
  <c r="G28" i="12"/>
  <c r="AC29" i="12"/>
  <c r="AK29" i="12"/>
  <c r="AS29" i="12"/>
  <c r="BA29" i="12"/>
  <c r="F30" i="12"/>
  <c r="Q30" i="12"/>
  <c r="J31" i="12"/>
  <c r="AA31" i="12"/>
  <c r="AI31" i="12"/>
  <c r="AQ31" i="12"/>
  <c r="AY31" i="12"/>
  <c r="BF33" i="12"/>
  <c r="BC33" i="12"/>
  <c r="AU33" i="12"/>
  <c r="AM33" i="12"/>
  <c r="F33" i="12"/>
  <c r="Y33" i="12"/>
  <c r="AG33" i="12"/>
  <c r="AQ33" i="12"/>
  <c r="BA33" i="12"/>
  <c r="W35" i="12"/>
  <c r="AG35" i="12"/>
  <c r="AS35" i="12"/>
  <c r="J37" i="12"/>
  <c r="AC37" i="12"/>
  <c r="AO37" i="12"/>
  <c r="AY37" i="12"/>
  <c r="F38" i="12"/>
  <c r="Y41" i="12"/>
  <c r="AO41" i="12"/>
  <c r="W43" i="12"/>
  <c r="AM43" i="12"/>
  <c r="BC43" i="12"/>
  <c r="Q45" i="12"/>
  <c r="F45" i="12"/>
  <c r="G49" i="12"/>
  <c r="Q49" i="12"/>
  <c r="F49" i="12"/>
  <c r="K49" i="12"/>
  <c r="Y29" i="12"/>
  <c r="AG29" i="12"/>
  <c r="AO29" i="12"/>
  <c r="AW29" i="12"/>
  <c r="BE29" i="12"/>
  <c r="BF35" i="12"/>
  <c r="AY35" i="12"/>
  <c r="AQ35" i="12"/>
  <c r="AI35" i="12"/>
  <c r="AA35" i="12"/>
  <c r="J35" i="12"/>
  <c r="AC35" i="12"/>
  <c r="AE43" i="12"/>
  <c r="AU43" i="12"/>
  <c r="F28" i="12"/>
  <c r="Q28" i="12"/>
  <c r="J29" i="12"/>
  <c r="AI29" i="12"/>
  <c r="AQ29" i="12"/>
  <c r="Y31" i="12"/>
  <c r="AG31" i="12"/>
  <c r="AO31" i="12"/>
  <c r="AW31" i="12"/>
  <c r="BE31" i="12"/>
  <c r="AE35" i="12"/>
  <c r="BA35" i="12"/>
  <c r="AA37" i="12"/>
  <c r="AK37" i="12"/>
  <c r="AW37" i="12"/>
  <c r="Q38" i="12"/>
  <c r="BF49" i="12"/>
  <c r="AP49" i="12"/>
  <c r="Z49" i="12"/>
  <c r="BB49" i="12"/>
  <c r="AL49" i="12"/>
  <c r="AT49" i="12"/>
  <c r="AD49" i="12"/>
  <c r="BF50" i="12"/>
  <c r="BA50" i="12"/>
  <c r="AS50" i="12"/>
  <c r="AK50" i="12"/>
  <c r="AC50" i="12"/>
  <c r="AY50" i="12"/>
  <c r="AQ50" i="12"/>
  <c r="AI50" i="12"/>
  <c r="AA50" i="12"/>
  <c r="J50" i="12"/>
  <c r="BC50" i="12"/>
  <c r="AU50" i="12"/>
  <c r="AM50" i="12"/>
  <c r="AE50" i="12"/>
  <c r="W50" i="12"/>
  <c r="BF54" i="12"/>
  <c r="BA54" i="12"/>
  <c r="AS54" i="12"/>
  <c r="AK54" i="12"/>
  <c r="AC54" i="12"/>
  <c r="AY54" i="12"/>
  <c r="AQ54" i="12"/>
  <c r="AI54" i="12"/>
  <c r="AA54" i="12"/>
  <c r="J54" i="12"/>
  <c r="BC54" i="12"/>
  <c r="AU54" i="12"/>
  <c r="AM54" i="12"/>
  <c r="AE54" i="12"/>
  <c r="W54" i="12"/>
  <c r="Q59" i="12"/>
  <c r="F59" i="12"/>
  <c r="G59" i="12"/>
  <c r="DY22" i="12"/>
  <c r="DZ22" i="12" s="1"/>
  <c r="EA22" i="12" s="1"/>
  <c r="F22" i="12"/>
  <c r="F27" i="12"/>
  <c r="Y27" i="12"/>
  <c r="AG27" i="12"/>
  <c r="AO27" i="12"/>
  <c r="AW27" i="12"/>
  <c r="BE27" i="12"/>
  <c r="W29" i="12"/>
  <c r="AE29" i="12"/>
  <c r="AM29" i="12"/>
  <c r="AU29" i="12"/>
  <c r="BC29" i="12"/>
  <c r="AC31" i="12"/>
  <c r="AK31" i="12"/>
  <c r="AS31" i="12"/>
  <c r="BA31" i="12"/>
  <c r="F32" i="12"/>
  <c r="J33" i="12"/>
  <c r="AA33" i="12"/>
  <c r="AI33" i="12"/>
  <c r="AS33" i="12"/>
  <c r="BE33" i="12"/>
  <c r="Y35" i="12"/>
  <c r="AK35" i="12"/>
  <c r="AU35" i="12"/>
  <c r="BE35" i="12"/>
  <c r="AG37" i="12"/>
  <c r="AQ37" i="12"/>
  <c r="BA37" i="12"/>
  <c r="K38" i="12"/>
  <c r="BF41" i="12"/>
  <c r="BA41" i="12"/>
  <c r="AS41" i="12"/>
  <c r="AK41" i="12"/>
  <c r="AC41" i="12"/>
  <c r="BC41" i="12"/>
  <c r="AU41" i="12"/>
  <c r="AM41" i="12"/>
  <c r="AE41" i="12"/>
  <c r="W41" i="12"/>
  <c r="AA41" i="12"/>
  <c r="AQ41" i="12"/>
  <c r="Y43" i="12"/>
  <c r="AO43" i="12"/>
  <c r="BE43" i="12"/>
  <c r="AH49" i="12"/>
  <c r="Y50" i="12"/>
  <c r="BE50" i="12"/>
  <c r="Y54" i="12"/>
  <c r="BE54" i="12"/>
  <c r="EA56" i="12"/>
  <c r="EB56" i="12" s="1"/>
  <c r="Q58" i="12"/>
  <c r="F58" i="12"/>
  <c r="AH36" i="12"/>
  <c r="J39" i="12"/>
  <c r="AA39" i="12"/>
  <c r="AI39" i="12"/>
  <c r="AQ39" i="12"/>
  <c r="AY39" i="12"/>
  <c r="AH40" i="12"/>
  <c r="F44" i="12"/>
  <c r="J45" i="12"/>
  <c r="AA45" i="12"/>
  <c r="AI45" i="12"/>
  <c r="AQ45" i="12"/>
  <c r="AY45" i="12"/>
  <c r="F47" i="12"/>
  <c r="AC48" i="12"/>
  <c r="AK48" i="12"/>
  <c r="AS48" i="12"/>
  <c r="BA48" i="12"/>
  <c r="F51" i="12"/>
  <c r="AC52" i="12"/>
  <c r="AK52" i="12"/>
  <c r="AS52" i="12"/>
  <c r="BA52" i="12"/>
  <c r="AH53" i="12"/>
  <c r="F55" i="12"/>
  <c r="G57" i="12"/>
  <c r="DY46" i="12"/>
  <c r="DZ46" i="12" s="1"/>
  <c r="EA46" i="12" s="1"/>
  <c r="EB46" i="12" s="1"/>
  <c r="Y48" i="12"/>
  <c r="AG48" i="12"/>
  <c r="AO48" i="12"/>
  <c r="AW48" i="12"/>
  <c r="BE48" i="12"/>
  <c r="DY50" i="12"/>
  <c r="Y52" i="12"/>
  <c r="AG52" i="12"/>
  <c r="AO52" i="12"/>
  <c r="AW52" i="12"/>
  <c r="BE52" i="12"/>
  <c r="DY54" i="12"/>
  <c r="DZ54" i="12" s="1"/>
  <c r="EA54" i="12" s="1"/>
  <c r="EB54" i="12" s="1"/>
  <c r="EC54" i="12" s="1"/>
  <c r="ED54" i="12" s="1"/>
  <c r="EE54" i="12" s="1"/>
  <c r="Y39" i="12"/>
  <c r="AG39" i="12"/>
  <c r="AO39" i="12"/>
  <c r="AW39" i="12"/>
  <c r="BE39" i="12"/>
  <c r="Y45" i="12"/>
  <c r="AG45" i="12"/>
  <c r="AO45" i="12"/>
  <c r="AW45" i="12"/>
  <c r="BE45" i="12"/>
  <c r="J48" i="12"/>
  <c r="AA48" i="12"/>
  <c r="AI48" i="12"/>
  <c r="AQ48" i="12"/>
  <c r="AY48" i="12"/>
  <c r="J52" i="12"/>
  <c r="AA52" i="12"/>
  <c r="AI52" i="12"/>
  <c r="AQ52" i="12"/>
  <c r="AY52" i="12"/>
  <c r="J56" i="12"/>
  <c r="F57" i="12"/>
  <c r="EE29" i="12"/>
  <c r="EI31" i="12"/>
  <c r="EE27" i="12"/>
  <c r="EG27" i="12"/>
  <c r="EI29" i="12"/>
  <c r="EE31" i="12"/>
  <c r="EG31" i="12"/>
  <c r="EI33" i="12"/>
  <c r="EI27" i="12"/>
  <c r="EG29" i="12"/>
  <c r="EE33" i="12"/>
  <c r="EG33" i="12"/>
  <c r="Q35" i="12"/>
  <c r="K35" i="12"/>
  <c r="G35" i="12"/>
  <c r="EF35" i="12"/>
  <c r="BE36" i="12"/>
  <c r="BC36" i="12"/>
  <c r="BA36" i="12"/>
  <c r="AY36" i="12"/>
  <c r="AW36" i="12"/>
  <c r="AU36" i="12"/>
  <c r="AS36" i="12"/>
  <c r="AQ36" i="12"/>
  <c r="AO36" i="12"/>
  <c r="AM36" i="12"/>
  <c r="AK36" i="12"/>
  <c r="AI36" i="12"/>
  <c r="AG36" i="12"/>
  <c r="AE36" i="12"/>
  <c r="AC36" i="12"/>
  <c r="AA36" i="12"/>
  <c r="Y36" i="12"/>
  <c r="W36" i="12"/>
  <c r="J36" i="12"/>
  <c r="EB37" i="12"/>
  <c r="DY36" i="12"/>
  <c r="DZ36" i="12" s="1"/>
  <c r="EA36" i="12" s="1"/>
  <c r="ED37" i="12"/>
  <c r="Q39" i="12"/>
  <c r="K39" i="12"/>
  <c r="G39" i="12"/>
  <c r="EF39" i="12"/>
  <c r="BE40" i="12"/>
  <c r="BC40" i="12"/>
  <c r="BA40" i="12"/>
  <c r="AY40" i="12"/>
  <c r="AW40" i="12"/>
  <c r="AU40" i="12"/>
  <c r="AS40" i="12"/>
  <c r="AQ40" i="12"/>
  <c r="AO40" i="12"/>
  <c r="AM40" i="12"/>
  <c r="AK40" i="12"/>
  <c r="AI40" i="12"/>
  <c r="AG40" i="12"/>
  <c r="AE40" i="12"/>
  <c r="AC40" i="12"/>
  <c r="AA40" i="12"/>
  <c r="Y40" i="12"/>
  <c r="W40" i="12"/>
  <c r="J40" i="12"/>
  <c r="EI41" i="12"/>
  <c r="EE43" i="12"/>
  <c r="EG43" i="12"/>
  <c r="EI45" i="12"/>
  <c r="Z26" i="12"/>
  <c r="AD26" i="12"/>
  <c r="AH26" i="12"/>
  <c r="AL26" i="12"/>
  <c r="AP26" i="12"/>
  <c r="AT26" i="12"/>
  <c r="AV26" i="12"/>
  <c r="AZ26" i="12"/>
  <c r="BD26" i="12"/>
  <c r="BF26" i="12"/>
  <c r="Z28" i="12"/>
  <c r="AD28" i="12"/>
  <c r="AH28" i="12"/>
  <c r="AL28" i="12"/>
  <c r="AN28" i="12"/>
  <c r="AR28" i="12"/>
  <c r="AV28" i="12"/>
  <c r="AX28" i="12"/>
  <c r="BB28" i="12"/>
  <c r="BD28" i="12"/>
  <c r="BF28" i="12"/>
  <c r="J26" i="12"/>
  <c r="W26" i="12"/>
  <c r="Y26" i="12"/>
  <c r="AA26" i="12"/>
  <c r="AC26" i="12"/>
  <c r="AE26" i="12"/>
  <c r="AG26" i="12"/>
  <c r="AI26" i="12"/>
  <c r="AK26" i="12"/>
  <c r="AM26" i="12"/>
  <c r="AO26" i="12"/>
  <c r="AQ26" i="12"/>
  <c r="AS26" i="12"/>
  <c r="AU26" i="12"/>
  <c r="AW26" i="12"/>
  <c r="AY26" i="12"/>
  <c r="BA26" i="12"/>
  <c r="BC26" i="12"/>
  <c r="BE26" i="12"/>
  <c r="DY26" i="12"/>
  <c r="DZ26" i="12" s="1"/>
  <c r="EA26" i="12" s="1"/>
  <c r="EB26" i="12" s="1"/>
  <c r="EC26" i="12" s="1"/>
  <c r="ED26" i="12" s="1"/>
  <c r="G27" i="12"/>
  <c r="K27" i="12"/>
  <c r="X27" i="12"/>
  <c r="Z27" i="12"/>
  <c r="AB27" i="12"/>
  <c r="AD27" i="12"/>
  <c r="AF27" i="12"/>
  <c r="AH27" i="12"/>
  <c r="AJ27" i="12"/>
  <c r="AL27" i="12"/>
  <c r="AN27" i="12"/>
  <c r="AP27" i="12"/>
  <c r="AR27" i="12"/>
  <c r="AT27" i="12"/>
  <c r="AV27" i="12"/>
  <c r="AX27" i="12"/>
  <c r="AZ27" i="12"/>
  <c r="BB27" i="12"/>
  <c r="BD27" i="12"/>
  <c r="J28" i="12"/>
  <c r="W28" i="12"/>
  <c r="Y28" i="12"/>
  <c r="AA28" i="12"/>
  <c r="AC28" i="12"/>
  <c r="AE28" i="12"/>
  <c r="AG28" i="12"/>
  <c r="AI28" i="12"/>
  <c r="AK28" i="12"/>
  <c r="AM28" i="12"/>
  <c r="AO28" i="12"/>
  <c r="AQ28" i="12"/>
  <c r="AS28" i="12"/>
  <c r="AU28" i="12"/>
  <c r="AW28" i="12"/>
  <c r="AY28" i="12"/>
  <c r="BA28" i="12"/>
  <c r="BC28" i="12"/>
  <c r="BE28" i="12"/>
  <c r="DY28" i="12"/>
  <c r="DZ28" i="12" s="1"/>
  <c r="EA28" i="12" s="1"/>
  <c r="EB28" i="12" s="1"/>
  <c r="EC28" i="12" s="1"/>
  <c r="ED28" i="12" s="1"/>
  <c r="G29" i="12"/>
  <c r="K29" i="12"/>
  <c r="X29" i="12"/>
  <c r="Z29" i="12"/>
  <c r="AB29" i="12"/>
  <c r="AD29" i="12"/>
  <c r="AF29" i="12"/>
  <c r="AH29" i="12"/>
  <c r="AJ29" i="12"/>
  <c r="AL29" i="12"/>
  <c r="AN29" i="12"/>
  <c r="AP29" i="12"/>
  <c r="AR29" i="12"/>
  <c r="AT29" i="12"/>
  <c r="AV29" i="12"/>
  <c r="AX29" i="12"/>
  <c r="AZ29" i="12"/>
  <c r="BB29" i="12"/>
  <c r="BD29" i="12"/>
  <c r="J30" i="12"/>
  <c r="W30" i="12"/>
  <c r="Y30" i="12"/>
  <c r="AA30" i="12"/>
  <c r="AC30" i="12"/>
  <c r="AE30" i="12"/>
  <c r="AG30" i="12"/>
  <c r="AI30" i="12"/>
  <c r="AK30" i="12"/>
  <c r="AM30" i="12"/>
  <c r="AO30" i="12"/>
  <c r="AQ30" i="12"/>
  <c r="AS30" i="12"/>
  <c r="AU30" i="12"/>
  <c r="AW30" i="12"/>
  <c r="AY30" i="12"/>
  <c r="BA30" i="12"/>
  <c r="BC30" i="12"/>
  <c r="BE30" i="12"/>
  <c r="DY30" i="12"/>
  <c r="DZ30" i="12" s="1"/>
  <c r="EA30" i="12" s="1"/>
  <c r="EB30" i="12" s="1"/>
  <c r="EC30" i="12" s="1"/>
  <c r="ED30" i="12" s="1"/>
  <c r="G31" i="12"/>
  <c r="K31" i="12"/>
  <c r="X31" i="12"/>
  <c r="Z31" i="12"/>
  <c r="AB31" i="12"/>
  <c r="AD31" i="12"/>
  <c r="AF31" i="12"/>
  <c r="AH31" i="12"/>
  <c r="AJ31" i="12"/>
  <c r="AL31" i="12"/>
  <c r="AN31" i="12"/>
  <c r="AP31" i="12"/>
  <c r="AR31" i="12"/>
  <c r="AT31" i="12"/>
  <c r="AV31" i="12"/>
  <c r="AX31" i="12"/>
  <c r="AZ31" i="12"/>
  <c r="BB31" i="12"/>
  <c r="BD31" i="12"/>
  <c r="J32" i="12"/>
  <c r="W32" i="12"/>
  <c r="Y32" i="12"/>
  <c r="AA32" i="12"/>
  <c r="AC32" i="12"/>
  <c r="AE32" i="12"/>
  <c r="AG32" i="12"/>
  <c r="AI32" i="12"/>
  <c r="AK32" i="12"/>
  <c r="AM32" i="12"/>
  <c r="AO32" i="12"/>
  <c r="AQ32" i="12"/>
  <c r="AS32" i="12"/>
  <c r="AU32" i="12"/>
  <c r="AW32" i="12"/>
  <c r="AY32" i="12"/>
  <c r="BA32" i="12"/>
  <c r="BC32" i="12"/>
  <c r="BE32" i="12"/>
  <c r="DY32" i="12"/>
  <c r="DZ32" i="12" s="1"/>
  <c r="EA32" i="12" s="1"/>
  <c r="EB32" i="12" s="1"/>
  <c r="EC32" i="12" s="1"/>
  <c r="ED32" i="12" s="1"/>
  <c r="G33" i="12"/>
  <c r="K33" i="12"/>
  <c r="X33" i="12"/>
  <c r="Z33" i="12"/>
  <c r="AB33" i="12"/>
  <c r="AD33" i="12"/>
  <c r="AF33" i="12"/>
  <c r="AH33" i="12"/>
  <c r="AJ33" i="12"/>
  <c r="AL33" i="12"/>
  <c r="AN33" i="12"/>
  <c r="AP33" i="12"/>
  <c r="AR33" i="12"/>
  <c r="AT33" i="12"/>
  <c r="AV33" i="12"/>
  <c r="AX33" i="12"/>
  <c r="AZ33" i="12"/>
  <c r="BB33" i="12"/>
  <c r="BD33" i="12"/>
  <c r="Z34" i="12"/>
  <c r="AD34" i="12"/>
  <c r="AH34" i="12"/>
  <c r="AL34" i="12"/>
  <c r="AP34" i="12"/>
  <c r="AT34" i="12"/>
  <c r="AX34" i="12"/>
  <c r="BB34" i="12"/>
  <c r="X36" i="12"/>
  <c r="AB36" i="12"/>
  <c r="AF36" i="12"/>
  <c r="AJ36" i="12"/>
  <c r="AN36" i="12"/>
  <c r="AR36" i="12"/>
  <c r="AV36" i="12"/>
  <c r="AZ36" i="12"/>
  <c r="BD36" i="12"/>
  <c r="Z38" i="12"/>
  <c r="AD38" i="12"/>
  <c r="AH38" i="12"/>
  <c r="AL38" i="12"/>
  <c r="AP38" i="12"/>
  <c r="AT38" i="12"/>
  <c r="AX38" i="12"/>
  <c r="BB38" i="12"/>
  <c r="X40" i="12"/>
  <c r="AB40" i="12"/>
  <c r="AF40" i="12"/>
  <c r="AJ40" i="12"/>
  <c r="AN40" i="12"/>
  <c r="AR40" i="12"/>
  <c r="AV40" i="12"/>
  <c r="AZ40" i="12"/>
  <c r="BD40" i="12"/>
  <c r="BE34" i="12"/>
  <c r="BC34" i="12"/>
  <c r="BA34" i="12"/>
  <c r="AY34" i="12"/>
  <c r="AW34" i="12"/>
  <c r="AU34" i="12"/>
  <c r="AS34" i="12"/>
  <c r="AQ34" i="12"/>
  <c r="AO34" i="12"/>
  <c r="AM34" i="12"/>
  <c r="AK34" i="12"/>
  <c r="AI34" i="12"/>
  <c r="AG34" i="12"/>
  <c r="AE34" i="12"/>
  <c r="AC34" i="12"/>
  <c r="AA34" i="12"/>
  <c r="Y34" i="12"/>
  <c r="W34" i="12"/>
  <c r="J34" i="12"/>
  <c r="EB35" i="12"/>
  <c r="DY34" i="12"/>
  <c r="DZ34" i="12" s="1"/>
  <c r="ED35" i="12"/>
  <c r="EA34" i="12"/>
  <c r="Q37" i="12"/>
  <c r="K37" i="12"/>
  <c r="G37" i="12"/>
  <c r="EF37" i="12"/>
  <c r="BE38" i="12"/>
  <c r="BC38" i="12"/>
  <c r="BA38" i="12"/>
  <c r="AY38" i="12"/>
  <c r="AW38" i="12"/>
  <c r="AU38" i="12"/>
  <c r="AS38" i="12"/>
  <c r="AQ38" i="12"/>
  <c r="AO38" i="12"/>
  <c r="AM38" i="12"/>
  <c r="AK38" i="12"/>
  <c r="AI38" i="12"/>
  <c r="AG38" i="12"/>
  <c r="AE38" i="12"/>
  <c r="AC38" i="12"/>
  <c r="AA38" i="12"/>
  <c r="Y38" i="12"/>
  <c r="W38" i="12"/>
  <c r="J38" i="12"/>
  <c r="EB39" i="12"/>
  <c r="DY38" i="12"/>
  <c r="DZ38" i="12" s="1"/>
  <c r="EA38" i="12" s="1"/>
  <c r="ED39" i="12"/>
  <c r="EE41" i="12"/>
  <c r="EG41" i="12"/>
  <c r="EI43" i="12"/>
  <c r="EE45" i="12"/>
  <c r="EG45" i="12"/>
  <c r="X26" i="12"/>
  <c r="AB26" i="12"/>
  <c r="AF26" i="12"/>
  <c r="AJ26" i="12"/>
  <c r="AN26" i="12"/>
  <c r="AR26" i="12"/>
  <c r="AX26" i="12"/>
  <c r="X28" i="12"/>
  <c r="AB28" i="12"/>
  <c r="AF28" i="12"/>
  <c r="AJ28" i="12"/>
  <c r="AP28" i="12"/>
  <c r="AT28" i="12"/>
  <c r="X30" i="12"/>
  <c r="Z30" i="12"/>
  <c r="AB30" i="12"/>
  <c r="AD30" i="12"/>
  <c r="AF30" i="12"/>
  <c r="AH30" i="12"/>
  <c r="AJ30" i="12"/>
  <c r="AL30" i="12"/>
  <c r="AN30" i="12"/>
  <c r="AP30" i="12"/>
  <c r="AR30" i="12"/>
  <c r="AT30" i="12"/>
  <c r="AV30" i="12"/>
  <c r="AX30" i="12"/>
  <c r="AZ30" i="12"/>
  <c r="BB30" i="12"/>
  <c r="BD30" i="12"/>
  <c r="X32" i="12"/>
  <c r="Z32" i="12"/>
  <c r="AB32" i="12"/>
  <c r="AD32" i="12"/>
  <c r="AF32" i="12"/>
  <c r="AH32" i="12"/>
  <c r="AJ32" i="12"/>
  <c r="AL32" i="12"/>
  <c r="AN32" i="12"/>
  <c r="AP32" i="12"/>
  <c r="AR32" i="12"/>
  <c r="AT32" i="12"/>
  <c r="AV32" i="12"/>
  <c r="AX32" i="12"/>
  <c r="AZ32" i="12"/>
  <c r="BB32" i="12"/>
  <c r="BD32" i="12"/>
  <c r="X34" i="12"/>
  <c r="AB34" i="12"/>
  <c r="AF34" i="12"/>
  <c r="AJ34" i="12"/>
  <c r="AN34" i="12"/>
  <c r="AR34" i="12"/>
  <c r="AV34" i="12"/>
  <c r="AZ34" i="12"/>
  <c r="BD34" i="12"/>
  <c r="X38" i="12"/>
  <c r="AB38" i="12"/>
  <c r="AF38" i="12"/>
  <c r="AJ38" i="12"/>
  <c r="AN38" i="12"/>
  <c r="AR38" i="12"/>
  <c r="AV38" i="12"/>
  <c r="AZ38" i="12"/>
  <c r="BD38" i="12"/>
  <c r="EC47" i="12"/>
  <c r="EE47" i="12"/>
  <c r="BE49" i="12"/>
  <c r="BC49" i="12"/>
  <c r="BA49" i="12"/>
  <c r="AY49" i="12"/>
  <c r="AW49" i="12"/>
  <c r="AU49" i="12"/>
  <c r="AS49" i="12"/>
  <c r="AQ49" i="12"/>
  <c r="AO49" i="12"/>
  <c r="AM49" i="12"/>
  <c r="AK49" i="12"/>
  <c r="AI49" i="12"/>
  <c r="AG49" i="12"/>
  <c r="AE49" i="12"/>
  <c r="AC49" i="12"/>
  <c r="AA49" i="12"/>
  <c r="Y49" i="12"/>
  <c r="W49" i="12"/>
  <c r="J49" i="12"/>
  <c r="EG49" i="12"/>
  <c r="Q50" i="12"/>
  <c r="K50" i="12"/>
  <c r="G50" i="12"/>
  <c r="EJ51" i="12"/>
  <c r="X35" i="12"/>
  <c r="Z35" i="12"/>
  <c r="AB35" i="12"/>
  <c r="AD35" i="12"/>
  <c r="AF35" i="12"/>
  <c r="AH35" i="12"/>
  <c r="AJ35" i="12"/>
  <c r="AL35" i="12"/>
  <c r="AN35" i="12"/>
  <c r="AP35" i="12"/>
  <c r="AR35" i="12"/>
  <c r="AT35" i="12"/>
  <c r="AV35" i="12"/>
  <c r="AX35" i="12"/>
  <c r="AZ35" i="12"/>
  <c r="BB35" i="12"/>
  <c r="BD35" i="12"/>
  <c r="X37" i="12"/>
  <c r="Z37" i="12"/>
  <c r="AB37" i="12"/>
  <c r="AD37" i="12"/>
  <c r="AF37" i="12"/>
  <c r="AH37" i="12"/>
  <c r="AJ37" i="12"/>
  <c r="AL37" i="12"/>
  <c r="AN37" i="12"/>
  <c r="AP37" i="12"/>
  <c r="AR37" i="12"/>
  <c r="AT37" i="12"/>
  <c r="AV37" i="12"/>
  <c r="AX37" i="12"/>
  <c r="AZ37" i="12"/>
  <c r="BB37" i="12"/>
  <c r="BD37" i="12"/>
  <c r="X39" i="12"/>
  <c r="Z39" i="12"/>
  <c r="AB39" i="12"/>
  <c r="AD39" i="12"/>
  <c r="AF39" i="12"/>
  <c r="AH39" i="12"/>
  <c r="AJ39" i="12"/>
  <c r="AL39" i="12"/>
  <c r="AN39" i="12"/>
  <c r="AP39" i="12"/>
  <c r="AR39" i="12"/>
  <c r="AT39" i="12"/>
  <c r="AV39" i="12"/>
  <c r="AX39" i="12"/>
  <c r="AZ39" i="12"/>
  <c r="BB39" i="12"/>
  <c r="BD39" i="12"/>
  <c r="DY40" i="12"/>
  <c r="DZ40" i="12" s="1"/>
  <c r="EA40" i="12" s="1"/>
  <c r="EB40" i="12" s="1"/>
  <c r="EC40" i="12" s="1"/>
  <c r="ED40" i="12" s="1"/>
  <c r="G41" i="12"/>
  <c r="K41" i="12"/>
  <c r="X41" i="12"/>
  <c r="Z41" i="12"/>
  <c r="AB41" i="12"/>
  <c r="AD41" i="12"/>
  <c r="AF41" i="12"/>
  <c r="AH41" i="12"/>
  <c r="AJ41" i="12"/>
  <c r="AL41" i="12"/>
  <c r="AN41" i="12"/>
  <c r="AP41" i="12"/>
  <c r="AR41" i="12"/>
  <c r="AT41" i="12"/>
  <c r="AV41" i="12"/>
  <c r="AX41" i="12"/>
  <c r="AZ41" i="12"/>
  <c r="BB41" i="12"/>
  <c r="BD41" i="12"/>
  <c r="J42" i="12"/>
  <c r="W42" i="12"/>
  <c r="Y42" i="12"/>
  <c r="AA42" i="12"/>
  <c r="AC42" i="12"/>
  <c r="AE42" i="12"/>
  <c r="AG42" i="12"/>
  <c r="AI42" i="12"/>
  <c r="AK42" i="12"/>
  <c r="AM42" i="12"/>
  <c r="AO42" i="12"/>
  <c r="AQ42" i="12"/>
  <c r="AS42" i="12"/>
  <c r="AU42" i="12"/>
  <c r="AW42" i="12"/>
  <c r="AY42" i="12"/>
  <c r="BA42" i="12"/>
  <c r="BC42" i="12"/>
  <c r="BE42" i="12"/>
  <c r="DY42" i="12"/>
  <c r="DZ42" i="12" s="1"/>
  <c r="EA42" i="12" s="1"/>
  <c r="EB42" i="12" s="1"/>
  <c r="EC42" i="12" s="1"/>
  <c r="ED42" i="12" s="1"/>
  <c r="G43" i="12"/>
  <c r="K43" i="12"/>
  <c r="X43" i="12"/>
  <c r="Z43" i="12"/>
  <c r="AB43" i="12"/>
  <c r="AD43" i="12"/>
  <c r="AF43" i="12"/>
  <c r="AH43" i="12"/>
  <c r="AJ43" i="12"/>
  <c r="AL43" i="12"/>
  <c r="AN43" i="12"/>
  <c r="AP43" i="12"/>
  <c r="AR43" i="12"/>
  <c r="AT43" i="12"/>
  <c r="AV43" i="12"/>
  <c r="AX43" i="12"/>
  <c r="AZ43" i="12"/>
  <c r="BB43" i="12"/>
  <c r="BD43" i="12"/>
  <c r="J44" i="12"/>
  <c r="W44" i="12"/>
  <c r="Y44" i="12"/>
  <c r="AA44" i="12"/>
  <c r="AC44" i="12"/>
  <c r="AE44" i="12"/>
  <c r="AG44" i="12"/>
  <c r="AI44" i="12"/>
  <c r="AK44" i="12"/>
  <c r="AM44" i="12"/>
  <c r="AO44" i="12"/>
  <c r="AQ44" i="12"/>
  <c r="AS44" i="12"/>
  <c r="AU44" i="12"/>
  <c r="AW44" i="12"/>
  <c r="AY44" i="12"/>
  <c r="BA44" i="12"/>
  <c r="BC44" i="12"/>
  <c r="BE44" i="12"/>
  <c r="DY44" i="12"/>
  <c r="DZ44" i="12" s="1"/>
  <c r="EA44" i="12" s="1"/>
  <c r="EB44" i="12" s="1"/>
  <c r="EC44" i="12" s="1"/>
  <c r="ED44" i="12" s="1"/>
  <c r="G45" i="12"/>
  <c r="K45" i="12"/>
  <c r="X45" i="12"/>
  <c r="Z45" i="12"/>
  <c r="AB45" i="12"/>
  <c r="AD45" i="12"/>
  <c r="AF45" i="12"/>
  <c r="AH45" i="12"/>
  <c r="AJ45" i="12"/>
  <c r="AL45" i="12"/>
  <c r="AN45" i="12"/>
  <c r="AP45" i="12"/>
  <c r="AR45" i="12"/>
  <c r="AT45" i="12"/>
  <c r="AV45" i="12"/>
  <c r="AX45" i="12"/>
  <c r="AZ45" i="12"/>
  <c r="BB45" i="12"/>
  <c r="BD45" i="12"/>
  <c r="J46" i="12"/>
  <c r="W46" i="12"/>
  <c r="Y46" i="12"/>
  <c r="AA46" i="12"/>
  <c r="AC46" i="12"/>
  <c r="AE46" i="12"/>
  <c r="AG46" i="12"/>
  <c r="AI46" i="12"/>
  <c r="AK46" i="12"/>
  <c r="AM46" i="12"/>
  <c r="AO46" i="12"/>
  <c r="AQ46" i="12"/>
  <c r="AS46" i="12"/>
  <c r="AW46" i="12"/>
  <c r="BA46" i="12"/>
  <c r="Z47" i="12"/>
  <c r="AD47" i="12"/>
  <c r="AH47" i="12"/>
  <c r="AL47" i="12"/>
  <c r="AP47" i="12"/>
  <c r="AT47" i="12"/>
  <c r="AX47" i="12"/>
  <c r="BB47" i="12"/>
  <c r="X49" i="12"/>
  <c r="AB49" i="12"/>
  <c r="AF49" i="12"/>
  <c r="AJ49" i="12"/>
  <c r="AN49" i="12"/>
  <c r="AR49" i="12"/>
  <c r="AV49" i="12"/>
  <c r="AZ49" i="12"/>
  <c r="BD49" i="12"/>
  <c r="BF46" i="12"/>
  <c r="BD46" i="12"/>
  <c r="BB46" i="12"/>
  <c r="AZ46" i="12"/>
  <c r="AX46" i="12"/>
  <c r="AV46" i="12"/>
  <c r="AT46" i="12"/>
  <c r="BE47" i="12"/>
  <c r="BC47" i="12"/>
  <c r="BA47" i="12"/>
  <c r="AY47" i="12"/>
  <c r="AW47" i="12"/>
  <c r="AU47" i="12"/>
  <c r="AS47" i="12"/>
  <c r="AQ47" i="12"/>
  <c r="AO47" i="12"/>
  <c r="AM47" i="12"/>
  <c r="AK47" i="12"/>
  <c r="AI47" i="12"/>
  <c r="AG47" i="12"/>
  <c r="AE47" i="12"/>
  <c r="AC47" i="12"/>
  <c r="AA47" i="12"/>
  <c r="Y47" i="12"/>
  <c r="W47" i="12"/>
  <c r="J47" i="12"/>
  <c r="EG47" i="12"/>
  <c r="Q48" i="12"/>
  <c r="K48" i="12"/>
  <c r="G48" i="12"/>
  <c r="EC49" i="12"/>
  <c r="DZ48" i="12"/>
  <c r="EA48" i="12" s="1"/>
  <c r="EB48" i="12" s="1"/>
  <c r="EE49" i="12"/>
  <c r="EF51" i="12"/>
  <c r="EH51" i="12"/>
  <c r="EI53" i="12"/>
  <c r="EK53" i="12"/>
  <c r="ES53" i="12"/>
  <c r="X42" i="12"/>
  <c r="Z42" i="12"/>
  <c r="AB42" i="12"/>
  <c r="AD42" i="12"/>
  <c r="AF42" i="12"/>
  <c r="AH42" i="12"/>
  <c r="AJ42" i="12"/>
  <c r="AL42" i="12"/>
  <c r="AN42" i="12"/>
  <c r="AP42" i="12"/>
  <c r="AR42" i="12"/>
  <c r="AT42" i="12"/>
  <c r="AV42" i="12"/>
  <c r="AX42" i="12"/>
  <c r="AZ42" i="12"/>
  <c r="BB42" i="12"/>
  <c r="BD42" i="12"/>
  <c r="X44" i="12"/>
  <c r="Z44" i="12"/>
  <c r="AB44" i="12"/>
  <c r="AD44" i="12"/>
  <c r="AF44" i="12"/>
  <c r="AH44" i="12"/>
  <c r="AJ44" i="12"/>
  <c r="AL44" i="12"/>
  <c r="AN44" i="12"/>
  <c r="AP44" i="12"/>
  <c r="AR44" i="12"/>
  <c r="AT44" i="12"/>
  <c r="AV44" i="12"/>
  <c r="AX44" i="12"/>
  <c r="AZ44" i="12"/>
  <c r="BB44" i="12"/>
  <c r="BD44" i="12"/>
  <c r="X46" i="12"/>
  <c r="Z46" i="12"/>
  <c r="AB46" i="12"/>
  <c r="AD46" i="12"/>
  <c r="AF46" i="12"/>
  <c r="AH46" i="12"/>
  <c r="AJ46" i="12"/>
  <c r="AL46" i="12"/>
  <c r="AN46" i="12"/>
  <c r="AP46" i="12"/>
  <c r="AR46" i="12"/>
  <c r="AU46" i="12"/>
  <c r="AY46" i="12"/>
  <c r="BC46" i="12"/>
  <c r="X47" i="12"/>
  <c r="AB47" i="12"/>
  <c r="AF47" i="12"/>
  <c r="AJ47" i="12"/>
  <c r="AN47" i="12"/>
  <c r="AR47" i="12"/>
  <c r="AV47" i="12"/>
  <c r="AZ47" i="12"/>
  <c r="BD47" i="12"/>
  <c r="BE53" i="12"/>
  <c r="BC53" i="12"/>
  <c r="BA53" i="12"/>
  <c r="AY53" i="12"/>
  <c r="AW53" i="12"/>
  <c r="AU53" i="12"/>
  <c r="AS53" i="12"/>
  <c r="AQ53" i="12"/>
  <c r="AO53" i="12"/>
  <c r="AM53" i="12"/>
  <c r="AK53" i="12"/>
  <c r="AI53" i="12"/>
  <c r="AG53" i="12"/>
  <c r="AE53" i="12"/>
  <c r="AC53" i="12"/>
  <c r="AA53" i="12"/>
  <c r="Y53" i="12"/>
  <c r="W53" i="12"/>
  <c r="J53" i="12"/>
  <c r="Q54" i="12"/>
  <c r="K54" i="12"/>
  <c r="G54" i="12"/>
  <c r="EJ55" i="12"/>
  <c r="EJ57" i="12"/>
  <c r="EI59" i="12"/>
  <c r="X48" i="12"/>
  <c r="Z48" i="12"/>
  <c r="AB48" i="12"/>
  <c r="AD48" i="12"/>
  <c r="AF48" i="12"/>
  <c r="AH48" i="12"/>
  <c r="AJ48" i="12"/>
  <c r="AL48" i="12"/>
  <c r="AN48" i="12"/>
  <c r="AP48" i="12"/>
  <c r="AR48" i="12"/>
  <c r="AT48" i="12"/>
  <c r="AV48" i="12"/>
  <c r="AX48" i="12"/>
  <c r="AZ48" i="12"/>
  <c r="BB48" i="12"/>
  <c r="BD48" i="12"/>
  <c r="X50" i="12"/>
  <c r="Z50" i="12"/>
  <c r="AB50" i="12"/>
  <c r="AD50" i="12"/>
  <c r="AF50" i="12"/>
  <c r="AH50" i="12"/>
  <c r="AJ50" i="12"/>
  <c r="AL50" i="12"/>
  <c r="AN50" i="12"/>
  <c r="AP50" i="12"/>
  <c r="AR50" i="12"/>
  <c r="AT50" i="12"/>
  <c r="AV50" i="12"/>
  <c r="AX50" i="12"/>
  <c r="AZ50" i="12"/>
  <c r="BB50" i="12"/>
  <c r="BD50" i="12"/>
  <c r="DZ50" i="12"/>
  <c r="EA50" i="12" s="1"/>
  <c r="EB50" i="12"/>
  <c r="EC50" i="12" s="1"/>
  <c r="ED50" i="12" s="1"/>
  <c r="EE50" i="12" s="1"/>
  <c r="J51" i="12"/>
  <c r="W51" i="12"/>
  <c r="Y51" i="12"/>
  <c r="AA51" i="12"/>
  <c r="AC51" i="12"/>
  <c r="AE51" i="12"/>
  <c r="AG51" i="12"/>
  <c r="AI51" i="12"/>
  <c r="AK51" i="12"/>
  <c r="AM51" i="12"/>
  <c r="AO51" i="12"/>
  <c r="AQ51" i="12"/>
  <c r="AS51" i="12"/>
  <c r="AU51" i="12"/>
  <c r="AW51" i="12"/>
  <c r="AY51" i="12"/>
  <c r="BA51" i="12"/>
  <c r="BC51" i="12"/>
  <c r="BE51" i="12"/>
  <c r="G52" i="12"/>
  <c r="K52" i="12"/>
  <c r="X52" i="12"/>
  <c r="Z52" i="12"/>
  <c r="AB52" i="12"/>
  <c r="AD52" i="12"/>
  <c r="AF52" i="12"/>
  <c r="AH52" i="12"/>
  <c r="AJ52" i="12"/>
  <c r="AL52" i="12"/>
  <c r="AN52" i="12"/>
  <c r="AP52" i="12"/>
  <c r="AR52" i="12"/>
  <c r="AT52" i="12"/>
  <c r="AV52" i="12"/>
  <c r="AX52" i="12"/>
  <c r="AZ52" i="12"/>
  <c r="BB52" i="12"/>
  <c r="BD52" i="12"/>
  <c r="DZ52" i="12"/>
  <c r="EA52" i="12" s="1"/>
  <c r="EB52" i="12" s="1"/>
  <c r="EC52" i="12" s="1"/>
  <c r="ED52" i="12" s="1"/>
  <c r="EE52" i="12" s="1"/>
  <c r="EF52" i="12" s="1"/>
  <c r="EG52" i="12" s="1"/>
  <c r="EH52" i="12" s="1"/>
  <c r="X53" i="12"/>
  <c r="AB53" i="12"/>
  <c r="AF53" i="12"/>
  <c r="AJ53" i="12"/>
  <c r="AN53" i="12"/>
  <c r="AR53" i="12"/>
  <c r="AV53" i="12"/>
  <c r="AZ53" i="12"/>
  <c r="BD53" i="12"/>
  <c r="EF55" i="12"/>
  <c r="EH55" i="12"/>
  <c r="EF57" i="12"/>
  <c r="EC56" i="12"/>
  <c r="ED56" i="12" s="1"/>
  <c r="EE56" i="12" s="1"/>
  <c r="EH57" i="12"/>
  <c r="EE59" i="12"/>
  <c r="EB58" i="12"/>
  <c r="EC58" i="12" s="1"/>
  <c r="ED58" i="12" s="1"/>
  <c r="EG59" i="12"/>
  <c r="X51" i="12"/>
  <c r="Z51" i="12"/>
  <c r="AB51" i="12"/>
  <c r="AD51" i="12"/>
  <c r="AF51" i="12"/>
  <c r="AH51" i="12"/>
  <c r="AJ51" i="12"/>
  <c r="AL51" i="12"/>
  <c r="AN51" i="12"/>
  <c r="AP51" i="12"/>
  <c r="AR51" i="12"/>
  <c r="AT51" i="12"/>
  <c r="AV51" i="12"/>
  <c r="AX51" i="12"/>
  <c r="AZ51" i="12"/>
  <c r="BB51" i="12"/>
  <c r="BD51" i="12"/>
  <c r="X55" i="12"/>
  <c r="Z55" i="12"/>
  <c r="AB55" i="12"/>
  <c r="AD55" i="12"/>
  <c r="AF55" i="12"/>
  <c r="AH55" i="12"/>
  <c r="AJ55" i="12"/>
  <c r="AL55" i="12"/>
  <c r="AN55" i="12"/>
  <c r="AP55" i="12"/>
  <c r="AR55" i="12"/>
  <c r="AT55" i="12"/>
  <c r="AV55" i="12"/>
  <c r="AX55" i="12"/>
  <c r="AZ55" i="12"/>
  <c r="BB55" i="12"/>
  <c r="BD55" i="12"/>
  <c r="BF55" i="12"/>
  <c r="W56" i="12"/>
  <c r="Y56" i="12"/>
  <c r="AA56" i="12"/>
  <c r="AC56" i="12"/>
  <c r="AE56" i="12"/>
  <c r="AG56" i="12"/>
  <c r="AI56" i="12"/>
  <c r="AK56" i="12"/>
  <c r="AM56" i="12"/>
  <c r="AO56" i="12"/>
  <c r="AQ56" i="12"/>
  <c r="AS56" i="12"/>
  <c r="AU56" i="12"/>
  <c r="AW56" i="12"/>
  <c r="AY56" i="12"/>
  <c r="BA56" i="12"/>
  <c r="BC56" i="12"/>
  <c r="BE56" i="12"/>
  <c r="X57" i="12"/>
  <c r="Z57" i="12"/>
  <c r="AB57" i="12"/>
  <c r="AD57" i="12"/>
  <c r="AF57" i="12"/>
  <c r="AH57" i="12"/>
  <c r="AJ57" i="12"/>
  <c r="AL57" i="12"/>
  <c r="AN57" i="12"/>
  <c r="AP57" i="12"/>
  <c r="AR57" i="12"/>
  <c r="AT57" i="12"/>
  <c r="AV57" i="12"/>
  <c r="AX57" i="12"/>
  <c r="AZ57" i="12"/>
  <c r="BB57" i="12"/>
  <c r="BD57" i="12"/>
  <c r="BF57" i="12"/>
  <c r="J58" i="12"/>
  <c r="W58" i="12"/>
  <c r="Y58" i="12"/>
  <c r="AA58" i="12"/>
  <c r="AC58" i="12"/>
  <c r="AE58" i="12"/>
  <c r="AG58" i="12"/>
  <c r="AI58" i="12"/>
  <c r="AK58" i="12"/>
  <c r="AM58" i="12"/>
  <c r="AO58" i="12"/>
  <c r="AQ58" i="12"/>
  <c r="AS58" i="12"/>
  <c r="AU58" i="12"/>
  <c r="AW58" i="12"/>
  <c r="AY58" i="12"/>
  <c r="BA58" i="12"/>
  <c r="BC58" i="12"/>
  <c r="BE58" i="12"/>
  <c r="K59" i="12"/>
  <c r="X59" i="12"/>
  <c r="Z59" i="12"/>
  <c r="AB59" i="12"/>
  <c r="AD59" i="12"/>
  <c r="AF59" i="12"/>
  <c r="AH59" i="12"/>
  <c r="AJ59" i="12"/>
  <c r="AL59" i="12"/>
  <c r="AN59" i="12"/>
  <c r="AP59" i="12"/>
  <c r="AR59" i="12"/>
  <c r="AT59" i="12"/>
  <c r="AV59" i="12"/>
  <c r="AX59" i="12"/>
  <c r="AZ59" i="12"/>
  <c r="BB59" i="12"/>
  <c r="BD59" i="12"/>
  <c r="BF59" i="12"/>
  <c r="X54" i="12"/>
  <c r="Z54" i="12"/>
  <c r="AB54" i="12"/>
  <c r="AD54" i="12"/>
  <c r="AF54" i="12"/>
  <c r="AH54" i="12"/>
  <c r="AJ54" i="12"/>
  <c r="AL54" i="12"/>
  <c r="AN54" i="12"/>
  <c r="AP54" i="12"/>
  <c r="AR54" i="12"/>
  <c r="AT54" i="12"/>
  <c r="AV54" i="12"/>
  <c r="AX54" i="12"/>
  <c r="AZ54" i="12"/>
  <c r="BB54" i="12"/>
  <c r="BD54" i="12"/>
  <c r="J55" i="12"/>
  <c r="W55" i="12"/>
  <c r="Y55" i="12"/>
  <c r="AA55" i="12"/>
  <c r="AC55" i="12"/>
  <c r="AE55" i="12"/>
  <c r="AG55" i="12"/>
  <c r="AI55" i="12"/>
  <c r="AK55" i="12"/>
  <c r="AM55" i="12"/>
  <c r="AO55" i="12"/>
  <c r="AQ55" i="12"/>
  <c r="AS55" i="12"/>
  <c r="AU55" i="12"/>
  <c r="AW55" i="12"/>
  <c r="AY55" i="12"/>
  <c r="BA55" i="12"/>
  <c r="BC55" i="12"/>
  <c r="G56" i="12"/>
  <c r="K56" i="12"/>
  <c r="X56" i="12"/>
  <c r="Z56" i="12"/>
  <c r="AB56" i="12"/>
  <c r="AD56" i="12"/>
  <c r="AF56" i="12"/>
  <c r="AH56" i="12"/>
  <c r="AJ56" i="12"/>
  <c r="AL56" i="12"/>
  <c r="AN56" i="12"/>
  <c r="AP56" i="12"/>
  <c r="AR56" i="12"/>
  <c r="AT56" i="12"/>
  <c r="AV56" i="12"/>
  <c r="AX56" i="12"/>
  <c r="AZ56" i="12"/>
  <c r="BB56" i="12"/>
  <c r="BD56" i="12"/>
  <c r="J57" i="12"/>
  <c r="W57" i="12"/>
  <c r="Y57" i="12"/>
  <c r="AA57" i="12"/>
  <c r="AC57" i="12"/>
  <c r="AE57" i="12"/>
  <c r="AG57" i="12"/>
  <c r="AI57" i="12"/>
  <c r="AK57" i="12"/>
  <c r="AM57" i="12"/>
  <c r="AO57" i="12"/>
  <c r="AQ57" i="12"/>
  <c r="AS57" i="12"/>
  <c r="AU57" i="12"/>
  <c r="AW57" i="12"/>
  <c r="AY57" i="12"/>
  <c r="BA57" i="12"/>
  <c r="BC57" i="12"/>
  <c r="G58" i="12"/>
  <c r="K58" i="12"/>
  <c r="X58" i="12"/>
  <c r="Z58" i="12"/>
  <c r="AB58" i="12"/>
  <c r="AD58" i="12"/>
  <c r="AF58" i="12"/>
  <c r="AH58" i="12"/>
  <c r="AJ58" i="12"/>
  <c r="AL58" i="12"/>
  <c r="AN58" i="12"/>
  <c r="AP58" i="12"/>
  <c r="AR58" i="12"/>
  <c r="AT58" i="12"/>
  <c r="AV58" i="12"/>
  <c r="AX58" i="12"/>
  <c r="AZ58" i="12"/>
  <c r="BB58" i="12"/>
  <c r="BD58" i="12"/>
  <c r="J59" i="12"/>
  <c r="W59" i="12"/>
  <c r="Y59" i="12"/>
  <c r="AA59" i="12"/>
  <c r="AC59" i="12"/>
  <c r="AE59" i="12"/>
  <c r="AG59" i="12"/>
  <c r="AI59" i="12"/>
  <c r="AK59" i="12"/>
  <c r="AM59" i="12"/>
  <c r="AO59" i="12"/>
  <c r="AQ59" i="12"/>
  <c r="AS59" i="12"/>
  <c r="AU59" i="12"/>
  <c r="AW59" i="12"/>
  <c r="AY59" i="12"/>
  <c r="BA59" i="12"/>
  <c r="BC59" i="12"/>
  <c r="EE25" i="12"/>
  <c r="EG25" i="12"/>
  <c r="EI25" i="12"/>
  <c r="J24" i="12"/>
  <c r="W24" i="12"/>
  <c r="Y24" i="12"/>
  <c r="AA24" i="12"/>
  <c r="AC24" i="12"/>
  <c r="AE24" i="12"/>
  <c r="AG24" i="12"/>
  <c r="AI24" i="12"/>
  <c r="AK24" i="12"/>
  <c r="AM24" i="12"/>
  <c r="AO24" i="12"/>
  <c r="AQ24" i="12"/>
  <c r="AS24" i="12"/>
  <c r="AU24" i="12"/>
  <c r="AW24" i="12"/>
  <c r="AY24" i="12"/>
  <c r="BA24" i="12"/>
  <c r="BC24" i="12"/>
  <c r="BE24" i="12"/>
  <c r="G25" i="12"/>
  <c r="K25" i="12"/>
  <c r="X25" i="12"/>
  <c r="Z25" i="12"/>
  <c r="AB25" i="12"/>
  <c r="AD25" i="12"/>
  <c r="AF25" i="12"/>
  <c r="AH25" i="12"/>
  <c r="AJ25" i="12"/>
  <c r="AL25" i="12"/>
  <c r="AN25" i="12"/>
  <c r="AP25" i="12"/>
  <c r="AR25" i="12"/>
  <c r="AT25" i="12"/>
  <c r="AV25" i="12"/>
  <c r="AX25" i="12"/>
  <c r="AZ25" i="12"/>
  <c r="BB25" i="12"/>
  <c r="BD25" i="12"/>
  <c r="BF25" i="12"/>
  <c r="X24" i="12"/>
  <c r="Z24" i="12"/>
  <c r="AB24" i="12"/>
  <c r="AD24" i="12"/>
  <c r="AF24" i="12"/>
  <c r="AH24" i="12"/>
  <c r="AJ24" i="12"/>
  <c r="AL24" i="12"/>
  <c r="AN24" i="12"/>
  <c r="AP24" i="12"/>
  <c r="AR24" i="12"/>
  <c r="AT24" i="12"/>
  <c r="AV24" i="12"/>
  <c r="AX24" i="12"/>
  <c r="AZ24" i="12"/>
  <c r="BB24" i="12"/>
  <c r="BD24" i="12"/>
  <c r="J25" i="12"/>
  <c r="W25" i="12"/>
  <c r="Y25" i="12"/>
  <c r="AA25" i="12"/>
  <c r="AC25" i="12"/>
  <c r="AE25" i="12"/>
  <c r="AG25" i="12"/>
  <c r="AI25" i="12"/>
  <c r="AK25" i="12"/>
  <c r="AM25" i="12"/>
  <c r="AO25" i="12"/>
  <c r="AQ25" i="12"/>
  <c r="AS25" i="12"/>
  <c r="AU25" i="12"/>
  <c r="AW25" i="12"/>
  <c r="AY25" i="12"/>
  <c r="BA25" i="12"/>
  <c r="BC25" i="12"/>
  <c r="EF23" i="12"/>
  <c r="EE23" i="12"/>
  <c r="EB22" i="12"/>
  <c r="EC22" i="12" s="1"/>
  <c r="ED22" i="12" s="1"/>
  <c r="EG23" i="12"/>
  <c r="W22" i="12"/>
  <c r="Y22" i="12"/>
  <c r="AA22" i="12"/>
  <c r="AC22" i="12"/>
  <c r="AE22" i="12"/>
  <c r="AG22" i="12"/>
  <c r="AI22" i="12"/>
  <c r="AK22" i="12"/>
  <c r="AM22" i="12"/>
  <c r="AO22" i="12"/>
  <c r="AQ22" i="12"/>
  <c r="AS22" i="12"/>
  <c r="AU22" i="12"/>
  <c r="AW22" i="12"/>
  <c r="AY22" i="12"/>
  <c r="BA22" i="12"/>
  <c r="BC22" i="12"/>
  <c r="BE22" i="12"/>
  <c r="X23" i="12"/>
  <c r="Z23" i="12"/>
  <c r="AB23" i="12"/>
  <c r="AD23" i="12"/>
  <c r="AF23" i="12"/>
  <c r="AH23" i="12"/>
  <c r="AJ23" i="12"/>
  <c r="AL23" i="12"/>
  <c r="AN23" i="12"/>
  <c r="AP23" i="12"/>
  <c r="AR23" i="12"/>
  <c r="AT23" i="12"/>
  <c r="AV23" i="12"/>
  <c r="AX23" i="12"/>
  <c r="AZ23" i="12"/>
  <c r="BB23" i="12"/>
  <c r="BD23" i="12"/>
  <c r="BF23" i="12"/>
  <c r="G22" i="12"/>
  <c r="K22" i="12"/>
  <c r="X22" i="12"/>
  <c r="Z22" i="12"/>
  <c r="AB22" i="12"/>
  <c r="AD22" i="12"/>
  <c r="AF22" i="12"/>
  <c r="AH22" i="12"/>
  <c r="AJ22" i="12"/>
  <c r="AL22" i="12"/>
  <c r="AN22" i="12"/>
  <c r="AP22" i="12"/>
  <c r="AR22" i="12"/>
  <c r="AT22" i="12"/>
  <c r="AV22" i="12"/>
  <c r="AX22" i="12"/>
  <c r="AZ22" i="12"/>
  <c r="BB22" i="12"/>
  <c r="BD22" i="12"/>
  <c r="J23" i="12"/>
  <c r="W23" i="12"/>
  <c r="Y23" i="12"/>
  <c r="AA23" i="12"/>
  <c r="AC23" i="12"/>
  <c r="AE23" i="12"/>
  <c r="AG23" i="12"/>
  <c r="AI23" i="12"/>
  <c r="AK23" i="12"/>
  <c r="AM23" i="12"/>
  <c r="AO23" i="12"/>
  <c r="AQ23" i="12"/>
  <c r="AS23" i="12"/>
  <c r="AU23" i="12"/>
  <c r="AW23" i="12"/>
  <c r="AY23" i="12"/>
  <c r="BA23" i="12"/>
  <c r="BC23" i="12"/>
  <c r="O12" i="12"/>
  <c r="M6" i="12"/>
  <c r="N21" i="12" l="1"/>
  <c r="N20" i="12"/>
  <c r="O21" i="12"/>
  <c r="O20" i="12"/>
  <c r="EL59" i="12"/>
  <c r="EM57" i="12"/>
  <c r="EM55" i="12"/>
  <c r="EJ47" i="12"/>
  <c r="EJ49" i="12"/>
  <c r="EJ45" i="12"/>
  <c r="EH45" i="12"/>
  <c r="EE44" i="12"/>
  <c r="EF44" i="12" s="1"/>
  <c r="EG44" i="12" s="1"/>
  <c r="EL43" i="12"/>
  <c r="EJ41" i="12"/>
  <c r="EH41" i="12"/>
  <c r="EE40" i="12"/>
  <c r="EF40" i="12" s="1"/>
  <c r="EG40" i="12" s="1"/>
  <c r="EG39" i="12"/>
  <c r="EE39" i="12"/>
  <c r="EB38" i="12"/>
  <c r="EC38" i="12" s="1"/>
  <c r="ED38" i="12" s="1"/>
  <c r="EG35" i="12"/>
  <c r="EE35" i="12"/>
  <c r="EB34" i="12"/>
  <c r="EC34" i="12" s="1"/>
  <c r="ED34" i="12" s="1"/>
  <c r="EL45" i="12"/>
  <c r="EJ43" i="12"/>
  <c r="EH43" i="12"/>
  <c r="EE42" i="12"/>
  <c r="EF42" i="12" s="1"/>
  <c r="EG42" i="12" s="1"/>
  <c r="EL41" i="12"/>
  <c r="EG37" i="12"/>
  <c r="EE37" i="12"/>
  <c r="EB36" i="12"/>
  <c r="EC36" i="12" s="1"/>
  <c r="ED36" i="12" s="1"/>
  <c r="EJ33" i="12"/>
  <c r="EH33" i="12"/>
  <c r="EE32" i="12"/>
  <c r="EF32" i="12" s="1"/>
  <c r="EG32" i="12" s="1"/>
  <c r="EJ29" i="12"/>
  <c r="EL27" i="12"/>
  <c r="EL33" i="12"/>
  <c r="EJ31" i="12"/>
  <c r="EH31" i="12"/>
  <c r="EE30" i="12"/>
  <c r="EF30" i="12" s="1"/>
  <c r="EG30" i="12" s="1"/>
  <c r="EL29" i="12"/>
  <c r="EH27" i="12"/>
  <c r="EE26" i="12"/>
  <c r="EF26" i="12" s="1"/>
  <c r="EL31" i="12"/>
  <c r="EH29" i="12"/>
  <c r="EE28" i="12"/>
  <c r="EF28" i="12" s="1"/>
  <c r="EG28" i="12" s="1"/>
  <c r="EJ59" i="12"/>
  <c r="EH59" i="12"/>
  <c r="EE58" i="12"/>
  <c r="EF58" i="12" s="1"/>
  <c r="EG58" i="12" s="1"/>
  <c r="EK57" i="12"/>
  <c r="EI57" i="12"/>
  <c r="EF56" i="12"/>
  <c r="EG56" i="12" s="1"/>
  <c r="EH56" i="12" s="1"/>
  <c r="EK55" i="12"/>
  <c r="EI55" i="12"/>
  <c r="EF54" i="12"/>
  <c r="EG54" i="12" s="1"/>
  <c r="EH54" i="12" s="1"/>
  <c r="EV53" i="12"/>
  <c r="EN53" i="12"/>
  <c r="EI52" i="12"/>
  <c r="EJ52" i="12" s="1"/>
  <c r="EK52" i="12" s="1"/>
  <c r="EL53" i="12"/>
  <c r="EK51" i="12"/>
  <c r="EI51" i="12"/>
  <c r="EF50" i="12"/>
  <c r="EG50" i="12" s="1"/>
  <c r="EH50" i="12" s="1"/>
  <c r="EH49" i="12"/>
  <c r="EF49" i="12"/>
  <c r="EC48" i="12"/>
  <c r="ED48" i="12" s="1"/>
  <c r="EE48" i="12" s="1"/>
  <c r="EM51" i="12"/>
  <c r="EH47" i="12"/>
  <c r="EC46" i="12"/>
  <c r="ED46" i="12" s="1"/>
  <c r="EE46" i="12" s="1"/>
  <c r="EF47" i="12"/>
  <c r="EI37" i="12"/>
  <c r="EI39" i="12"/>
  <c r="EI35" i="12"/>
  <c r="EJ27" i="12"/>
  <c r="EG26" i="12"/>
  <c r="EL25" i="12"/>
  <c r="EJ25" i="12"/>
  <c r="EH25" i="12"/>
  <c r="EE24" i="12"/>
  <c r="EF24" i="12" s="1"/>
  <c r="EG24" i="12" s="1"/>
  <c r="EJ23" i="12"/>
  <c r="EH23" i="12"/>
  <c r="EE22" i="12"/>
  <c r="EF22" i="12" s="1"/>
  <c r="EG22" i="12" s="1"/>
  <c r="EI23" i="12"/>
  <c r="N18" i="12"/>
  <c r="EK49" i="12" l="1"/>
  <c r="EO53" i="12"/>
  <c r="EL52" i="12"/>
  <c r="EM52" i="12" s="1"/>
  <c r="EN52" i="12" s="1"/>
  <c r="EM47" i="12"/>
  <c r="EM27" i="12"/>
  <c r="EL35" i="12"/>
  <c r="EL39" i="12"/>
  <c r="EL37" i="12"/>
  <c r="EK47" i="12"/>
  <c r="EP51" i="12"/>
  <c r="EI49" i="12"/>
  <c r="EF48" i="12"/>
  <c r="EG48" i="12" s="1"/>
  <c r="EH48" i="12" s="1"/>
  <c r="EL51" i="12"/>
  <c r="EI50" i="12"/>
  <c r="EJ50" i="12" s="1"/>
  <c r="EK50" i="12" s="1"/>
  <c r="EN51" i="12"/>
  <c r="EQ53" i="12"/>
  <c r="EY53" i="12"/>
  <c r="EL55" i="12"/>
  <c r="EI54" i="12"/>
  <c r="EJ54" i="12" s="1"/>
  <c r="EK54" i="12" s="1"/>
  <c r="EN55" i="12"/>
  <c r="EL57" i="12"/>
  <c r="EI56" i="12"/>
  <c r="EJ56" i="12" s="1"/>
  <c r="EK56" i="12" s="1"/>
  <c r="EN57" i="12"/>
  <c r="EK59" i="12"/>
  <c r="EH58" i="12"/>
  <c r="EI58" i="12" s="1"/>
  <c r="EJ58" i="12" s="1"/>
  <c r="EM59" i="12"/>
  <c r="EK29" i="12"/>
  <c r="EH28" i="12"/>
  <c r="EI28" i="12" s="1"/>
  <c r="EJ28" i="12" s="1"/>
  <c r="EO31" i="12"/>
  <c r="EH26" i="12"/>
  <c r="EI26" i="12" s="1"/>
  <c r="EJ26" i="12" s="1"/>
  <c r="EK27" i="12"/>
  <c r="EO29" i="12"/>
  <c r="EK31" i="12"/>
  <c r="EH30" i="12"/>
  <c r="EI30" i="12" s="1"/>
  <c r="EJ30" i="12" s="1"/>
  <c r="EM31" i="12"/>
  <c r="EO33" i="12"/>
  <c r="EO27" i="12"/>
  <c r="EM29" i="12"/>
  <c r="EK33" i="12"/>
  <c r="EH32" i="12"/>
  <c r="EI32" i="12" s="1"/>
  <c r="EJ32" i="12" s="1"/>
  <c r="EM33" i="12"/>
  <c r="EH37" i="12"/>
  <c r="EE36" i="12"/>
  <c r="EF36" i="12" s="1"/>
  <c r="EG36" i="12" s="1"/>
  <c r="EJ37" i="12"/>
  <c r="EO41" i="12"/>
  <c r="EK43" i="12"/>
  <c r="EH42" i="12"/>
  <c r="EI42" i="12" s="1"/>
  <c r="EJ42" i="12" s="1"/>
  <c r="EM43" i="12"/>
  <c r="EO45" i="12"/>
  <c r="EH35" i="12"/>
  <c r="EE34" i="12"/>
  <c r="EF34" i="12" s="1"/>
  <c r="EG34" i="12" s="1"/>
  <c r="EJ35" i="12"/>
  <c r="EH39" i="12"/>
  <c r="EE38" i="12"/>
  <c r="EF38" i="12" s="1"/>
  <c r="EG38" i="12" s="1"/>
  <c r="EJ39" i="12"/>
  <c r="EK41" i="12"/>
  <c r="EH40" i="12"/>
  <c r="EI40" i="12" s="1"/>
  <c r="EJ40" i="12" s="1"/>
  <c r="EM41" i="12"/>
  <c r="EO43" i="12"/>
  <c r="EK45" i="12"/>
  <c r="EH44" i="12"/>
  <c r="EI44" i="12" s="1"/>
  <c r="EJ44" i="12" s="1"/>
  <c r="EM45" i="12"/>
  <c r="EM49" i="12"/>
  <c r="EP55" i="12"/>
  <c r="EP57" i="12"/>
  <c r="EO59" i="12"/>
  <c r="EI47" i="12"/>
  <c r="EF46" i="12"/>
  <c r="EG46" i="12" s="1"/>
  <c r="EH46" i="12" s="1"/>
  <c r="EK25" i="12"/>
  <c r="EH24" i="12"/>
  <c r="EI24" i="12" s="1"/>
  <c r="EJ24" i="12" s="1"/>
  <c r="EM25" i="12"/>
  <c r="EO25" i="12"/>
  <c r="EL23" i="12"/>
  <c r="EK23" i="12"/>
  <c r="EH22" i="12"/>
  <c r="EI22" i="12" s="1"/>
  <c r="EJ22" i="12" s="1"/>
  <c r="EM23" i="12"/>
  <c r="EL47" i="12" l="1"/>
  <c r="EI46" i="12"/>
  <c r="EJ46" i="12" s="1"/>
  <c r="EK46" i="12" s="1"/>
  <c r="ER59" i="12"/>
  <c r="ES57" i="12"/>
  <c r="ES55" i="12"/>
  <c r="EP49" i="12"/>
  <c r="EP45" i="12"/>
  <c r="EN45" i="12"/>
  <c r="EK44" i="12"/>
  <c r="EL44" i="12" s="1"/>
  <c r="EM44" i="12" s="1"/>
  <c r="ER43" i="12"/>
  <c r="EP41" i="12"/>
  <c r="EN41" i="12"/>
  <c r="EK40" i="12"/>
  <c r="EL40" i="12" s="1"/>
  <c r="EM40" i="12" s="1"/>
  <c r="EM39" i="12"/>
  <c r="EK39" i="12"/>
  <c r="EH38" i="12"/>
  <c r="EI38" i="12" s="1"/>
  <c r="EJ38" i="12" s="1"/>
  <c r="EM35" i="12"/>
  <c r="EK35" i="12"/>
  <c r="EH34" i="12"/>
  <c r="EI34" i="12" s="1"/>
  <c r="EJ34" i="12" s="1"/>
  <c r="ER45" i="12"/>
  <c r="EP43" i="12"/>
  <c r="EN43" i="12"/>
  <c r="EK42" i="12"/>
  <c r="EL42" i="12" s="1"/>
  <c r="EM42" i="12" s="1"/>
  <c r="ER41" i="12"/>
  <c r="EM37" i="12"/>
  <c r="EK37" i="12"/>
  <c r="EH36" i="12"/>
  <c r="EI36" i="12" s="1"/>
  <c r="EJ36" i="12" s="1"/>
  <c r="EN33" i="12"/>
  <c r="EK32" i="12"/>
  <c r="EL32" i="12" s="1"/>
  <c r="EM32" i="12" s="1"/>
  <c r="EP29" i="12"/>
  <c r="ER33" i="12"/>
  <c r="EP31" i="12"/>
  <c r="EN31" i="12"/>
  <c r="EK30" i="12"/>
  <c r="EL30" i="12" s="1"/>
  <c r="EM30" i="12" s="1"/>
  <c r="ER29" i="12"/>
  <c r="ER31" i="12"/>
  <c r="EN29" i="12"/>
  <c r="EK28" i="12"/>
  <c r="EL28" i="12" s="1"/>
  <c r="EM28" i="12" s="1"/>
  <c r="EP59" i="12"/>
  <c r="EN59" i="12"/>
  <c r="EK58" i="12"/>
  <c r="EL58" i="12" s="1"/>
  <c r="EM58" i="12" s="1"/>
  <c r="EQ57" i="12"/>
  <c r="EO57" i="12"/>
  <c r="EL56" i="12"/>
  <c r="EM56" i="12" s="1"/>
  <c r="EN56" i="12" s="1"/>
  <c r="EQ55" i="12"/>
  <c r="EO55" i="12"/>
  <c r="EL54" i="12"/>
  <c r="EM54" i="12" s="1"/>
  <c r="EN54" i="12" s="1"/>
  <c r="FB53" i="12"/>
  <c r="ET53" i="12"/>
  <c r="EQ51" i="12"/>
  <c r="EO51" i="12"/>
  <c r="EL50" i="12"/>
  <c r="EM50" i="12" s="1"/>
  <c r="EN50" i="12" s="1"/>
  <c r="EI48" i="12"/>
  <c r="EJ48" i="12" s="1"/>
  <c r="EL49" i="12"/>
  <c r="ES51" i="12"/>
  <c r="EN47" i="12"/>
  <c r="EO37" i="12"/>
  <c r="EO39" i="12"/>
  <c r="EO35" i="12"/>
  <c r="EP27" i="12"/>
  <c r="EP47" i="12"/>
  <c r="ER53" i="12"/>
  <c r="EO52" i="12"/>
  <c r="EP52" i="12" s="1"/>
  <c r="EQ52" i="12" s="1"/>
  <c r="EN49" i="12"/>
  <c r="EK48" i="12"/>
  <c r="EP33" i="12"/>
  <c r="ER27" i="12"/>
  <c r="EN27" i="12"/>
  <c r="EK26" i="12"/>
  <c r="EL26" i="12" s="1"/>
  <c r="EM26" i="12" s="1"/>
  <c r="ER25" i="12"/>
  <c r="EP25" i="12"/>
  <c r="EN25" i="12"/>
  <c r="EK24" i="12"/>
  <c r="EL24" i="12" s="1"/>
  <c r="EM24" i="12" s="1"/>
  <c r="EP23" i="12"/>
  <c r="EN23" i="12"/>
  <c r="EK22" i="12"/>
  <c r="EL22" i="12" s="1"/>
  <c r="EM22" i="12" s="1"/>
  <c r="EO23" i="12"/>
  <c r="A13" i="51"/>
  <c r="BE18" i="12"/>
  <c r="BD18" i="12"/>
  <c r="BC18" i="12"/>
  <c r="BA18" i="12"/>
  <c r="AZ18" i="12"/>
  <c r="AY18" i="12"/>
  <c r="AW18" i="12"/>
  <c r="AV18" i="12"/>
  <c r="AU18" i="12"/>
  <c r="AS18" i="12"/>
  <c r="AR18" i="12"/>
  <c r="AQ18" i="12"/>
  <c r="AO18" i="12"/>
  <c r="AN18" i="12"/>
  <c r="AM18" i="12"/>
  <c r="AK18" i="12"/>
  <c r="AJ18" i="12"/>
  <c r="AI18" i="12"/>
  <c r="AG18" i="12"/>
  <c r="AF18" i="12"/>
  <c r="AE18" i="12"/>
  <c r="AC18" i="12"/>
  <c r="AB18" i="12"/>
  <c r="AA18" i="12"/>
  <c r="Y18" i="12"/>
  <c r="X18" i="12"/>
  <c r="W18" i="12"/>
  <c r="BE1" i="12"/>
  <c r="BD1" i="12"/>
  <c r="BC1" i="12"/>
  <c r="BB1" i="12"/>
  <c r="BA1" i="12"/>
  <c r="AZ1" i="12"/>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N16" i="12"/>
  <c r="EQ47" i="12" l="1"/>
  <c r="EO49" i="12"/>
  <c r="EL48" i="12"/>
  <c r="EM48" i="12" s="1"/>
  <c r="EN48" i="12" s="1"/>
  <c r="EQ27" i="12"/>
  <c r="EN26" i="12"/>
  <c r="EO26" i="12" s="1"/>
  <c r="EP26" i="12" s="1"/>
  <c r="EU27" i="12"/>
  <c r="ES33" i="12"/>
  <c r="EQ49" i="12"/>
  <c r="EU53" i="12"/>
  <c r="ER52" i="12"/>
  <c r="ES52" i="12" s="1"/>
  <c r="ET52" i="12" s="1"/>
  <c r="ES47" i="12"/>
  <c r="ES27" i="12"/>
  <c r="ER35" i="12"/>
  <c r="ER39" i="12"/>
  <c r="ER37" i="12"/>
  <c r="EV51" i="12"/>
  <c r="ER51" i="12"/>
  <c r="EO50" i="12"/>
  <c r="EP50" i="12" s="1"/>
  <c r="EQ50" i="12" s="1"/>
  <c r="ET51" i="12"/>
  <c r="ER55" i="12"/>
  <c r="EO54" i="12"/>
  <c r="EP54" i="12" s="1"/>
  <c r="EQ54" i="12" s="1"/>
  <c r="ET55" i="12"/>
  <c r="ER57" i="12"/>
  <c r="EO56" i="12"/>
  <c r="EP56" i="12" s="1"/>
  <c r="EQ56" i="12" s="1"/>
  <c r="ET57" i="12"/>
  <c r="EQ59" i="12"/>
  <c r="EN58" i="12"/>
  <c r="EO58" i="12" s="1"/>
  <c r="EP58" i="12" s="1"/>
  <c r="ES59" i="12"/>
  <c r="EQ29" i="12"/>
  <c r="EN28" i="12"/>
  <c r="EO28" i="12" s="1"/>
  <c r="EU31" i="12"/>
  <c r="EU29" i="12"/>
  <c r="EQ31" i="12"/>
  <c r="EN30" i="12"/>
  <c r="EO30" i="12" s="1"/>
  <c r="EP30" i="12" s="1"/>
  <c r="ES31" i="12"/>
  <c r="EU33" i="12"/>
  <c r="ES29" i="12"/>
  <c r="EP28" i="12"/>
  <c r="EN32" i="12"/>
  <c r="EO32" i="12" s="1"/>
  <c r="EP32" i="12" s="1"/>
  <c r="EQ33" i="12"/>
  <c r="EN37" i="12"/>
  <c r="EK36" i="12"/>
  <c r="EL36" i="12" s="1"/>
  <c r="EM36" i="12" s="1"/>
  <c r="EP37" i="12"/>
  <c r="EU41" i="12"/>
  <c r="EQ43" i="12"/>
  <c r="EN42" i="12"/>
  <c r="EO42" i="12" s="1"/>
  <c r="EP42" i="12" s="1"/>
  <c r="ES43" i="12"/>
  <c r="EU45" i="12"/>
  <c r="EN35" i="12"/>
  <c r="EK34" i="12"/>
  <c r="EL34" i="12" s="1"/>
  <c r="EM34" i="12" s="1"/>
  <c r="EP35" i="12"/>
  <c r="EN39" i="12"/>
  <c r="EK38" i="12"/>
  <c r="EL38" i="12" s="1"/>
  <c r="EM38" i="12" s="1"/>
  <c r="EP39" i="12"/>
  <c r="EQ41" i="12"/>
  <c r="EN40" i="12"/>
  <c r="EO40" i="12" s="1"/>
  <c r="EP40" i="12" s="1"/>
  <c r="ES41" i="12"/>
  <c r="EU43" i="12"/>
  <c r="EQ45" i="12"/>
  <c r="EN44" i="12"/>
  <c r="EO44" i="12" s="1"/>
  <c r="EP44" i="12" s="1"/>
  <c r="ES45" i="12"/>
  <c r="EV55" i="12"/>
  <c r="EV57" i="12"/>
  <c r="EU59" i="12"/>
  <c r="EO47" i="12"/>
  <c r="EL46" i="12"/>
  <c r="EM46" i="12" s="1"/>
  <c r="EN46" i="12" s="1"/>
  <c r="EW53" i="12"/>
  <c r="ES49" i="12"/>
  <c r="EQ25" i="12"/>
  <c r="EN24" i="12"/>
  <c r="EO24" i="12" s="1"/>
  <c r="EP24" i="12" s="1"/>
  <c r="ES25" i="12"/>
  <c r="EU25" i="12"/>
  <c r="ER23" i="12"/>
  <c r="EQ23" i="12"/>
  <c r="EN22" i="12"/>
  <c r="EO22" i="12" s="1"/>
  <c r="EP22" i="12" s="1"/>
  <c r="ES23" i="12"/>
  <c r="AD18" i="12"/>
  <c r="AL18" i="12"/>
  <c r="AT18" i="12"/>
  <c r="BB18" i="12"/>
  <c r="AH18" i="12"/>
  <c r="AP18" i="12"/>
  <c r="AX18" i="12"/>
  <c r="BF18" i="12"/>
  <c r="EV49" i="12" l="1"/>
  <c r="EZ53" i="12"/>
  <c r="EV27" i="12"/>
  <c r="EO46" i="12"/>
  <c r="EP46" i="12" s="1"/>
  <c r="ER47" i="12"/>
  <c r="EX59" i="12"/>
  <c r="EY57" i="12"/>
  <c r="EY55" i="12"/>
  <c r="EV45" i="12"/>
  <c r="ET45" i="12"/>
  <c r="EQ44" i="12"/>
  <c r="ER44" i="12" s="1"/>
  <c r="ES44" i="12" s="1"/>
  <c r="EX43" i="12"/>
  <c r="EV41" i="12"/>
  <c r="ET41" i="12"/>
  <c r="EQ40" i="12"/>
  <c r="ER40" i="12" s="1"/>
  <c r="ES40" i="12" s="1"/>
  <c r="ES39" i="12"/>
  <c r="EQ39" i="12"/>
  <c r="EN38" i="12"/>
  <c r="EO38" i="12" s="1"/>
  <c r="EP38" i="12" s="1"/>
  <c r="ES35" i="12"/>
  <c r="EQ35" i="12"/>
  <c r="EN34" i="12"/>
  <c r="EO34" i="12" s="1"/>
  <c r="EP34" i="12" s="1"/>
  <c r="EX45" i="12"/>
  <c r="EV43" i="12"/>
  <c r="ET43" i="12"/>
  <c r="EQ42" i="12"/>
  <c r="ER42" i="12" s="1"/>
  <c r="ES42" i="12" s="1"/>
  <c r="EX41" i="12"/>
  <c r="ES37" i="12"/>
  <c r="EQ37" i="12"/>
  <c r="EN36" i="12"/>
  <c r="EO36" i="12" s="1"/>
  <c r="EP36" i="12" s="1"/>
  <c r="EV29" i="12"/>
  <c r="EV31" i="12"/>
  <c r="ET31" i="12"/>
  <c r="EQ30" i="12"/>
  <c r="ER30" i="12" s="1"/>
  <c r="ES30" i="12" s="1"/>
  <c r="EX29" i="12"/>
  <c r="EX31" i="12"/>
  <c r="ET29" i="12"/>
  <c r="EQ28" i="12"/>
  <c r="ER28" i="12" s="1"/>
  <c r="ES28" i="12" s="1"/>
  <c r="EV59" i="12"/>
  <c r="ET59" i="12"/>
  <c r="EQ58" i="12"/>
  <c r="ER58" i="12" s="1"/>
  <c r="ES58" i="12" s="1"/>
  <c r="EW57" i="12"/>
  <c r="EU57" i="12"/>
  <c r="ER56" i="12"/>
  <c r="ES56" i="12" s="1"/>
  <c r="ET56" i="12" s="1"/>
  <c r="EW55" i="12"/>
  <c r="EU55" i="12"/>
  <c r="ER54" i="12"/>
  <c r="ES54" i="12" s="1"/>
  <c r="ET54" i="12" s="1"/>
  <c r="EW51" i="12"/>
  <c r="EU51" i="12"/>
  <c r="ER50" i="12"/>
  <c r="ES50" i="12" s="1"/>
  <c r="ET50" i="12" s="1"/>
  <c r="EY51" i="12"/>
  <c r="EU37" i="12"/>
  <c r="EU39" i="12"/>
  <c r="EU35" i="12"/>
  <c r="EV47" i="12"/>
  <c r="EU52" i="12"/>
  <c r="EV52" i="12" s="1"/>
  <c r="EW52" i="12" s="1"/>
  <c r="EX53" i="12"/>
  <c r="ET49" i="12"/>
  <c r="EV33" i="12"/>
  <c r="EX27" i="12"/>
  <c r="ET27" i="12"/>
  <c r="EQ26" i="12"/>
  <c r="ER26" i="12" s="1"/>
  <c r="ES26" i="12" s="1"/>
  <c r="ER49" i="12"/>
  <c r="EO48" i="12"/>
  <c r="EP48" i="12" s="1"/>
  <c r="EQ48" i="12" s="1"/>
  <c r="ET47" i="12"/>
  <c r="EQ46" i="12"/>
  <c r="ET33" i="12"/>
  <c r="EQ32" i="12"/>
  <c r="ER32" i="12" s="1"/>
  <c r="ES32" i="12" s="1"/>
  <c r="EX33" i="12"/>
  <c r="EX25" i="12"/>
  <c r="EV25" i="12"/>
  <c r="ET25" i="12"/>
  <c r="EQ24" i="12"/>
  <c r="ER24" i="12" s="1"/>
  <c r="ES24" i="12" s="1"/>
  <c r="EV23" i="12"/>
  <c r="ET23" i="12"/>
  <c r="EQ22" i="12"/>
  <c r="ER22" i="12" s="1"/>
  <c r="ES22" i="12" s="1"/>
  <c r="EU23" i="12"/>
  <c r="C21" i="12"/>
  <c r="C20" i="12"/>
  <c r="C19" i="12"/>
  <c r="EW49" i="12" l="1"/>
  <c r="EY47" i="12"/>
  <c r="EU47" i="12"/>
  <c r="ER46" i="12"/>
  <c r="ES46" i="12" s="1"/>
  <c r="ET46" i="12" s="1"/>
  <c r="FA33" i="12"/>
  <c r="EW33" i="12"/>
  <c r="ET32" i="12"/>
  <c r="EU32" i="12" s="1"/>
  <c r="EV32" i="12" s="1"/>
  <c r="EW47" i="12"/>
  <c r="EU49" i="12"/>
  <c r="ER48" i="12"/>
  <c r="ES48" i="12" s="1"/>
  <c r="ET48" i="12" s="1"/>
  <c r="ET26" i="12"/>
  <c r="EU26" i="12" s="1"/>
  <c r="EV26" i="12" s="1"/>
  <c r="EW27" i="12"/>
  <c r="FA27" i="12"/>
  <c r="EY33" i="12"/>
  <c r="EX35" i="12"/>
  <c r="EX39" i="12"/>
  <c r="EX37" i="12"/>
  <c r="FB51" i="12"/>
  <c r="EX51" i="12"/>
  <c r="EU50" i="12"/>
  <c r="EV50" i="12" s="1"/>
  <c r="EW50" i="12" s="1"/>
  <c r="EZ51" i="12"/>
  <c r="EX55" i="12"/>
  <c r="EU54" i="12"/>
  <c r="EV54" i="12" s="1"/>
  <c r="EW54" i="12" s="1"/>
  <c r="EZ55" i="12"/>
  <c r="EX57" i="12"/>
  <c r="EU56" i="12"/>
  <c r="EV56" i="12" s="1"/>
  <c r="EW56" i="12" s="1"/>
  <c r="EZ57" i="12"/>
  <c r="EW59" i="12"/>
  <c r="ET58" i="12"/>
  <c r="EU58" i="12" s="1"/>
  <c r="EV58" i="12" s="1"/>
  <c r="EY59" i="12"/>
  <c r="EW29" i="12"/>
  <c r="ET28" i="12"/>
  <c r="EU28" i="12" s="1"/>
  <c r="EV28" i="12" s="1"/>
  <c r="FA31" i="12"/>
  <c r="FA29" i="12"/>
  <c r="EW31" i="12"/>
  <c r="ET30" i="12"/>
  <c r="EU30" i="12" s="1"/>
  <c r="EV30" i="12" s="1"/>
  <c r="EY31" i="12"/>
  <c r="EY29" i="12"/>
  <c r="ET37" i="12"/>
  <c r="EQ36" i="12"/>
  <c r="ER36" i="12" s="1"/>
  <c r="ES36" i="12" s="1"/>
  <c r="EV37" i="12"/>
  <c r="FA41" i="12"/>
  <c r="EW43" i="12"/>
  <c r="ET42" i="12"/>
  <c r="EU42" i="12" s="1"/>
  <c r="EV42" i="12" s="1"/>
  <c r="EY43" i="12"/>
  <c r="FA45" i="12"/>
  <c r="ET35" i="12"/>
  <c r="EQ34" i="12"/>
  <c r="ER34" i="12" s="1"/>
  <c r="ES34" i="12" s="1"/>
  <c r="EV35" i="12"/>
  <c r="ET39" i="12"/>
  <c r="EQ38" i="12"/>
  <c r="ER38" i="12" s="1"/>
  <c r="ES38" i="12" s="1"/>
  <c r="EV39" i="12"/>
  <c r="EW41" i="12"/>
  <c r="ET40" i="12"/>
  <c r="EU40" i="12" s="1"/>
  <c r="EV40" i="12" s="1"/>
  <c r="EY41" i="12"/>
  <c r="FA43" i="12"/>
  <c r="EW45" i="12"/>
  <c r="ET44" i="12"/>
  <c r="EU44" i="12" s="1"/>
  <c r="EV44" i="12" s="1"/>
  <c r="EY45" i="12"/>
  <c r="FB55" i="12"/>
  <c r="FB57" i="12"/>
  <c r="FA59" i="12"/>
  <c r="EY27" i="12"/>
  <c r="FC53" i="12"/>
  <c r="EY49" i="12"/>
  <c r="FA53" i="12"/>
  <c r="EX52" i="12"/>
  <c r="EY52" i="12" s="1"/>
  <c r="EZ52" i="12" s="1"/>
  <c r="EW25" i="12"/>
  <c r="ET24" i="12"/>
  <c r="EU24" i="12" s="1"/>
  <c r="EV24" i="12" s="1"/>
  <c r="EY25" i="12"/>
  <c r="FA25" i="12"/>
  <c r="EX23" i="12"/>
  <c r="EW23" i="12"/>
  <c r="ET22" i="12"/>
  <c r="EU22" i="12" s="1"/>
  <c r="EV22" i="12" s="1"/>
  <c r="EY23" i="12"/>
  <c r="B21" i="12"/>
  <c r="B20" i="12"/>
  <c r="B81" i="41"/>
  <c r="B82" i="41"/>
  <c r="B83" i="41"/>
  <c r="B84" i="41"/>
  <c r="B85" i="41"/>
  <c r="B86" i="41"/>
  <c r="BD2" i="12"/>
  <c r="BC2" i="12"/>
  <c r="BA2" i="12"/>
  <c r="AZ2" i="12"/>
  <c r="AY2" i="12"/>
  <c r="AV2" i="12"/>
  <c r="AU2" i="12"/>
  <c r="AS2" i="12"/>
  <c r="AR2" i="12"/>
  <c r="AQ2" i="12"/>
  <c r="AN2" i="12"/>
  <c r="AM2" i="12"/>
  <c r="AK2" i="12"/>
  <c r="AJ2" i="12"/>
  <c r="AI2" i="12"/>
  <c r="AF2" i="12"/>
  <c r="AE2" i="12"/>
  <c r="AC2" i="12"/>
  <c r="AB2" i="12"/>
  <c r="AA2" i="12"/>
  <c r="F81" i="41"/>
  <c r="F82" i="41"/>
  <c r="F84" i="41"/>
  <c r="F85" i="41"/>
  <c r="F86" i="41"/>
  <c r="F83" i="41"/>
  <c r="FB33" i="12" l="1"/>
  <c r="FD53" i="12"/>
  <c r="FA52" i="12"/>
  <c r="FB52" i="12" s="1"/>
  <c r="FC52" i="12" s="1"/>
  <c r="FB49" i="12"/>
  <c r="FB27" i="12"/>
  <c r="FD59" i="12"/>
  <c r="FB45" i="12"/>
  <c r="EZ45" i="12"/>
  <c r="EW44" i="12"/>
  <c r="EX44" i="12" s="1"/>
  <c r="EY44" i="12" s="1"/>
  <c r="FD43" i="12"/>
  <c r="FB41" i="12"/>
  <c r="EZ41" i="12"/>
  <c r="EW40" i="12"/>
  <c r="EX40" i="12" s="1"/>
  <c r="EY40" i="12" s="1"/>
  <c r="EY39" i="12"/>
  <c r="EW39" i="12"/>
  <c r="ET38" i="12"/>
  <c r="EU38" i="12" s="1"/>
  <c r="EV38" i="12" s="1"/>
  <c r="EY35" i="12"/>
  <c r="EW35" i="12"/>
  <c r="ET34" i="12"/>
  <c r="EU34" i="12" s="1"/>
  <c r="EV34" i="12" s="1"/>
  <c r="FD45" i="12"/>
  <c r="FB43" i="12"/>
  <c r="EZ43" i="12"/>
  <c r="EW42" i="12"/>
  <c r="EX42" i="12" s="1"/>
  <c r="EY42" i="12" s="1"/>
  <c r="FD41" i="12"/>
  <c r="EY37" i="12"/>
  <c r="EW37" i="12"/>
  <c r="ET36" i="12"/>
  <c r="EU36" i="12" s="1"/>
  <c r="EV36" i="12" s="1"/>
  <c r="FB29" i="12"/>
  <c r="FB31" i="12"/>
  <c r="EZ31" i="12"/>
  <c r="EW30" i="12"/>
  <c r="EX30" i="12" s="1"/>
  <c r="EY30" i="12" s="1"/>
  <c r="FD29" i="12"/>
  <c r="FD31" i="12"/>
  <c r="EZ29" i="12"/>
  <c r="EW28" i="12"/>
  <c r="EX28" i="12" s="1"/>
  <c r="EY28" i="12" s="1"/>
  <c r="FB59" i="12"/>
  <c r="EZ59" i="12"/>
  <c r="EW58" i="12"/>
  <c r="EX58" i="12" s="1"/>
  <c r="EY58" i="12" s="1"/>
  <c r="FC57" i="12"/>
  <c r="FA57" i="12"/>
  <c r="EX56" i="12"/>
  <c r="EY56" i="12" s="1"/>
  <c r="EZ56" i="12" s="1"/>
  <c r="FC55" i="12"/>
  <c r="FA55" i="12"/>
  <c r="EX54" i="12"/>
  <c r="EY54" i="12" s="1"/>
  <c r="EZ54" i="12" s="1"/>
  <c r="FC51" i="12"/>
  <c r="FA51" i="12"/>
  <c r="EX50" i="12"/>
  <c r="EY50" i="12" s="1"/>
  <c r="EZ50" i="12" s="1"/>
  <c r="FA37" i="12"/>
  <c r="FA39" i="12"/>
  <c r="FA35" i="12"/>
  <c r="FD27" i="12"/>
  <c r="EU48" i="12"/>
  <c r="EV48" i="12" s="1"/>
  <c r="EW48" i="12" s="1"/>
  <c r="EX49" i="12"/>
  <c r="EZ47" i="12"/>
  <c r="EZ33" i="12"/>
  <c r="EW32" i="12"/>
  <c r="EX32" i="12" s="1"/>
  <c r="EY32" i="12" s="1"/>
  <c r="FD33" i="12"/>
  <c r="EX47" i="12"/>
  <c r="EU46" i="12"/>
  <c r="EV46" i="12" s="1"/>
  <c r="EW46" i="12" s="1"/>
  <c r="FB47" i="12"/>
  <c r="EZ49" i="12"/>
  <c r="EZ27" i="12"/>
  <c r="EW26" i="12"/>
  <c r="EX26" i="12" s="1"/>
  <c r="EY26" i="12" s="1"/>
  <c r="FD25" i="12"/>
  <c r="FB25" i="12"/>
  <c r="EZ25" i="12"/>
  <c r="EW24" i="12"/>
  <c r="EX24" i="12" s="1"/>
  <c r="EY24" i="12" s="1"/>
  <c r="FB23" i="12"/>
  <c r="EZ23" i="12"/>
  <c r="EW22" i="12"/>
  <c r="EX22" i="12" s="1"/>
  <c r="EY22" i="12" s="1"/>
  <c r="FA23" i="12"/>
  <c r="AH2" i="12"/>
  <c r="AG2" i="12"/>
  <c r="AP2" i="12"/>
  <c r="AO2" i="12"/>
  <c r="AX2" i="12"/>
  <c r="AW2" i="12"/>
  <c r="BE2" i="12"/>
  <c r="AD2" i="12"/>
  <c r="AL2" i="12"/>
  <c r="AT2" i="12"/>
  <c r="BB2" i="12"/>
  <c r="G6" i="9"/>
  <c r="B24" i="41"/>
  <c r="F24" i="41"/>
  <c r="FC47" i="12" l="1"/>
  <c r="FC27" i="12"/>
  <c r="EZ26" i="12"/>
  <c r="FA26" i="12" s="1"/>
  <c r="FB26" i="12" s="1"/>
  <c r="FC49" i="12"/>
  <c r="FA47" i="12"/>
  <c r="EX46" i="12"/>
  <c r="EY46" i="12" s="1"/>
  <c r="EZ46" i="12" s="1"/>
  <c r="EZ32" i="12"/>
  <c r="FA32" i="12" s="1"/>
  <c r="FC33" i="12"/>
  <c r="FD35" i="12"/>
  <c r="FD39" i="12"/>
  <c r="FD37" i="12"/>
  <c r="FD51" i="12"/>
  <c r="FA50" i="12"/>
  <c r="FB50" i="12" s="1"/>
  <c r="FC50" i="12" s="1"/>
  <c r="FD55" i="12"/>
  <c r="FA54" i="12"/>
  <c r="FB54" i="12" s="1"/>
  <c r="FD57" i="12"/>
  <c r="FA56" i="12"/>
  <c r="FB56" i="12" s="1"/>
  <c r="FC56" i="12" s="1"/>
  <c r="FC59" i="12"/>
  <c r="EZ58" i="12"/>
  <c r="FA58" i="12" s="1"/>
  <c r="FC29" i="12"/>
  <c r="EZ28" i="12"/>
  <c r="FA28" i="12" s="1"/>
  <c r="FC31" i="12"/>
  <c r="EZ30" i="12"/>
  <c r="FA30" i="12" s="1"/>
  <c r="FB30" i="12" s="1"/>
  <c r="EZ37" i="12"/>
  <c r="EW36" i="12"/>
  <c r="EX36" i="12" s="1"/>
  <c r="EY36" i="12" s="1"/>
  <c r="FB37" i="12"/>
  <c r="FC43" i="12"/>
  <c r="EZ42" i="12"/>
  <c r="FA42" i="12" s="1"/>
  <c r="FB42" i="12" s="1"/>
  <c r="EZ35" i="12"/>
  <c r="EW34" i="12"/>
  <c r="EX34" i="12" s="1"/>
  <c r="EY34" i="12" s="1"/>
  <c r="FB35" i="12"/>
  <c r="EZ39" i="12"/>
  <c r="EW38" i="12"/>
  <c r="EX38" i="12" s="1"/>
  <c r="EY38" i="12" s="1"/>
  <c r="FB39" i="12"/>
  <c r="FC41" i="12"/>
  <c r="EZ40" i="12"/>
  <c r="FA40" i="12" s="1"/>
  <c r="FB40" i="12" s="1"/>
  <c r="FC45" i="12"/>
  <c r="EZ44" i="12"/>
  <c r="FA44" i="12" s="1"/>
  <c r="FC54" i="12"/>
  <c r="FB58" i="12"/>
  <c r="FB28" i="12"/>
  <c r="FB44" i="12"/>
  <c r="FD52" i="12"/>
  <c r="FB32" i="12"/>
  <c r="FA49" i="12"/>
  <c r="EX48" i="12"/>
  <c r="EY48" i="12" s="1"/>
  <c r="EZ48" i="12" s="1"/>
  <c r="FC25" i="12"/>
  <c r="EZ24" i="12"/>
  <c r="FA24" i="12" s="1"/>
  <c r="FB24" i="12" s="1"/>
  <c r="FD23" i="12"/>
  <c r="FC23" i="12"/>
  <c r="EZ22" i="12"/>
  <c r="FA22" i="12" s="1"/>
  <c r="FB22" i="12" s="1"/>
  <c r="CI24" i="41"/>
  <c r="B23" i="41"/>
  <c r="FD49" i="12" l="1"/>
  <c r="FA48" i="12"/>
  <c r="FB48" i="12" s="1"/>
  <c r="FC39" i="12"/>
  <c r="EZ38" i="12"/>
  <c r="FA38" i="12" s="1"/>
  <c r="FB38" i="12" s="1"/>
  <c r="FC35" i="12"/>
  <c r="EZ34" i="12"/>
  <c r="FA34" i="12" s="1"/>
  <c r="FB34" i="12" s="1"/>
  <c r="FC37" i="12"/>
  <c r="EZ36" i="12"/>
  <c r="FA36" i="12" s="1"/>
  <c r="FB36" i="12" s="1"/>
  <c r="FA46" i="12"/>
  <c r="FB46" i="12" s="1"/>
  <c r="FC46" i="12" s="1"/>
  <c r="FD47" i="12"/>
  <c r="FC44" i="12"/>
  <c r="FD44" i="12" s="1"/>
  <c r="FC40" i="12"/>
  <c r="FD40" i="12" s="1"/>
  <c r="FC42" i="12"/>
  <c r="FD42" i="12" s="1"/>
  <c r="FC30" i="12"/>
  <c r="FD30" i="12" s="1"/>
  <c r="FC28" i="12"/>
  <c r="FD28" i="12" s="1"/>
  <c r="FC58" i="12"/>
  <c r="FD58" i="12" s="1"/>
  <c r="FD56" i="12"/>
  <c r="FD54" i="12"/>
  <c r="FD50" i="12"/>
  <c r="FC48" i="12"/>
  <c r="FC26" i="12"/>
  <c r="FD26" i="12" s="1"/>
  <c r="FC32" i="12"/>
  <c r="FD32" i="12" s="1"/>
  <c r="FC24" i="12"/>
  <c r="FD24" i="12" s="1"/>
  <c r="FC22" i="12"/>
  <c r="FD22" i="12" s="1"/>
  <c r="B22" i="41"/>
  <c r="AB4" i="9"/>
  <c r="F23" i="41"/>
  <c r="F22" i="41"/>
  <c r="FD46" i="12" l="1"/>
  <c r="FC36" i="12"/>
  <c r="FD36" i="12" s="1"/>
  <c r="FC34" i="12"/>
  <c r="FD34" i="12" s="1"/>
  <c r="FC38" i="12"/>
  <c r="FD38" i="12" s="1"/>
  <c r="FD48" i="12"/>
  <c r="CI23" i="41"/>
  <c r="CI22" i="41"/>
  <c r="N19" i="12" l="1"/>
  <c r="O18" i="12" s="1"/>
  <c r="O19" i="12"/>
  <c r="P21" i="12" l="1"/>
  <c r="E20" i="12"/>
  <c r="E21" i="12"/>
  <c r="Q21" i="12" l="1"/>
  <c r="K21" i="12"/>
  <c r="G21" i="12"/>
  <c r="F21" i="12"/>
  <c r="I17" i="12"/>
  <c r="H17" i="12"/>
  <c r="I1" i="12"/>
  <c r="H1" i="12"/>
  <c r="EA21" i="12"/>
  <c r="ED21" i="12" s="1"/>
  <c r="EG21" i="12" s="1"/>
  <c r="EJ21" i="12" s="1"/>
  <c r="EM21" i="12" s="1"/>
  <c r="EP21" i="12" s="1"/>
  <c r="ES21" i="12" s="1"/>
  <c r="EV21" i="12" s="1"/>
  <c r="EY21" i="12" s="1"/>
  <c r="FB21" i="12" s="1"/>
  <c r="DZ21" i="12"/>
  <c r="EC21" i="12" s="1"/>
  <c r="EF21" i="12" s="1"/>
  <c r="EI21" i="12" s="1"/>
  <c r="EL21" i="12" s="1"/>
  <c r="EO21" i="12" s="1"/>
  <c r="ER21" i="12" s="1"/>
  <c r="EU21" i="12" s="1"/>
  <c r="EX21" i="12" s="1"/>
  <c r="FA21" i="12" s="1"/>
  <c r="FD21" i="12" s="1"/>
  <c r="DY21" i="12"/>
  <c r="EB21" i="12" s="1"/>
  <c r="EE21" i="12" s="1"/>
  <c r="EH21" i="12" s="1"/>
  <c r="EK21" i="12" s="1"/>
  <c r="EN21" i="12" s="1"/>
  <c r="EQ21" i="12" s="1"/>
  <c r="ET21" i="12" s="1"/>
  <c r="EW21" i="12" s="1"/>
  <c r="EZ21" i="12" s="1"/>
  <c r="FC21" i="12" s="1"/>
  <c r="JE20" i="9" l="1"/>
  <c r="JE24" i="9" s="1"/>
  <c r="JE19" i="9"/>
  <c r="JD24" i="9" s="1"/>
  <c r="JE2" i="9"/>
  <c r="JD25" i="9" l="1"/>
  <c r="JD26" i="9" s="1"/>
  <c r="JD4" i="9"/>
  <c r="JI24" i="9"/>
  <c r="JH24" i="9"/>
  <c r="JG24" i="9"/>
  <c r="JF24" i="9"/>
  <c r="JF25" i="9" l="1"/>
  <c r="JE25" i="9"/>
  <c r="JD27" i="9"/>
  <c r="JE26" i="9"/>
  <c r="JD5" i="9"/>
  <c r="JI25" i="9"/>
  <c r="JG25" i="9"/>
  <c r="JH25" i="9"/>
  <c r="JG26" i="9"/>
  <c r="JD6" i="9"/>
  <c r="JH26" i="9"/>
  <c r="JD28" i="9" l="1"/>
  <c r="JE27" i="9"/>
  <c r="JI26" i="9"/>
  <c r="JF26" i="9"/>
  <c r="JH27" i="9"/>
  <c r="JD29" i="9" l="1"/>
  <c r="JE28" i="9"/>
  <c r="JF27" i="9"/>
  <c r="JD7" i="9"/>
  <c r="JI27" i="9"/>
  <c r="JG27" i="9"/>
  <c r="JF28" i="9"/>
  <c r="JG28" i="9"/>
  <c r="JD8" i="9"/>
  <c r="JH28" i="9"/>
  <c r="JD30" i="9" l="1"/>
  <c r="JD31" i="9" s="1"/>
  <c r="JE29" i="9"/>
  <c r="JI28" i="9"/>
  <c r="JF29" i="9"/>
  <c r="JE31" i="9" l="1"/>
  <c r="JG31" i="9"/>
  <c r="JI31" i="9"/>
  <c r="JF31" i="9"/>
  <c r="JH31" i="9"/>
  <c r="JE30" i="9"/>
  <c r="JD9" i="9"/>
  <c r="JI29" i="9"/>
  <c r="JG29" i="9"/>
  <c r="JH29" i="9"/>
  <c r="JF30" i="9"/>
  <c r="JG30" i="9"/>
  <c r="JD10" i="9"/>
  <c r="JH30" i="9"/>
  <c r="JI30" i="9" l="1"/>
  <c r="JD11" i="9"/>
  <c r="JD12" i="9" l="1"/>
  <c r="JD13" i="9" l="1"/>
  <c r="JD14" i="9"/>
  <c r="JD15" i="9" l="1"/>
  <c r="JD16" i="9" l="1"/>
  <c r="JD447" i="9" l="1"/>
  <c r="JE447" i="9" l="1"/>
  <c r="JD448" i="9"/>
  <c r="JH447" i="9"/>
  <c r="JG447" i="9"/>
  <c r="JE448" i="9" l="1"/>
  <c r="JD449" i="9"/>
  <c r="JF447" i="9"/>
  <c r="JF448" i="9"/>
  <c r="JI447" i="9"/>
  <c r="JH448" i="9"/>
  <c r="JG448" i="9"/>
  <c r="JE449" i="9" l="1"/>
  <c r="JD450" i="9"/>
  <c r="JH449" i="9"/>
  <c r="JI448" i="9"/>
  <c r="JG449" i="9"/>
  <c r="JF449" i="9"/>
  <c r="JI449" i="9"/>
  <c r="JE450" i="9" l="1"/>
  <c r="JD451" i="9"/>
  <c r="JH450" i="9"/>
  <c r="JG450" i="9"/>
  <c r="JE451" i="9" l="1"/>
  <c r="JD452" i="9"/>
  <c r="JF450" i="9"/>
  <c r="JF451" i="9"/>
  <c r="JI450" i="9"/>
  <c r="JH451" i="9"/>
  <c r="JG451" i="9"/>
  <c r="JE452" i="9" l="1"/>
  <c r="JD453" i="9"/>
  <c r="JH452" i="9"/>
  <c r="JI451" i="9"/>
  <c r="JG452" i="9"/>
  <c r="JF452" i="9"/>
  <c r="JI452" i="9"/>
  <c r="JE453" i="9" l="1"/>
  <c r="JD454" i="9"/>
  <c r="JH453" i="9"/>
  <c r="JG453" i="9"/>
  <c r="JE454" i="9" l="1"/>
  <c r="JD455" i="9"/>
  <c r="JF453" i="9"/>
  <c r="JF454" i="9"/>
  <c r="JI453" i="9"/>
  <c r="JH454" i="9"/>
  <c r="JG454" i="9"/>
  <c r="JE455" i="9" l="1"/>
  <c r="JD456" i="9"/>
  <c r="JH455" i="9"/>
  <c r="JI454" i="9"/>
  <c r="JG455" i="9"/>
  <c r="JF455" i="9"/>
  <c r="JI455" i="9"/>
  <c r="JE456" i="9" l="1"/>
  <c r="JD457" i="9"/>
  <c r="JH456" i="9"/>
  <c r="JG456" i="9"/>
  <c r="JE457" i="9" l="1"/>
  <c r="JD458" i="9"/>
  <c r="JF456" i="9"/>
  <c r="JF457" i="9"/>
  <c r="JI456" i="9"/>
  <c r="JH457" i="9"/>
  <c r="JG457" i="9"/>
  <c r="JE458" i="9" l="1"/>
  <c r="JD459" i="9"/>
  <c r="JH458" i="9"/>
  <c r="JI457" i="9"/>
  <c r="JG458" i="9"/>
  <c r="JF458" i="9"/>
  <c r="JI458" i="9"/>
  <c r="JE459" i="9" l="1"/>
  <c r="JD460" i="9"/>
  <c r="JH459" i="9"/>
  <c r="JG459" i="9"/>
  <c r="JE460" i="9" l="1"/>
  <c r="JD461" i="9"/>
  <c r="JF459" i="9"/>
  <c r="JI459" i="9"/>
  <c r="JH460" i="9"/>
  <c r="JG460" i="9"/>
  <c r="JE461" i="9" l="1"/>
  <c r="JD462" i="9"/>
  <c r="JF460" i="9"/>
  <c r="JI460" i="9"/>
  <c r="JH461" i="9"/>
  <c r="JG461" i="9"/>
  <c r="JE462" i="9" l="1"/>
  <c r="JD463" i="9"/>
  <c r="JF461" i="9"/>
  <c r="JI461" i="9"/>
  <c r="JH462" i="9"/>
  <c r="JG462" i="9"/>
  <c r="JE463" i="9" l="1"/>
  <c r="JD464" i="9"/>
  <c r="JF462" i="9"/>
  <c r="JF463" i="9"/>
  <c r="JI462" i="9"/>
  <c r="JH463" i="9"/>
  <c r="JG463" i="9"/>
  <c r="JE464" i="9" l="1"/>
  <c r="JD465" i="9"/>
  <c r="JH464" i="9"/>
  <c r="JI463" i="9"/>
  <c r="JG464" i="9"/>
  <c r="JF464" i="9"/>
  <c r="JI464" i="9"/>
  <c r="JE465" i="9" l="1"/>
  <c r="JD466" i="9"/>
  <c r="JH465" i="9"/>
  <c r="JG465" i="9"/>
  <c r="JE466" i="9" l="1"/>
  <c r="JD467" i="9"/>
  <c r="JF465" i="9"/>
  <c r="JI465" i="9"/>
  <c r="JH466" i="9"/>
  <c r="JG466" i="9"/>
  <c r="JE467" i="9" l="1"/>
  <c r="JD468" i="9"/>
  <c r="JF466" i="9"/>
  <c r="JI466" i="9"/>
  <c r="JH467" i="9"/>
  <c r="JG467" i="9"/>
  <c r="JE468" i="9" l="1"/>
  <c r="JD469" i="9"/>
  <c r="D19" i="12"/>
  <c r="D20" i="12"/>
  <c r="D21" i="12"/>
  <c r="F2" i="9"/>
  <c r="F9" i="9" s="1"/>
  <c r="L8" i="9" s="1"/>
  <c r="B19" i="12"/>
  <c r="E19" i="12" s="1"/>
  <c r="P19" i="12"/>
  <c r="A19" i="12"/>
  <c r="P20" i="12"/>
  <c r="A20" i="12"/>
  <c r="A21" i="12"/>
  <c r="H5" i="12"/>
  <c r="I18" i="12"/>
  <c r="Z11" i="9"/>
  <c r="R12" i="9" s="1"/>
  <c r="W2" i="12"/>
  <c r="X2" i="12"/>
  <c r="DU20" i="12"/>
  <c r="DV20" i="12" s="1"/>
  <c r="DW20" i="12" s="1"/>
  <c r="DX20" i="12" s="1"/>
  <c r="DY20" i="12" s="1"/>
  <c r="DZ20" i="12" s="1"/>
  <c r="EA20" i="12" s="1"/>
  <c r="EB20" i="12" s="1"/>
  <c r="EC20" i="12" s="1"/>
  <c r="ED20" i="12" s="1"/>
  <c r="EE20" i="12" s="1"/>
  <c r="EF20" i="12" s="1"/>
  <c r="EG20" i="12" s="1"/>
  <c r="EH20" i="12" s="1"/>
  <c r="EI20" i="12" s="1"/>
  <c r="EJ20" i="12" s="1"/>
  <c r="EK20" i="12" s="1"/>
  <c r="EL20" i="12" s="1"/>
  <c r="EM20" i="12" s="1"/>
  <c r="EN20" i="12" s="1"/>
  <c r="EO20" i="12" s="1"/>
  <c r="EP20" i="12" s="1"/>
  <c r="EQ20" i="12" s="1"/>
  <c r="ER20" i="12" s="1"/>
  <c r="ES20" i="12" s="1"/>
  <c r="ET20" i="12" s="1"/>
  <c r="EU20" i="12" s="1"/>
  <c r="EV20" i="12" s="1"/>
  <c r="EW20" i="12" s="1"/>
  <c r="EX20" i="12" s="1"/>
  <c r="EY20" i="12" s="1"/>
  <c r="EZ20" i="12" s="1"/>
  <c r="FA20" i="12" s="1"/>
  <c r="FB20" i="12" s="1"/>
  <c r="FC20" i="12" s="1"/>
  <c r="FD20" i="12" s="1"/>
  <c r="I10" i="55"/>
  <c r="Z13" i="9"/>
  <c r="AR14" i="41"/>
  <c r="AS14" i="41"/>
  <c r="AT14" i="41"/>
  <c r="AU14" i="41"/>
  <c r="AV14" i="41"/>
  <c r="AW14" i="41"/>
  <c r="AX14" i="41"/>
  <c r="AY14" i="41"/>
  <c r="AZ14" i="41"/>
  <c r="BA14" i="41"/>
  <c r="BB14" i="41"/>
  <c r="BC14" i="41"/>
  <c r="BD14" i="41"/>
  <c r="BE14" i="41"/>
  <c r="BF14" i="41"/>
  <c r="BG14" i="41"/>
  <c r="BH14" i="41"/>
  <c r="BI14" i="41"/>
  <c r="BJ14" i="41"/>
  <c r="BK14" i="41"/>
  <c r="B80" i="41"/>
  <c r="B79" i="41"/>
  <c r="B78" i="41"/>
  <c r="B77" i="41"/>
  <c r="B76" i="41"/>
  <c r="A2" i="51"/>
  <c r="A3" i="51"/>
  <c r="A4" i="51"/>
  <c r="A5" i="51"/>
  <c r="A6" i="51"/>
  <c r="A7" i="51"/>
  <c r="A8" i="51"/>
  <c r="A9" i="51"/>
  <c r="A10" i="51"/>
  <c r="A11" i="51"/>
  <c r="A12" i="51"/>
  <c r="A1" i="51"/>
  <c r="AB5" i="9"/>
  <c r="B17" i="41"/>
  <c r="B18" i="41"/>
  <c r="B19" i="41"/>
  <c r="B20" i="41"/>
  <c r="B21" i="41"/>
  <c r="B16" i="41"/>
  <c r="N14" i="41"/>
  <c r="O14" i="41"/>
  <c r="P14" i="41"/>
  <c r="Q14" i="41"/>
  <c r="R14" i="41"/>
  <c r="S14" i="41"/>
  <c r="T14" i="41"/>
  <c r="U14" i="41"/>
  <c r="V14" i="41"/>
  <c r="W14" i="41"/>
  <c r="X14" i="41"/>
  <c r="Y14" i="41"/>
  <c r="Z14" i="41"/>
  <c r="AA14" i="41"/>
  <c r="AB14" i="41"/>
  <c r="AC14" i="41"/>
  <c r="AD14" i="41"/>
  <c r="AE14" i="41"/>
  <c r="AF14" i="41"/>
  <c r="AG14" i="41"/>
  <c r="B15" i="41"/>
  <c r="B75" i="41"/>
  <c r="B74" i="41"/>
  <c r="B73" i="41"/>
  <c r="B72" i="41"/>
  <c r="B71" i="41"/>
  <c r="B70" i="41"/>
  <c r="B69" i="41"/>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E7" i="45"/>
  <c r="AH14" i="41"/>
  <c r="AI14" i="41"/>
  <c r="AJ14" i="41"/>
  <c r="AK14" i="41"/>
  <c r="AL14" i="41"/>
  <c r="AM14" i="41"/>
  <c r="AN14" i="41"/>
  <c r="AO14" i="41"/>
  <c r="AP14" i="41"/>
  <c r="AQ14" i="41"/>
  <c r="F7" i="45"/>
  <c r="G7" i="45"/>
  <c r="H7" i="45"/>
  <c r="I7" i="45"/>
  <c r="J7" i="45"/>
  <c r="K7" i="45"/>
  <c r="L7" i="45"/>
  <c r="M7" i="45"/>
  <c r="N7" i="45"/>
  <c r="O7" i="45"/>
  <c r="P7" i="45"/>
  <c r="Q7" i="45"/>
  <c r="R7" i="45"/>
  <c r="S7" i="45"/>
  <c r="T7" i="45"/>
  <c r="U7" i="45"/>
  <c r="V7" i="45"/>
  <c r="W7" i="45"/>
  <c r="X7" i="45"/>
  <c r="Y7" i="45"/>
  <c r="Z7" i="45"/>
  <c r="AA7" i="45"/>
  <c r="AB7" i="45"/>
  <c r="AC7" i="45"/>
  <c r="AD7" i="45"/>
  <c r="AE7" i="45"/>
  <c r="AF7" i="45"/>
  <c r="AG7" i="45"/>
  <c r="AH7" i="45"/>
  <c r="B11" i="45"/>
  <c r="B12" i="45"/>
  <c r="B13" i="45"/>
  <c r="B14" i="45"/>
  <c r="B15" i="45"/>
  <c r="B16" i="45"/>
  <c r="B17" i="45"/>
  <c r="B18" i="45"/>
  <c r="B19" i="45"/>
  <c r="B20" i="45"/>
  <c r="B21" i="45"/>
  <c r="B22" i="45"/>
  <c r="B23" i="45"/>
  <c r="B24" i="45"/>
  <c r="B25" i="45"/>
  <c r="A60" i="45"/>
  <c r="H22" i="9"/>
  <c r="A61" i="45"/>
  <c r="A59" i="45"/>
  <c r="B26" i="45"/>
  <c r="B27" i="45"/>
  <c r="B28" i="45"/>
  <c r="CJ4" i="41"/>
  <c r="H8" i="9"/>
  <c r="H7" i="9"/>
  <c r="R5" i="9" s="1"/>
  <c r="R4" i="9"/>
  <c r="BN16" i="9"/>
  <c r="BO16" i="9" s="1"/>
  <c r="BP16" i="9" s="1"/>
  <c r="BQ16" i="9" s="1"/>
  <c r="BR16" i="9" s="1"/>
  <c r="BS16" i="9" s="1"/>
  <c r="BT16" i="9" s="1"/>
  <c r="BU16" i="9" s="1"/>
  <c r="BV16" i="9" s="1"/>
  <c r="BW16" i="9" s="1"/>
  <c r="BX16" i="9" s="1"/>
  <c r="BY16" i="9" s="1"/>
  <c r="BZ16" i="9" s="1"/>
  <c r="CA16" i="9" s="1"/>
  <c r="CB16" i="9" s="1"/>
  <c r="CC16" i="9" s="1"/>
  <c r="CD16" i="9" s="1"/>
  <c r="CE16" i="9" s="1"/>
  <c r="CF16" i="9" s="1"/>
  <c r="CG16" i="9" s="1"/>
  <c r="CH16" i="9" s="1"/>
  <c r="CI16" i="9" s="1"/>
  <c r="CJ16" i="9" s="1"/>
  <c r="CK16" i="9" s="1"/>
  <c r="CL16" i="9" s="1"/>
  <c r="CM16" i="9" s="1"/>
  <c r="CN16" i="9" s="1"/>
  <c r="CO16" i="9" s="1"/>
  <c r="CP16" i="9" s="1"/>
  <c r="CQ16" i="9" s="1"/>
  <c r="CR16" i="9" s="1"/>
  <c r="CS16" i="9" s="1"/>
  <c r="CT16" i="9" s="1"/>
  <c r="CU16" i="9" s="1"/>
  <c r="CV16" i="9" s="1"/>
  <c r="CW16" i="9" s="1"/>
  <c r="CX16" i="9" s="1"/>
  <c r="CY16" i="9" s="1"/>
  <c r="CZ16" i="9" s="1"/>
  <c r="DA16" i="9" s="1"/>
  <c r="DB16" i="9" s="1"/>
  <c r="DC16" i="9" s="1"/>
  <c r="DD16" i="9" s="1"/>
  <c r="DE16" i="9" s="1"/>
  <c r="DF16" i="9" s="1"/>
  <c r="DG16" i="9" s="1"/>
  <c r="DH16" i="9" s="1"/>
  <c r="DI16" i="9" s="1"/>
  <c r="DJ16" i="9" s="1"/>
  <c r="DK16" i="9" s="1"/>
  <c r="DL16" i="9" s="1"/>
  <c r="DM16" i="9" s="1"/>
  <c r="H15" i="9"/>
  <c r="I15" i="9" s="1"/>
  <c r="JF467" i="9"/>
  <c r="JI467" i="9"/>
  <c r="JH468" i="9"/>
  <c r="JG468" i="9"/>
  <c r="AD17" i="12"/>
  <c r="AH17" i="12"/>
  <c r="AT17" i="12"/>
  <c r="AX17" i="12"/>
  <c r="BB17" i="12"/>
  <c r="BF17" i="12"/>
  <c r="Z17" i="12"/>
  <c r="AL17" i="12"/>
  <c r="AP17" i="12"/>
  <c r="F21" i="41"/>
  <c r="F16" i="41"/>
  <c r="F20" i="41"/>
  <c r="F17" i="41"/>
  <c r="F18" i="41"/>
  <c r="F19" i="41"/>
  <c r="Q19" i="12" l="1"/>
  <c r="K19" i="12"/>
  <c r="Q20" i="12"/>
  <c r="K20" i="12"/>
  <c r="AM20" i="12"/>
  <c r="AK20" i="12"/>
  <c r="W19" i="12"/>
  <c r="AM19" i="12"/>
  <c r="BE20" i="12"/>
  <c r="BC20" i="12"/>
  <c r="AZ20" i="12"/>
  <c r="AW20" i="12"/>
  <c r="AU20" i="12"/>
  <c r="AR20" i="12"/>
  <c r="AO20" i="12"/>
  <c r="AJ20" i="12"/>
  <c r="AG20" i="12"/>
  <c r="AE20" i="12"/>
  <c r="AB20" i="12"/>
  <c r="Y20" i="12"/>
  <c r="W20" i="12"/>
  <c r="BD20" i="12"/>
  <c r="BA20" i="12"/>
  <c r="AY20" i="12"/>
  <c r="AV20" i="12"/>
  <c r="AS20" i="12"/>
  <c r="AQ20" i="12"/>
  <c r="AN20" i="12"/>
  <c r="AI20" i="12"/>
  <c r="AF20" i="12"/>
  <c r="AC20" i="12"/>
  <c r="AA20" i="12"/>
  <c r="X20" i="12"/>
  <c r="BE19" i="12"/>
  <c r="BC19" i="12"/>
  <c r="AZ19" i="12"/>
  <c r="AW19" i="12"/>
  <c r="AU19" i="12"/>
  <c r="AR19" i="12"/>
  <c r="AO19" i="12"/>
  <c r="AJ19" i="12"/>
  <c r="AG19" i="12"/>
  <c r="AE19" i="12"/>
  <c r="AB19" i="12"/>
  <c r="Y19" i="12"/>
  <c r="BD19" i="12"/>
  <c r="BA19" i="12"/>
  <c r="AY19" i="12"/>
  <c r="AV19" i="12"/>
  <c r="AS19" i="12"/>
  <c r="AQ19" i="12"/>
  <c r="AN19" i="12"/>
  <c r="AK19" i="12"/>
  <c r="AI19" i="12"/>
  <c r="AF19" i="12"/>
  <c r="AC19" i="12"/>
  <c r="AA19" i="12"/>
  <c r="X19" i="12"/>
  <c r="BE21" i="12"/>
  <c r="BC21" i="12"/>
  <c r="AZ21" i="12"/>
  <c r="AW21" i="12"/>
  <c r="AU21" i="12"/>
  <c r="AR21" i="12"/>
  <c r="AO21" i="12"/>
  <c r="AM21" i="12"/>
  <c r="AJ21" i="12"/>
  <c r="AG21" i="12"/>
  <c r="AE21" i="12"/>
  <c r="AB21" i="12"/>
  <c r="Y21" i="12"/>
  <c r="W21" i="12"/>
  <c r="BD21" i="12"/>
  <c r="BA21" i="12"/>
  <c r="AY21" i="12"/>
  <c r="AV21" i="12"/>
  <c r="AS21" i="12"/>
  <c r="AQ21" i="12"/>
  <c r="AN21" i="12"/>
  <c r="AK21" i="12"/>
  <c r="AI21" i="12"/>
  <c r="AF21" i="12"/>
  <c r="AC21" i="12"/>
  <c r="AA21" i="12"/>
  <c r="X21" i="12"/>
  <c r="G20" i="12"/>
  <c r="F20" i="12"/>
  <c r="G19" i="12"/>
  <c r="F19" i="12"/>
  <c r="Z18" i="12"/>
  <c r="Z2" i="12" s="1"/>
  <c r="Y2" i="12"/>
  <c r="I13" i="55"/>
  <c r="S11" i="12"/>
  <c r="J20" i="12"/>
  <c r="JE469" i="9"/>
  <c r="JD470" i="9"/>
  <c r="J21" i="12"/>
  <c r="J19" i="12"/>
  <c r="F13" i="9"/>
  <c r="F10" i="9"/>
  <c r="J15" i="9"/>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JF468" i="9"/>
  <c r="JI468" i="9"/>
  <c r="JH469" i="9"/>
  <c r="JG469" i="9"/>
  <c r="BC17" i="12"/>
  <c r="AY17" i="12"/>
  <c r="AU17" i="12"/>
  <c r="AJ17" i="12"/>
  <c r="AE17" i="12"/>
  <c r="Y17" i="12"/>
  <c r="AM17" i="12"/>
  <c r="AR17" i="12"/>
  <c r="BD17" i="12"/>
  <c r="AV17" i="12"/>
  <c r="AO17" i="12"/>
  <c r="AF17" i="12"/>
  <c r="X17" i="12"/>
  <c r="AI17" i="12"/>
  <c r="DU1" i="12"/>
  <c r="BE17" i="12"/>
  <c r="BA17" i="12"/>
  <c r="AW17" i="12"/>
  <c r="AS17" i="12"/>
  <c r="AG17" i="12"/>
  <c r="AC17" i="12"/>
  <c r="W17" i="12"/>
  <c r="AA17" i="12"/>
  <c r="AZ17" i="12"/>
  <c r="AQ17" i="12"/>
  <c r="AK17" i="12"/>
  <c r="AB17" i="12"/>
  <c r="AN17" i="12"/>
  <c r="Z21" i="12" l="1"/>
  <c r="AL21" i="12"/>
  <c r="AP21" i="12"/>
  <c r="AT21" i="12"/>
  <c r="BB21" i="12"/>
  <c r="BF21" i="12"/>
  <c r="AH21" i="12"/>
  <c r="AX21" i="12"/>
  <c r="AD21" i="12"/>
  <c r="AL19" i="12"/>
  <c r="BB19" i="12"/>
  <c r="AP19" i="12"/>
  <c r="BF19" i="12"/>
  <c r="AD19" i="12"/>
  <c r="AT19" i="12"/>
  <c r="AH19" i="12"/>
  <c r="AX19" i="12"/>
  <c r="AH20" i="12"/>
  <c r="AX20" i="12"/>
  <c r="AD20" i="12"/>
  <c r="AT20" i="12"/>
  <c r="Z20" i="12"/>
  <c r="AP20" i="12"/>
  <c r="BF20" i="12"/>
  <c r="AL20" i="12"/>
  <c r="BB20" i="12"/>
  <c r="O11" i="12"/>
  <c r="DW1" i="12" s="1"/>
  <c r="JE470" i="9"/>
  <c r="JD471" i="9"/>
  <c r="S8" i="9"/>
  <c r="S12" i="9"/>
  <c r="U7" i="9"/>
  <c r="JF469" i="9"/>
  <c r="JI469" i="9"/>
  <c r="JH470" i="9"/>
  <c r="JG470" i="9"/>
  <c r="Z19" i="12" l="1"/>
  <c r="DU2" i="12"/>
  <c r="DU6" i="12" s="1"/>
  <c r="JE471" i="9"/>
  <c r="JD472" i="9"/>
  <c r="JF470" i="9"/>
  <c r="JI470" i="9"/>
  <c r="JH471" i="9"/>
  <c r="JG471" i="9"/>
  <c r="DU4" i="12" l="1"/>
  <c r="JE472" i="9"/>
  <c r="JD473" i="9"/>
  <c r="JF471" i="9"/>
  <c r="JF472" i="9"/>
  <c r="JI471" i="9"/>
  <c r="JH472" i="9"/>
  <c r="JG472" i="9"/>
  <c r="JE473" i="9" l="1"/>
  <c r="JD474" i="9"/>
  <c r="JH473" i="9"/>
  <c r="JI472" i="9"/>
  <c r="JG473" i="9"/>
  <c r="JF473" i="9"/>
  <c r="JI473" i="9"/>
  <c r="JE474" i="9" l="1"/>
  <c r="JD475" i="9"/>
  <c r="JH474" i="9"/>
  <c r="JG474" i="9"/>
  <c r="JE475" i="9" l="1"/>
  <c r="JD476" i="9"/>
  <c r="JF474" i="9"/>
  <c r="JF475" i="9"/>
  <c r="JI474" i="9"/>
  <c r="JH475" i="9"/>
  <c r="JG475" i="9"/>
  <c r="JE476" i="9" l="1"/>
  <c r="JD477" i="9"/>
  <c r="JH476" i="9"/>
  <c r="JI475" i="9"/>
  <c r="JG476" i="9"/>
  <c r="JF476" i="9"/>
  <c r="JI476" i="9"/>
  <c r="JE477" i="9" l="1"/>
  <c r="JD478" i="9"/>
  <c r="JH477" i="9"/>
  <c r="JG477" i="9"/>
  <c r="JE478" i="9" l="1"/>
  <c r="JD479" i="9"/>
  <c r="JF477" i="9"/>
  <c r="JF478" i="9"/>
  <c r="JI477" i="9"/>
  <c r="JH478" i="9"/>
  <c r="JG478" i="9"/>
  <c r="JE479" i="9" l="1"/>
  <c r="JD480" i="9"/>
  <c r="JH479" i="9"/>
  <c r="JI478" i="9"/>
  <c r="JG479" i="9"/>
  <c r="JF479" i="9"/>
  <c r="JI479" i="9"/>
  <c r="JE480" i="9" l="1"/>
  <c r="JD481" i="9"/>
  <c r="JH480" i="9"/>
  <c r="JG480" i="9"/>
  <c r="JE481" i="9" l="1"/>
  <c r="JD482" i="9"/>
  <c r="JF480" i="9"/>
  <c r="JF481" i="9"/>
  <c r="JI480" i="9"/>
  <c r="JH481" i="9"/>
  <c r="JG481" i="9"/>
  <c r="JE482" i="9" l="1"/>
  <c r="JD483" i="9"/>
  <c r="JH482" i="9"/>
  <c r="JI481" i="9"/>
  <c r="JG482" i="9"/>
  <c r="JF482" i="9"/>
  <c r="JI482" i="9"/>
  <c r="JE483" i="9" l="1"/>
  <c r="JD484" i="9"/>
  <c r="JH483" i="9"/>
  <c r="JG483" i="9"/>
  <c r="JE484" i="9" l="1"/>
  <c r="JD485" i="9"/>
  <c r="JF483" i="9"/>
  <c r="JI483" i="9"/>
  <c r="JH484" i="9"/>
  <c r="JG484" i="9"/>
  <c r="AJ83" i="41"/>
  <c r="X81" i="41"/>
  <c r="AF82" i="41"/>
  <c r="AQ83" i="41"/>
  <c r="AI85" i="41"/>
  <c r="Z81" i="41"/>
  <c r="V82" i="41"/>
  <c r="BG81" i="41"/>
  <c r="Y81" i="41"/>
  <c r="AL82" i="41"/>
  <c r="AE82" i="41"/>
  <c r="AR24" i="41"/>
  <c r="Y22" i="41"/>
  <c r="Y23" i="41"/>
  <c r="AJ85" i="41"/>
  <c r="AR86" i="41"/>
  <c r="AR22" i="41"/>
  <c r="S23" i="41"/>
  <c r="S22" i="41"/>
  <c r="Z85" i="41"/>
  <c r="AA22" i="41"/>
  <c r="BA84" i="41"/>
  <c r="U83" i="41"/>
  <c r="BJ86" i="41"/>
  <c r="BD84" i="41"/>
  <c r="AS82" i="41"/>
  <c r="AG84" i="41"/>
  <c r="AD23" i="41"/>
  <c r="W85" i="41"/>
  <c r="Z82" i="41"/>
  <c r="BI23" i="41"/>
  <c r="AD24" i="41"/>
  <c r="BI85" i="41"/>
  <c r="AQ82" i="41"/>
  <c r="BF85" i="41"/>
  <c r="AE85" i="41"/>
  <c r="AJ84" i="41"/>
  <c r="AD83" i="41"/>
  <c r="AJ23" i="41"/>
  <c r="AD82" i="41"/>
  <c r="AG86" i="41"/>
  <c r="R24" i="41"/>
  <c r="AW22" i="41"/>
  <c r="BF22" i="41"/>
  <c r="AB24" i="41"/>
  <c r="BH22" i="41"/>
  <c r="AW83" i="41"/>
  <c r="AD84" i="41"/>
  <c r="BA23" i="41"/>
  <c r="BK24" i="41"/>
  <c r="AP23" i="41"/>
  <c r="N82" i="41"/>
  <c r="BB22" i="41"/>
  <c r="AF83" i="41"/>
  <c r="AE81" i="41"/>
  <c r="X82" i="41"/>
  <c r="T24" i="41"/>
  <c r="U85" i="41"/>
  <c r="AZ22" i="41"/>
  <c r="AY22" i="41"/>
  <c r="BD24" i="41"/>
  <c r="BF82" i="41"/>
  <c r="AS86" i="41"/>
  <c r="Y86" i="41"/>
  <c r="AC24" i="41"/>
  <c r="AX24" i="41"/>
  <c r="BJ83" i="41"/>
  <c r="X24" i="41"/>
  <c r="AI82" i="41"/>
  <c r="AU82" i="41"/>
  <c r="AB81" i="41"/>
  <c r="O83" i="41"/>
  <c r="AQ81" i="41"/>
  <c r="U22" i="41"/>
  <c r="BD82" i="41"/>
  <c r="AC23" i="41"/>
  <c r="AN24" i="41"/>
  <c r="AP81" i="41"/>
  <c r="AV23" i="41"/>
  <c r="AE86" i="41"/>
  <c r="AY84" i="41"/>
  <c r="AC22" i="41"/>
  <c r="AX84" i="41"/>
  <c r="O81" i="41"/>
  <c r="V85" i="41"/>
  <c r="N81" i="41"/>
  <c r="AP22" i="41"/>
  <c r="V86" i="41"/>
  <c r="AH22" i="41"/>
  <c r="AU84" i="41"/>
  <c r="AN83" i="41"/>
  <c r="X86" i="41"/>
  <c r="AX82" i="41"/>
  <c r="AW23" i="41"/>
  <c r="BC84" i="41"/>
  <c r="AU86" i="41"/>
  <c r="AU24" i="41"/>
  <c r="AV83" i="41"/>
  <c r="AD22" i="41"/>
  <c r="BG84" i="41"/>
  <c r="BI82" i="41"/>
  <c r="AB84" i="41"/>
  <c r="P24" i="41"/>
  <c r="AV22" i="41"/>
  <c r="BH85" i="41"/>
  <c r="Q84" i="41"/>
  <c r="N23" i="41"/>
  <c r="BE82" i="41"/>
  <c r="AY24" i="41"/>
  <c r="BJ22" i="41"/>
  <c r="BK82" i="41"/>
  <c r="AK23" i="41"/>
  <c r="AM82" i="41"/>
  <c r="AH86" i="41"/>
  <c r="O82" i="41"/>
  <c r="AV24" i="41"/>
  <c r="BB83" i="41"/>
  <c r="AC81" i="41"/>
  <c r="N84" i="41"/>
  <c r="S24" i="41"/>
  <c r="AO82" i="41"/>
  <c r="BB84" i="41"/>
  <c r="AL81" i="41"/>
  <c r="AI81" i="41"/>
  <c r="AI86" i="41"/>
  <c r="AG22" i="41"/>
  <c r="AL84" i="41"/>
  <c r="BJ24" i="41"/>
  <c r="AR23" i="41"/>
  <c r="BD86" i="41"/>
  <c r="AA82" i="41"/>
  <c r="AG23" i="41"/>
  <c r="AE84" i="41"/>
  <c r="AO81" i="41"/>
  <c r="BF83" i="41"/>
  <c r="AA84" i="41"/>
  <c r="BH86" i="41"/>
  <c r="AK85" i="41"/>
  <c r="AL24" i="41"/>
  <c r="Y83" i="41"/>
  <c r="O23" i="41"/>
  <c r="AT81" i="41"/>
  <c r="AP83" i="41"/>
  <c r="N22" i="41"/>
  <c r="AW86" i="41"/>
  <c r="AB82" i="41"/>
  <c r="AU22" i="41"/>
  <c r="BF23" i="41"/>
  <c r="Q81" i="41"/>
  <c r="R82" i="41"/>
  <c r="V24" i="41"/>
  <c r="W86" i="41"/>
  <c r="W84" i="41"/>
  <c r="AR85" i="41"/>
  <c r="R23" i="41"/>
  <c r="AN82" i="41"/>
  <c r="AB86" i="41"/>
  <c r="AS22" i="41"/>
  <c r="AO24" i="41"/>
  <c r="U82" i="41"/>
  <c r="AK81" i="41"/>
  <c r="AQ86" i="41"/>
  <c r="AR81" i="41"/>
  <c r="AT86" i="41"/>
  <c r="BC24" i="41"/>
  <c r="V23" i="41"/>
  <c r="BF86" i="41"/>
  <c r="AK24" i="41"/>
  <c r="Q85" i="41"/>
  <c r="AE24" i="41"/>
  <c r="BH81" i="41"/>
  <c r="BC81" i="41"/>
  <c r="AC83" i="41"/>
  <c r="W24" i="41"/>
  <c r="AB85" i="41"/>
  <c r="AB83" i="41"/>
  <c r="BB81" i="41"/>
  <c r="BA24" i="41"/>
  <c r="AX22" i="41"/>
  <c r="T86" i="41"/>
  <c r="AA85" i="41"/>
  <c r="AZ24" i="41"/>
  <c r="AY82" i="41"/>
  <c r="AN81" i="41"/>
  <c r="BE86" i="41"/>
  <c r="BB24" i="41"/>
  <c r="AZ84" i="41"/>
  <c r="R22" i="41"/>
  <c r="AW84" i="41"/>
  <c r="BF81" i="41"/>
  <c r="BK23" i="41"/>
  <c r="AF86" i="41"/>
  <c r="AH82" i="41"/>
  <c r="AE23" i="41"/>
  <c r="BE84" i="41"/>
  <c r="AU23" i="41"/>
  <c r="AA86" i="41"/>
  <c r="AM84" i="41"/>
  <c r="AO86" i="41"/>
  <c r="AJ81" i="41"/>
  <c r="Q86" i="41"/>
  <c r="BD85" i="41"/>
  <c r="AC82" i="41"/>
  <c r="N85" i="41"/>
  <c r="AR83" i="41"/>
  <c r="BB82" i="41"/>
  <c r="BG85" i="41"/>
  <c r="AI83" i="41"/>
  <c r="AH83" i="41"/>
  <c r="Z84" i="41"/>
  <c r="AA23" i="41"/>
  <c r="AP82" i="41"/>
  <c r="BF84" i="41"/>
  <c r="AM85" i="41"/>
  <c r="Q23" i="41"/>
  <c r="R83" i="41"/>
  <c r="BD23" i="41"/>
  <c r="AF85" i="41"/>
  <c r="AT23" i="41"/>
  <c r="X85" i="41"/>
  <c r="BE23" i="41"/>
  <c r="T83" i="41"/>
  <c r="O24" i="41"/>
  <c r="AL22" i="41"/>
  <c r="BA81" i="41"/>
  <c r="AR84" i="41"/>
  <c r="AG83" i="41"/>
  <c r="AS84" i="41"/>
  <c r="AX83" i="41"/>
  <c r="AH85" i="41"/>
  <c r="AO22" i="41"/>
  <c r="Z22" i="41"/>
  <c r="AW24" i="41"/>
  <c r="AP84" i="41"/>
  <c r="AI22" i="41"/>
  <c r="AI84" i="41"/>
  <c r="Y82" i="41"/>
  <c r="AN85" i="41"/>
  <c r="Z83" i="41"/>
  <c r="AT22" i="41"/>
  <c r="AC85" i="41"/>
  <c r="AT24" i="41"/>
  <c r="AF23" i="41"/>
  <c r="AK22" i="41"/>
  <c r="AM83" i="41"/>
  <c r="AI23" i="41"/>
  <c r="BB86" i="41"/>
  <c r="AC84" i="41"/>
  <c r="BH82" i="41"/>
  <c r="AN84" i="41"/>
  <c r="AX85" i="41"/>
  <c r="BC86" i="41"/>
  <c r="BB23" i="41"/>
  <c r="AV81" i="41"/>
  <c r="AL23" i="41"/>
  <c r="T85" i="41"/>
  <c r="AH23" i="41"/>
  <c r="T81" i="41"/>
  <c r="BG24" i="41"/>
  <c r="S83" i="41"/>
  <c r="AQ84" i="41"/>
  <c r="AZ85" i="41"/>
  <c r="P82" i="41"/>
  <c r="BJ82" i="41"/>
  <c r="AQ24" i="41"/>
  <c r="V84" i="41"/>
  <c r="AA83" i="41"/>
  <c r="AO84" i="41"/>
  <c r="BK86" i="41"/>
  <c r="AY83" i="41"/>
  <c r="AJ24" i="41"/>
  <c r="AV85" i="41"/>
  <c r="BD22" i="41"/>
  <c r="R81" i="41"/>
  <c r="BJ23" i="41"/>
  <c r="AZ81" i="41"/>
  <c r="AB23" i="41"/>
  <c r="Z86" i="41"/>
  <c r="X84" i="41"/>
  <c r="Z24" i="41"/>
  <c r="T82" i="41"/>
  <c r="AT83" i="41"/>
  <c r="N83" i="41"/>
  <c r="BJ81" i="41"/>
  <c r="BC82" i="41"/>
  <c r="P81" i="41"/>
  <c r="AI24" i="41"/>
  <c r="T23" i="41"/>
  <c r="U84" i="41"/>
  <c r="BE83" i="41"/>
  <c r="O84" i="41"/>
  <c r="AA81" i="41"/>
  <c r="BJ84" i="41"/>
  <c r="BH23" i="41"/>
  <c r="AE22" i="41"/>
  <c r="S84" i="41"/>
  <c r="BK83" i="41"/>
  <c r="AV84" i="41"/>
  <c r="AZ23" i="41"/>
  <c r="BK22" i="41"/>
  <c r="AZ83" i="41"/>
  <c r="BD81" i="41"/>
  <c r="AY23" i="41"/>
  <c r="AU81" i="41"/>
  <c r="R84" i="41"/>
  <c r="U81" i="41"/>
  <c r="BG86" i="41"/>
  <c r="BD83" i="41"/>
  <c r="BE24" i="41"/>
  <c r="W22" i="41"/>
  <c r="BA82" i="41"/>
  <c r="W23" i="41"/>
  <c r="AS85" i="41"/>
  <c r="Y85" i="41"/>
  <c r="AM23" i="41"/>
  <c r="AS81" i="41"/>
  <c r="BH83" i="41"/>
  <c r="AT84" i="41"/>
  <c r="AE83" i="41"/>
  <c r="AR82" i="41"/>
  <c r="AM22" i="41"/>
  <c r="AS83" i="41"/>
  <c r="AD81" i="41"/>
  <c r="AW81" i="41"/>
  <c r="W83" i="41"/>
  <c r="AH24" i="41"/>
  <c r="AJ86" i="41"/>
  <c r="Y84" i="41"/>
  <c r="P23" i="41"/>
  <c r="AS24" i="41"/>
  <c r="O86" i="41"/>
  <c r="AY85" i="41"/>
  <c r="BG82" i="41"/>
  <c r="BI84" i="41"/>
  <c r="AF81" i="41"/>
  <c r="AL86" i="41"/>
  <c r="AW85" i="41"/>
  <c r="BJ85" i="41"/>
  <c r="AY86" i="41"/>
  <c r="BK85" i="41"/>
  <c r="BI86" i="41"/>
  <c r="BC83" i="41"/>
  <c r="Y24" i="41"/>
  <c r="Q24" i="41"/>
  <c r="BE85" i="41"/>
  <c r="AU83" i="41"/>
  <c r="BA85" i="41"/>
  <c r="AT82" i="41"/>
  <c r="O22" i="41"/>
  <c r="AH84" i="41"/>
  <c r="S81" i="41"/>
  <c r="AC86" i="41"/>
  <c r="BI24" i="41"/>
  <c r="N24" i="41"/>
  <c r="AM86" i="41"/>
  <c r="AO83" i="41"/>
  <c r="BE81" i="41"/>
  <c r="AG24" i="41"/>
  <c r="P22" i="41"/>
  <c r="U23" i="41"/>
  <c r="AV86" i="41"/>
  <c r="AO23" i="41"/>
  <c r="AL83" i="41"/>
  <c r="AX23" i="41"/>
  <c r="AT85" i="41"/>
  <c r="BC23" i="41"/>
  <c r="AF84" i="41"/>
  <c r="BK84" i="41"/>
  <c r="AZ82" i="41"/>
  <c r="AN22" i="41"/>
  <c r="AQ85" i="41"/>
  <c r="S86" i="41"/>
  <c r="AN23" i="41"/>
  <c r="W81" i="41"/>
  <c r="AL85" i="41"/>
  <c r="AM81" i="41"/>
  <c r="N86" i="41"/>
  <c r="R85" i="41"/>
  <c r="T84" i="41"/>
  <c r="AG85" i="41"/>
  <c r="Q22" i="41"/>
  <c r="BA83" i="41"/>
  <c r="AU85" i="41"/>
  <c r="BC22" i="41"/>
  <c r="AF24" i="41"/>
  <c r="AN86" i="41"/>
  <c r="AX86" i="41"/>
  <c r="BA22" i="41"/>
  <c r="AA24" i="41"/>
  <c r="AK86" i="41"/>
  <c r="AJ82" i="41"/>
  <c r="X83" i="41"/>
  <c r="X23" i="41"/>
  <c r="AZ86" i="41"/>
  <c r="BG23" i="41"/>
  <c r="AY81" i="41"/>
  <c r="BG22" i="41"/>
  <c r="AP86" i="41"/>
  <c r="AG81" i="41"/>
  <c r="V22" i="41"/>
  <c r="AQ23" i="41"/>
  <c r="AK82" i="41"/>
  <c r="BB85" i="41"/>
  <c r="V83" i="41"/>
  <c r="V81" i="41"/>
  <c r="AH81" i="41"/>
  <c r="BF24" i="41"/>
  <c r="BC85" i="41"/>
  <c r="BA86" i="41"/>
  <c r="AG82" i="41"/>
  <c r="R86" i="41"/>
  <c r="BI81" i="41"/>
  <c r="U24" i="41"/>
  <c r="AS23" i="41"/>
  <c r="P85" i="41"/>
  <c r="AP24" i="41"/>
  <c r="S85" i="41"/>
  <c r="P86" i="41"/>
  <c r="Q83" i="41"/>
  <c r="AJ22" i="41"/>
  <c r="P84" i="41"/>
  <c r="AB22" i="41"/>
  <c r="BE22" i="41"/>
  <c r="W82" i="41"/>
  <c r="Q82" i="41"/>
  <c r="AM24" i="41"/>
  <c r="AV82" i="41"/>
  <c r="AO85" i="41"/>
  <c r="P83" i="41"/>
  <c r="AQ22" i="41"/>
  <c r="BK81" i="41"/>
  <c r="AX81" i="41"/>
  <c r="AK83" i="41"/>
  <c r="AD85" i="41"/>
  <c r="AD86" i="41"/>
  <c r="AF22" i="41"/>
  <c r="S82" i="41"/>
  <c r="AP85" i="41"/>
  <c r="BH24" i="41"/>
  <c r="BI83" i="41"/>
  <c r="BI22" i="41"/>
  <c r="T22" i="41"/>
  <c r="BH84" i="41"/>
  <c r="Z23" i="41"/>
  <c r="X22" i="41"/>
  <c r="U86" i="41"/>
  <c r="AK84" i="41"/>
  <c r="BG83" i="41"/>
  <c r="AW82" i="41"/>
  <c r="O85" i="41"/>
  <c r="CJ24" i="41" l="1"/>
  <c r="CJ22" i="41"/>
  <c r="CJ23" i="41"/>
  <c r="JE485" i="9"/>
  <c r="JD486" i="9"/>
  <c r="JF484" i="9"/>
  <c r="JI484" i="9"/>
  <c r="JH485" i="9"/>
  <c r="JG485" i="9"/>
  <c r="JE486" i="9" l="1"/>
  <c r="JD487" i="9"/>
  <c r="JF485" i="9"/>
  <c r="JF486" i="9"/>
  <c r="JI485" i="9"/>
  <c r="JH486" i="9"/>
  <c r="JG486" i="9"/>
  <c r="JE487" i="9" l="1"/>
  <c r="JD488" i="9"/>
  <c r="JH487" i="9"/>
  <c r="JI486" i="9"/>
  <c r="JG487" i="9"/>
  <c r="JF487" i="9"/>
  <c r="JI487" i="9"/>
  <c r="JE488" i="9" l="1"/>
  <c r="JD489" i="9"/>
  <c r="JF488" i="9"/>
  <c r="JH488" i="9"/>
  <c r="JG488" i="9"/>
  <c r="JE489" i="9" l="1"/>
  <c r="JD490" i="9"/>
  <c r="JH489" i="9"/>
  <c r="JI488" i="9"/>
  <c r="JG489" i="9"/>
  <c r="JF489" i="9"/>
  <c r="JI489" i="9"/>
  <c r="JE490" i="9" l="1"/>
  <c r="JD491" i="9"/>
  <c r="JF490" i="9"/>
  <c r="JH490" i="9"/>
  <c r="JG490" i="9"/>
  <c r="JE491" i="9" l="1"/>
  <c r="JD492" i="9"/>
  <c r="JH491" i="9"/>
  <c r="JI490" i="9"/>
  <c r="JG491" i="9"/>
  <c r="JF491" i="9"/>
  <c r="JI491" i="9"/>
  <c r="JE492" i="9" l="1"/>
  <c r="JD493" i="9"/>
  <c r="JH492" i="9"/>
  <c r="JG492" i="9"/>
  <c r="JE493" i="9" l="1"/>
  <c r="JD494" i="9"/>
  <c r="JF492" i="9"/>
  <c r="JI492" i="9"/>
  <c r="JH493" i="9"/>
  <c r="JG493" i="9"/>
  <c r="JE494" i="9" l="1"/>
  <c r="JD495" i="9"/>
  <c r="JF493" i="9"/>
  <c r="JI493" i="9"/>
  <c r="JH494" i="9"/>
  <c r="JG494" i="9"/>
  <c r="JE495" i="9" l="1"/>
  <c r="JD496" i="9"/>
  <c r="JF494" i="9"/>
  <c r="JI494" i="9"/>
  <c r="JH495" i="9"/>
  <c r="JG495" i="9"/>
  <c r="JE496" i="9" l="1"/>
  <c r="JD497" i="9"/>
  <c r="JF495" i="9"/>
  <c r="JI495" i="9"/>
  <c r="JH496" i="9"/>
  <c r="JG496" i="9"/>
  <c r="JE497" i="9" l="1"/>
  <c r="JD498" i="9"/>
  <c r="JF496" i="9"/>
  <c r="JI496" i="9"/>
  <c r="JH497" i="9"/>
  <c r="JG497" i="9"/>
  <c r="JE498" i="9" l="1"/>
  <c r="JD499" i="9"/>
  <c r="JF497" i="9"/>
  <c r="JI497" i="9"/>
  <c r="JH498" i="9"/>
  <c r="JG498" i="9"/>
  <c r="JE499" i="9" l="1"/>
  <c r="JD500" i="9"/>
  <c r="JF498" i="9"/>
  <c r="JI498" i="9"/>
  <c r="JH499" i="9"/>
  <c r="JG499" i="9"/>
  <c r="JE500" i="9" l="1"/>
  <c r="JD501" i="9"/>
  <c r="JF499" i="9"/>
  <c r="JI499" i="9"/>
  <c r="JH500" i="9"/>
  <c r="JG500" i="9"/>
  <c r="JE501" i="9" l="1"/>
  <c r="JD502" i="9"/>
  <c r="JF500" i="9"/>
  <c r="JI500" i="9"/>
  <c r="JH501" i="9"/>
  <c r="JG501" i="9"/>
  <c r="JE502" i="9" l="1"/>
  <c r="JD503" i="9"/>
  <c r="JF501" i="9"/>
  <c r="JI501" i="9"/>
  <c r="JH502" i="9"/>
  <c r="JG502" i="9"/>
  <c r="JE503" i="9" l="1"/>
  <c r="JD504" i="9"/>
  <c r="JF502" i="9"/>
  <c r="JG503" i="9"/>
  <c r="JF503" i="9"/>
  <c r="JI502" i="9"/>
  <c r="JH503" i="9"/>
  <c r="JI503" i="9"/>
  <c r="JE504" i="9" l="1"/>
  <c r="JD505" i="9"/>
  <c r="JH504" i="9"/>
  <c r="JG504" i="9"/>
  <c r="JE505" i="9" l="1"/>
  <c r="JD506" i="9"/>
  <c r="JF504" i="9"/>
  <c r="JI504" i="9"/>
  <c r="JH505" i="9"/>
  <c r="JG505" i="9"/>
  <c r="JE506" i="9" l="1"/>
  <c r="JD507" i="9"/>
  <c r="JF505" i="9"/>
  <c r="JI505" i="9"/>
  <c r="JH506" i="9"/>
  <c r="JG506" i="9"/>
  <c r="JE507" i="9" l="1"/>
  <c r="JD508" i="9"/>
  <c r="JF506" i="9"/>
  <c r="JI506" i="9"/>
  <c r="JH507" i="9"/>
  <c r="JG507" i="9"/>
  <c r="JE508" i="9" l="1"/>
  <c r="JD509" i="9"/>
  <c r="JF507" i="9"/>
  <c r="JI507" i="9"/>
  <c r="JH508" i="9"/>
  <c r="JG508" i="9"/>
  <c r="JE509" i="9" l="1"/>
  <c r="JD510" i="9"/>
  <c r="JF508" i="9"/>
  <c r="JI508" i="9"/>
  <c r="JH509" i="9"/>
  <c r="JG509" i="9"/>
  <c r="JE510" i="9" l="1"/>
  <c r="JD511" i="9"/>
  <c r="JF509" i="9"/>
  <c r="JI509" i="9"/>
  <c r="JH510" i="9"/>
  <c r="JG510" i="9"/>
  <c r="JE511" i="9" l="1"/>
  <c r="JD512" i="9"/>
  <c r="JF510" i="9"/>
  <c r="JI510" i="9"/>
  <c r="JH511" i="9"/>
  <c r="JG511" i="9"/>
  <c r="JE512" i="9" l="1"/>
  <c r="JD513" i="9"/>
  <c r="JF511" i="9"/>
  <c r="JI511" i="9"/>
  <c r="JH512" i="9"/>
  <c r="JG512" i="9"/>
  <c r="JE513" i="9" l="1"/>
  <c r="JD514" i="9"/>
  <c r="JF512" i="9"/>
  <c r="JI512" i="9"/>
  <c r="JH513" i="9"/>
  <c r="JG513" i="9"/>
  <c r="JE514" i="9" l="1"/>
  <c r="JD515" i="9"/>
  <c r="JF513" i="9"/>
  <c r="JI513" i="9"/>
  <c r="JH514" i="9"/>
  <c r="JG514" i="9"/>
  <c r="JE515" i="9" l="1"/>
  <c r="JD516" i="9"/>
  <c r="JF514" i="9"/>
  <c r="JI514" i="9"/>
  <c r="JH515" i="9"/>
  <c r="JG515" i="9"/>
  <c r="JE516" i="9" l="1"/>
  <c r="JD517" i="9"/>
  <c r="JF515" i="9"/>
  <c r="JI515" i="9"/>
  <c r="JH516" i="9"/>
  <c r="JG516" i="9"/>
  <c r="JE517" i="9" l="1"/>
  <c r="JD518" i="9"/>
  <c r="JF516" i="9"/>
  <c r="JI516" i="9"/>
  <c r="JH517" i="9"/>
  <c r="JG517" i="9"/>
  <c r="JE518" i="9" l="1"/>
  <c r="JD519" i="9"/>
  <c r="JF517" i="9"/>
  <c r="JG518" i="9"/>
  <c r="JF518" i="9"/>
  <c r="JI517" i="9"/>
  <c r="JH518" i="9"/>
  <c r="JI518" i="9"/>
  <c r="JE519" i="9" l="1"/>
  <c r="JD520" i="9"/>
  <c r="JH519" i="9"/>
  <c r="JG519" i="9"/>
  <c r="JE520" i="9" l="1"/>
  <c r="JD521" i="9"/>
  <c r="JF519" i="9"/>
  <c r="JI519" i="9"/>
  <c r="JH520" i="9"/>
  <c r="JG520" i="9"/>
  <c r="JE521" i="9" l="1"/>
  <c r="JD522" i="9"/>
  <c r="JF520" i="9"/>
  <c r="JI520" i="9"/>
  <c r="JH521" i="9"/>
  <c r="JG521" i="9"/>
  <c r="JE522" i="9" l="1"/>
  <c r="JD523" i="9"/>
  <c r="JF521" i="9"/>
  <c r="JI521" i="9"/>
  <c r="JH522" i="9"/>
  <c r="JG522" i="9"/>
  <c r="JE523" i="9" l="1"/>
  <c r="JD524" i="9"/>
  <c r="JF522" i="9"/>
  <c r="JI522" i="9"/>
  <c r="JH523" i="9"/>
  <c r="JG523" i="9"/>
  <c r="JE524" i="9" l="1"/>
  <c r="JD525" i="9"/>
  <c r="JF523" i="9"/>
  <c r="JI523" i="9"/>
  <c r="JH524" i="9"/>
  <c r="JG524" i="9"/>
  <c r="JE525" i="9" l="1"/>
  <c r="JD526" i="9"/>
  <c r="JF524" i="9"/>
  <c r="JI524" i="9"/>
  <c r="JH525" i="9"/>
  <c r="JG525" i="9"/>
  <c r="JE526" i="9" l="1"/>
  <c r="JD527" i="9"/>
  <c r="JF525" i="9"/>
  <c r="JI525" i="9"/>
  <c r="JH526" i="9"/>
  <c r="JG526" i="9"/>
  <c r="JE527" i="9" l="1"/>
  <c r="JD528" i="9"/>
  <c r="JF526" i="9"/>
  <c r="JI526" i="9"/>
  <c r="JH527" i="9"/>
  <c r="JG527" i="9"/>
  <c r="JE528" i="9" l="1"/>
  <c r="JD529" i="9"/>
  <c r="JF527" i="9"/>
  <c r="JI527" i="9"/>
  <c r="JH528" i="9"/>
  <c r="JG528" i="9"/>
  <c r="JE529" i="9" l="1"/>
  <c r="JD530" i="9"/>
  <c r="JF528" i="9"/>
  <c r="JI528" i="9"/>
  <c r="JH529" i="9"/>
  <c r="JG529" i="9"/>
  <c r="JE530" i="9" l="1"/>
  <c r="JD531" i="9"/>
  <c r="JF529" i="9"/>
  <c r="JI529" i="9"/>
  <c r="JH530" i="9"/>
  <c r="JG530" i="9"/>
  <c r="JE531" i="9" l="1"/>
  <c r="JD532" i="9"/>
  <c r="JF530" i="9"/>
  <c r="JI530" i="9"/>
  <c r="JH531" i="9"/>
  <c r="JG531" i="9"/>
  <c r="JE532" i="9" l="1"/>
  <c r="JD533" i="9"/>
  <c r="JF531" i="9"/>
  <c r="JI531" i="9"/>
  <c r="JH532" i="9"/>
  <c r="JG532" i="9"/>
  <c r="JE533" i="9" l="1"/>
  <c r="JD534" i="9"/>
  <c r="JF532" i="9"/>
  <c r="JI532" i="9"/>
  <c r="JH533" i="9"/>
  <c r="JG533" i="9"/>
  <c r="JE534" i="9" l="1"/>
  <c r="JD535" i="9"/>
  <c r="JF533" i="9"/>
  <c r="JI533" i="9"/>
  <c r="JH534" i="9"/>
  <c r="JG534" i="9"/>
  <c r="JE535" i="9" l="1"/>
  <c r="JD536" i="9"/>
  <c r="JF534" i="9"/>
  <c r="JI534" i="9"/>
  <c r="JH535" i="9"/>
  <c r="JG535" i="9"/>
  <c r="JE536" i="9" l="1"/>
  <c r="JD537" i="9"/>
  <c r="JF535" i="9"/>
  <c r="JI535" i="9"/>
  <c r="JH536" i="9"/>
  <c r="JG536" i="9"/>
  <c r="JE537" i="9" l="1"/>
  <c r="JD538" i="9"/>
  <c r="JF536" i="9"/>
  <c r="JF537" i="9"/>
  <c r="JI536" i="9"/>
  <c r="JH537" i="9"/>
  <c r="JG537" i="9"/>
  <c r="JE538" i="9" l="1"/>
  <c r="JD539" i="9"/>
  <c r="JH538" i="9"/>
  <c r="JI537" i="9"/>
  <c r="JG538" i="9"/>
  <c r="JF538" i="9"/>
  <c r="JI538" i="9"/>
  <c r="JE539" i="9" l="1"/>
  <c r="JD540" i="9"/>
  <c r="JH539" i="9"/>
  <c r="JG539" i="9"/>
  <c r="JE540" i="9" l="1"/>
  <c r="JD541" i="9"/>
  <c r="JF539" i="9"/>
  <c r="JI539" i="9"/>
  <c r="JH540" i="9"/>
  <c r="JG540" i="9"/>
  <c r="JE541" i="9" l="1"/>
  <c r="JD542" i="9"/>
  <c r="JF540" i="9"/>
  <c r="JI540" i="9"/>
  <c r="JH541" i="9"/>
  <c r="JG541" i="9"/>
  <c r="JE542" i="9" l="1"/>
  <c r="JD543" i="9"/>
  <c r="JF541" i="9"/>
  <c r="JI541" i="9"/>
  <c r="JH542" i="9"/>
  <c r="JG542" i="9"/>
  <c r="JE543" i="9" l="1"/>
  <c r="JD544" i="9"/>
  <c r="JF542" i="9"/>
  <c r="JI542" i="9"/>
  <c r="JH543" i="9"/>
  <c r="JG543" i="9"/>
  <c r="JE544" i="9" l="1"/>
  <c r="JD545" i="9"/>
  <c r="JF543" i="9"/>
  <c r="JI543" i="9"/>
  <c r="JH544" i="9"/>
  <c r="JG544" i="9"/>
  <c r="JE545" i="9" l="1"/>
  <c r="JD546" i="9"/>
  <c r="JF544" i="9"/>
  <c r="JI544" i="9"/>
  <c r="JH545" i="9"/>
  <c r="JG545" i="9"/>
  <c r="JE546" i="9" l="1"/>
  <c r="JD547" i="9"/>
  <c r="JF545" i="9"/>
  <c r="JI545" i="9"/>
  <c r="JH546" i="9"/>
  <c r="JG546" i="9"/>
  <c r="JE547" i="9" l="1"/>
  <c r="JD548" i="9"/>
  <c r="JF546" i="9"/>
  <c r="JI546" i="9"/>
  <c r="JH547" i="9"/>
  <c r="JG547" i="9"/>
  <c r="JE548" i="9" l="1"/>
  <c r="JD549" i="9"/>
  <c r="JF547" i="9"/>
  <c r="JI547" i="9"/>
  <c r="JH548" i="9"/>
  <c r="JG548" i="9"/>
  <c r="JE549" i="9" l="1"/>
  <c r="JD550" i="9"/>
  <c r="JF548" i="9"/>
  <c r="JI548" i="9"/>
  <c r="JH549" i="9"/>
  <c r="JG549" i="9"/>
  <c r="JE550" i="9" l="1"/>
  <c r="JD551" i="9"/>
  <c r="JF549" i="9"/>
  <c r="JI549" i="9"/>
  <c r="JH550" i="9"/>
  <c r="JG550" i="9"/>
  <c r="JE551" i="9" l="1"/>
  <c r="JD552" i="9"/>
  <c r="JF550" i="9"/>
  <c r="JI550" i="9"/>
  <c r="JH551" i="9"/>
  <c r="JG551" i="9"/>
  <c r="JE552" i="9" l="1"/>
  <c r="JD553" i="9"/>
  <c r="JF551" i="9"/>
  <c r="JI551" i="9"/>
  <c r="JH552" i="9"/>
  <c r="JG552" i="9"/>
  <c r="JE553" i="9" l="1"/>
  <c r="JD554" i="9"/>
  <c r="JF552" i="9"/>
  <c r="JI552" i="9"/>
  <c r="JH553" i="9"/>
  <c r="JG553" i="9"/>
  <c r="JE554" i="9" l="1"/>
  <c r="JD555" i="9"/>
  <c r="JF553" i="9"/>
  <c r="JI553" i="9"/>
  <c r="JH554" i="9"/>
  <c r="JG554" i="9"/>
  <c r="JE555" i="9" l="1"/>
  <c r="JD556" i="9"/>
  <c r="JF554" i="9"/>
  <c r="JI554" i="9"/>
  <c r="JH555" i="9"/>
  <c r="JG555" i="9"/>
  <c r="JE556" i="9" l="1"/>
  <c r="JD557" i="9"/>
  <c r="JF555" i="9"/>
  <c r="JI555" i="9"/>
  <c r="JH556" i="9"/>
  <c r="JG556" i="9"/>
  <c r="JE557" i="9" l="1"/>
  <c r="JD558" i="9"/>
  <c r="JF556" i="9"/>
  <c r="JH557" i="9"/>
  <c r="JI556" i="9"/>
  <c r="JG557" i="9"/>
  <c r="JF557" i="9"/>
  <c r="JI557" i="9"/>
  <c r="JE558" i="9" l="1"/>
  <c r="JD559" i="9"/>
  <c r="JH558" i="9"/>
  <c r="JG558" i="9"/>
  <c r="JE559" i="9" l="1"/>
  <c r="JD560" i="9"/>
  <c r="JF558" i="9"/>
  <c r="JI558" i="9"/>
  <c r="JH559" i="9"/>
  <c r="JG559" i="9"/>
  <c r="JE560" i="9" l="1"/>
  <c r="JD561" i="9"/>
  <c r="JF559" i="9"/>
  <c r="JI559" i="9"/>
  <c r="JH560" i="9"/>
  <c r="JG560" i="9"/>
  <c r="JE561" i="9" l="1"/>
  <c r="JD562" i="9"/>
  <c r="JF560" i="9"/>
  <c r="JI560" i="9"/>
  <c r="JH561" i="9"/>
  <c r="JG561" i="9"/>
  <c r="JE562" i="9" l="1"/>
  <c r="JD563" i="9"/>
  <c r="JF561" i="9"/>
  <c r="JI561" i="9"/>
  <c r="JH562" i="9"/>
  <c r="JG562" i="9"/>
  <c r="JE563" i="9" l="1"/>
  <c r="JD564" i="9"/>
  <c r="JF562" i="9"/>
  <c r="JI562" i="9"/>
  <c r="JH563" i="9"/>
  <c r="JG563" i="9"/>
  <c r="JE564" i="9" l="1"/>
  <c r="JD565" i="9"/>
  <c r="JF563" i="9"/>
  <c r="JI563" i="9"/>
  <c r="JH564" i="9"/>
  <c r="JG564" i="9"/>
  <c r="JE565" i="9" l="1"/>
  <c r="JD566" i="9"/>
  <c r="JF564" i="9"/>
  <c r="JI564" i="9"/>
  <c r="JH565" i="9"/>
  <c r="JG565" i="9"/>
  <c r="JE566" i="9" l="1"/>
  <c r="JD567" i="9"/>
  <c r="JF565" i="9"/>
  <c r="JI565" i="9"/>
  <c r="JH566" i="9"/>
  <c r="JG566" i="9"/>
  <c r="JE567" i="9" l="1"/>
  <c r="JD568" i="9"/>
  <c r="JF566" i="9"/>
  <c r="JH567" i="9"/>
  <c r="JI566" i="9"/>
  <c r="JG567" i="9"/>
  <c r="JF567" i="9"/>
  <c r="JI567" i="9"/>
  <c r="JE568" i="9" l="1"/>
  <c r="JD569" i="9"/>
  <c r="JH568" i="9"/>
  <c r="JG568" i="9"/>
  <c r="JE569" i="9" l="1"/>
  <c r="JD570" i="9"/>
  <c r="JF568" i="9"/>
  <c r="JI568" i="9"/>
  <c r="JH569" i="9"/>
  <c r="JG569" i="9"/>
  <c r="JE570" i="9" l="1"/>
  <c r="JD571" i="9"/>
  <c r="JF569" i="9"/>
  <c r="JI569" i="9"/>
  <c r="JH570" i="9"/>
  <c r="JG570" i="9"/>
  <c r="JE571" i="9" l="1"/>
  <c r="JD572" i="9"/>
  <c r="JF570" i="9"/>
  <c r="JI570" i="9"/>
  <c r="JH571" i="9"/>
  <c r="JG571" i="9"/>
  <c r="JE572" i="9" l="1"/>
  <c r="JD573" i="9"/>
  <c r="JF571" i="9"/>
  <c r="JI571" i="9"/>
  <c r="JH572" i="9"/>
  <c r="JG572" i="9"/>
  <c r="JE573" i="9" l="1"/>
  <c r="JD574" i="9"/>
  <c r="JF572" i="9"/>
  <c r="JI572" i="9"/>
  <c r="JH573" i="9"/>
  <c r="JG573" i="9"/>
  <c r="JE574" i="9" l="1"/>
  <c r="JD575" i="9"/>
  <c r="JF573" i="9"/>
  <c r="JI573" i="9"/>
  <c r="JH574" i="9"/>
  <c r="JG574" i="9"/>
  <c r="JE575" i="9" l="1"/>
  <c r="JD576" i="9"/>
  <c r="JF574" i="9"/>
  <c r="JI574" i="9"/>
  <c r="JH575" i="9"/>
  <c r="JG575" i="9"/>
  <c r="JE576" i="9" l="1"/>
  <c r="JD577" i="9"/>
  <c r="JF575" i="9"/>
  <c r="JI575" i="9"/>
  <c r="JH576" i="9"/>
  <c r="JG576" i="9"/>
  <c r="JE577" i="9" l="1"/>
  <c r="JD578" i="9"/>
  <c r="JF576" i="9"/>
  <c r="JI576" i="9"/>
  <c r="JH577" i="9"/>
  <c r="JG577" i="9"/>
  <c r="JE578" i="9" l="1"/>
  <c r="JD579" i="9"/>
  <c r="JF577" i="9"/>
  <c r="JG578" i="9"/>
  <c r="JF578" i="9"/>
  <c r="JI577" i="9"/>
  <c r="JH578" i="9"/>
  <c r="JI578" i="9"/>
  <c r="JE579" i="9" l="1"/>
  <c r="JD580" i="9"/>
  <c r="JF579" i="9"/>
  <c r="JH579" i="9"/>
  <c r="JG579" i="9"/>
  <c r="JE580" i="9" l="1"/>
  <c r="JD581" i="9"/>
  <c r="JH580" i="9"/>
  <c r="JI579" i="9"/>
  <c r="JG580" i="9"/>
  <c r="JF580" i="9"/>
  <c r="JI580" i="9"/>
  <c r="JE581" i="9" l="1"/>
  <c r="JD582" i="9"/>
  <c r="JH581" i="9"/>
  <c r="JG581" i="9"/>
  <c r="JE582" i="9" l="1"/>
  <c r="JD583" i="9"/>
  <c r="JF581" i="9"/>
  <c r="JI581" i="9"/>
  <c r="JH582" i="9"/>
  <c r="JG582" i="9"/>
  <c r="JE583" i="9" l="1"/>
  <c r="JD584" i="9"/>
  <c r="JF582" i="9"/>
  <c r="JI582" i="9"/>
  <c r="JH583" i="9"/>
  <c r="JG583" i="9"/>
  <c r="JE584" i="9" l="1"/>
  <c r="JD585" i="9"/>
  <c r="JF583" i="9"/>
  <c r="JI583" i="9"/>
  <c r="JH584" i="9"/>
  <c r="JG584" i="9"/>
  <c r="JE585" i="9" l="1"/>
  <c r="JD586" i="9"/>
  <c r="JF584" i="9"/>
  <c r="JI584" i="9"/>
  <c r="JH585" i="9"/>
  <c r="JG585" i="9"/>
  <c r="JE586" i="9" l="1"/>
  <c r="JD587" i="9"/>
  <c r="JF585" i="9"/>
  <c r="JI585" i="9"/>
  <c r="JH586" i="9"/>
  <c r="JG586" i="9"/>
  <c r="JE587" i="9" l="1"/>
  <c r="JD588" i="9"/>
  <c r="JF586" i="9"/>
  <c r="JI586" i="9"/>
  <c r="JH587" i="9"/>
  <c r="JG587" i="9"/>
  <c r="JE588" i="9" l="1"/>
  <c r="JD589" i="9"/>
  <c r="JF587" i="9"/>
  <c r="JI587" i="9"/>
  <c r="JH588" i="9"/>
  <c r="JG588" i="9"/>
  <c r="JE589" i="9" l="1"/>
  <c r="JD590" i="9"/>
  <c r="JF588" i="9"/>
  <c r="JI588" i="9"/>
  <c r="JH589" i="9"/>
  <c r="JG589" i="9"/>
  <c r="JE590" i="9" l="1"/>
  <c r="JD591" i="9"/>
  <c r="JF589" i="9"/>
  <c r="JI589" i="9"/>
  <c r="JH590" i="9"/>
  <c r="JG590" i="9"/>
  <c r="JE591" i="9" l="1"/>
  <c r="JD592" i="9"/>
  <c r="JF590" i="9"/>
  <c r="JI590" i="9"/>
  <c r="JH591" i="9"/>
  <c r="JG591" i="9"/>
  <c r="JE592" i="9" l="1"/>
  <c r="JD593" i="9"/>
  <c r="JH592" i="9"/>
  <c r="JI591" i="9"/>
  <c r="JF591" i="9"/>
  <c r="JG592" i="9"/>
  <c r="JF592" i="9"/>
  <c r="JI592" i="9"/>
  <c r="JE593" i="9" l="1"/>
  <c r="JD594" i="9"/>
  <c r="JF593" i="9"/>
  <c r="JH593" i="9"/>
  <c r="JG593" i="9"/>
  <c r="JE594" i="9" l="1"/>
  <c r="JD595" i="9"/>
  <c r="JH594" i="9"/>
  <c r="JI593" i="9"/>
  <c r="JG594" i="9"/>
  <c r="JF594" i="9"/>
  <c r="JI594" i="9"/>
  <c r="JE595" i="9" l="1"/>
  <c r="JD596" i="9"/>
  <c r="JH595" i="9"/>
  <c r="JG595" i="9"/>
  <c r="JF595" i="9"/>
  <c r="JI595" i="9"/>
  <c r="JE596" i="9" l="1"/>
  <c r="JD597" i="9"/>
  <c r="JF596" i="9"/>
  <c r="JH596" i="9"/>
  <c r="JG596" i="9"/>
  <c r="JE597" i="9" l="1"/>
  <c r="JD598" i="9"/>
  <c r="JH597" i="9"/>
  <c r="JI596" i="9"/>
  <c r="JG597" i="9"/>
  <c r="JF597" i="9"/>
  <c r="JI597" i="9"/>
  <c r="JE598" i="9" l="1"/>
  <c r="JD599" i="9"/>
  <c r="JH598" i="9"/>
  <c r="JG598" i="9"/>
  <c r="JE599" i="9" l="1"/>
  <c r="JD600" i="9"/>
  <c r="JF598" i="9"/>
  <c r="JI598" i="9"/>
  <c r="JH599" i="9"/>
  <c r="JG599" i="9"/>
  <c r="JE600" i="9" l="1"/>
  <c r="JD601" i="9"/>
  <c r="JF599" i="9"/>
  <c r="JF600" i="9"/>
  <c r="JI599" i="9"/>
  <c r="JH600" i="9"/>
  <c r="JG600" i="9"/>
  <c r="JE601" i="9" l="1"/>
  <c r="JD602" i="9"/>
  <c r="JI600" i="9"/>
  <c r="JH601" i="9"/>
  <c r="JG601" i="9"/>
  <c r="JE602" i="9" l="1"/>
  <c r="JD603" i="9"/>
  <c r="JF601" i="9"/>
  <c r="JF602" i="9"/>
  <c r="JI601" i="9"/>
  <c r="JH602" i="9"/>
  <c r="JG602" i="9"/>
  <c r="JE603" i="9" l="1"/>
  <c r="JD604" i="9"/>
  <c r="JH603" i="9"/>
  <c r="JI602" i="9"/>
  <c r="JG603" i="9"/>
  <c r="JF603" i="9"/>
  <c r="JI603" i="9"/>
  <c r="JE604" i="9" l="1"/>
  <c r="JD605" i="9"/>
  <c r="JH604" i="9"/>
  <c r="JG604" i="9"/>
  <c r="JF604" i="9"/>
  <c r="JI604" i="9"/>
  <c r="JE605" i="9" l="1"/>
  <c r="JD606" i="9"/>
  <c r="JF605" i="9"/>
  <c r="JH605" i="9"/>
  <c r="JG605" i="9"/>
  <c r="JE606" i="9" l="1"/>
  <c r="JD607" i="9"/>
  <c r="JH606" i="9"/>
  <c r="JI605" i="9"/>
  <c r="JG606" i="9"/>
  <c r="JF606" i="9"/>
  <c r="JI606" i="9"/>
  <c r="JE607" i="9" l="1"/>
  <c r="JD608" i="9"/>
  <c r="JH607" i="9"/>
  <c r="JG607" i="9"/>
  <c r="JE608" i="9" l="1"/>
  <c r="JD609" i="9"/>
  <c r="JF607" i="9"/>
  <c r="JH608" i="9"/>
  <c r="JI607" i="9"/>
  <c r="JG608" i="9"/>
  <c r="JF608" i="9"/>
  <c r="JI608" i="9"/>
  <c r="JE609" i="9" l="1"/>
  <c r="JD610" i="9"/>
  <c r="JF609" i="9"/>
  <c r="JH609" i="9"/>
  <c r="JG609" i="9"/>
  <c r="JE610" i="9" l="1"/>
  <c r="JD611" i="9"/>
  <c r="JI609" i="9"/>
  <c r="JH610" i="9"/>
  <c r="JG610" i="9"/>
  <c r="JE611" i="9" l="1"/>
  <c r="JD612" i="9"/>
  <c r="JF610" i="9"/>
  <c r="JI610" i="9"/>
  <c r="JH611" i="9"/>
  <c r="JG611" i="9"/>
  <c r="JE612" i="9" l="1"/>
  <c r="JD613" i="9"/>
  <c r="JF611" i="9"/>
  <c r="JI611" i="9"/>
  <c r="JH612" i="9"/>
  <c r="JG612" i="9"/>
  <c r="JE613" i="9" l="1"/>
  <c r="JD614" i="9"/>
  <c r="JF612" i="9"/>
  <c r="JI612" i="9"/>
  <c r="JH613" i="9"/>
  <c r="JG613" i="9"/>
  <c r="JE614" i="9" l="1"/>
  <c r="JD615" i="9"/>
  <c r="JF613" i="9"/>
  <c r="JI613" i="9"/>
  <c r="JH614" i="9"/>
  <c r="JG614" i="9"/>
  <c r="JE615" i="9" l="1"/>
  <c r="JD616" i="9"/>
  <c r="JF614" i="9"/>
  <c r="JI614" i="9"/>
  <c r="JH615" i="9"/>
  <c r="JG615" i="9"/>
  <c r="JE616" i="9" l="1"/>
  <c r="JD617" i="9"/>
  <c r="JH616" i="9"/>
  <c r="JI615" i="9"/>
  <c r="JF615" i="9"/>
  <c r="JG616" i="9"/>
  <c r="JF616" i="9"/>
  <c r="JI616" i="9"/>
  <c r="JE617" i="9" l="1"/>
  <c r="JD618" i="9"/>
  <c r="JH617" i="9"/>
  <c r="JG617" i="9"/>
  <c r="JE618" i="9" l="1"/>
  <c r="JD619" i="9"/>
  <c r="JF617" i="9"/>
  <c r="JI617" i="9"/>
  <c r="JH618" i="9"/>
  <c r="JG618" i="9"/>
  <c r="JE619" i="9" l="1"/>
  <c r="JD620" i="9"/>
  <c r="JF618" i="9"/>
  <c r="JF619" i="9"/>
  <c r="JI618" i="9"/>
  <c r="JH619" i="9"/>
  <c r="JG619" i="9"/>
  <c r="JE620" i="9" l="1"/>
  <c r="JD621" i="9"/>
  <c r="JI619" i="9"/>
  <c r="JH620" i="9"/>
  <c r="JG620" i="9"/>
  <c r="JE621" i="9" l="1"/>
  <c r="JD622" i="9"/>
  <c r="JI620" i="9"/>
  <c r="JF620" i="9"/>
  <c r="JH621" i="9"/>
  <c r="JG621" i="9"/>
  <c r="JE622" i="9" l="1"/>
  <c r="JD623" i="9"/>
  <c r="JF621" i="9"/>
  <c r="JF622" i="9"/>
  <c r="JI621" i="9"/>
  <c r="JH622" i="9"/>
  <c r="JG622" i="9"/>
  <c r="JE623" i="9" l="1"/>
  <c r="JD624" i="9"/>
  <c r="JH623" i="9"/>
  <c r="JI622" i="9"/>
  <c r="JG623" i="9"/>
  <c r="JF623" i="9"/>
  <c r="JI623" i="9"/>
  <c r="JE624" i="9" l="1"/>
  <c r="JD625" i="9"/>
  <c r="JF624" i="9"/>
  <c r="JH624" i="9"/>
  <c r="JG624" i="9"/>
  <c r="JE625" i="9" l="1"/>
  <c r="JD626" i="9"/>
  <c r="JH625" i="9"/>
  <c r="JI624" i="9"/>
  <c r="JG625" i="9"/>
  <c r="JF625" i="9"/>
  <c r="JI625" i="9"/>
  <c r="JE626" i="9" l="1"/>
  <c r="JD627" i="9"/>
  <c r="JH626" i="9"/>
  <c r="JG626" i="9"/>
  <c r="JE627" i="9" l="1"/>
  <c r="JD628" i="9"/>
  <c r="JH627" i="9"/>
  <c r="JI626" i="9"/>
  <c r="JF626" i="9"/>
  <c r="JG627" i="9"/>
  <c r="JF627" i="9"/>
  <c r="JI627" i="9"/>
  <c r="JE628" i="9" l="1"/>
  <c r="JD629" i="9"/>
  <c r="JH628" i="9"/>
  <c r="JG628" i="9"/>
  <c r="JE629" i="9" l="1"/>
  <c r="JD630" i="9"/>
  <c r="JI628" i="9"/>
  <c r="JF628" i="9"/>
  <c r="JH629" i="9"/>
  <c r="JG629" i="9"/>
  <c r="JE630" i="9" l="1"/>
  <c r="JD631" i="9"/>
  <c r="JF629" i="9"/>
  <c r="JI629" i="9"/>
  <c r="JH630" i="9"/>
  <c r="JG630" i="9"/>
  <c r="JE631" i="9" l="1"/>
  <c r="JD632" i="9"/>
  <c r="JF630" i="9"/>
  <c r="JF631" i="9"/>
  <c r="JI630" i="9"/>
  <c r="JH631" i="9"/>
  <c r="JG631" i="9"/>
  <c r="JE632" i="9" l="1"/>
  <c r="JD633" i="9"/>
  <c r="JH632" i="9"/>
  <c r="JI631" i="9"/>
  <c r="JG632" i="9"/>
  <c r="JF632" i="9"/>
  <c r="JI632" i="9"/>
  <c r="CI17" i="41" l="1"/>
  <c r="CI20" i="41"/>
  <c r="CI21" i="41"/>
  <c r="CI16" i="41"/>
  <c r="CI19" i="41"/>
  <c r="CI18" i="41"/>
  <c r="JE633" i="9"/>
  <c r="JD634" i="9"/>
  <c r="JH633" i="9"/>
  <c r="JG633" i="9"/>
  <c r="JE634" i="9" l="1"/>
  <c r="JD635" i="9"/>
  <c r="JF633" i="9"/>
  <c r="JF634" i="9"/>
  <c r="JI633" i="9"/>
  <c r="JH634" i="9"/>
  <c r="JG634" i="9"/>
  <c r="JE635" i="9" l="1"/>
  <c r="JD636" i="9"/>
  <c r="JH635" i="9"/>
  <c r="JI634" i="9"/>
  <c r="JG635" i="9"/>
  <c r="JF635" i="9"/>
  <c r="JI635" i="9"/>
  <c r="JE636" i="9" l="1"/>
  <c r="JD637" i="9"/>
  <c r="JH636" i="9"/>
  <c r="JG636" i="9"/>
  <c r="JE637" i="9" l="1"/>
  <c r="JD638" i="9"/>
  <c r="JF636" i="9"/>
  <c r="JH637" i="9"/>
  <c r="JI636" i="9"/>
  <c r="JG637" i="9"/>
  <c r="JF637" i="9"/>
  <c r="JI637" i="9"/>
  <c r="JE638" i="9" l="1"/>
  <c r="JD639" i="9"/>
  <c r="JH638" i="9"/>
  <c r="JG638" i="9"/>
  <c r="JF638" i="9"/>
  <c r="JI638" i="9"/>
  <c r="JE639" i="9" l="1"/>
  <c r="JD640" i="9"/>
  <c r="JH639" i="9"/>
  <c r="JG639" i="9"/>
  <c r="JE640" i="9" l="1"/>
  <c r="JD641" i="9"/>
  <c r="JH640" i="9"/>
  <c r="JI639" i="9"/>
  <c r="JF639" i="9"/>
  <c r="JG640" i="9"/>
  <c r="JF640" i="9"/>
  <c r="JI640" i="9"/>
  <c r="JE641" i="9" l="1"/>
  <c r="JD642" i="9"/>
  <c r="JH641" i="9"/>
  <c r="JG641" i="9"/>
  <c r="JF641" i="9"/>
  <c r="JI641" i="9"/>
  <c r="JE642" i="9" l="1"/>
  <c r="JD643" i="9"/>
  <c r="JH642" i="9"/>
  <c r="JG642" i="9"/>
  <c r="JE643" i="9" l="1"/>
  <c r="JD644" i="9"/>
  <c r="JH643" i="9"/>
  <c r="JI642" i="9"/>
  <c r="JF642" i="9"/>
  <c r="JG643" i="9"/>
  <c r="JF643" i="9"/>
  <c r="JI643" i="9"/>
  <c r="JE644" i="9" l="1"/>
  <c r="JD645" i="9"/>
  <c r="JH644" i="9"/>
  <c r="JG644" i="9"/>
  <c r="JE645" i="9" l="1"/>
  <c r="JD646" i="9"/>
  <c r="JF644" i="9"/>
  <c r="JI644" i="9"/>
  <c r="JH645" i="9"/>
  <c r="JG645" i="9"/>
  <c r="JE646" i="9" l="1"/>
  <c r="JD647" i="9"/>
  <c r="JF645" i="9"/>
  <c r="JF646" i="9"/>
  <c r="JI645" i="9"/>
  <c r="JH646" i="9"/>
  <c r="JG646" i="9"/>
  <c r="JE647" i="9" l="1"/>
  <c r="JD648" i="9"/>
  <c r="JH647" i="9"/>
  <c r="JI646" i="9"/>
  <c r="JG647" i="9"/>
  <c r="JF647" i="9"/>
  <c r="JI647" i="9"/>
  <c r="JE648" i="9" l="1"/>
  <c r="JD649" i="9"/>
  <c r="JH648" i="9"/>
  <c r="JG648" i="9"/>
  <c r="JE649" i="9" l="1"/>
  <c r="JD650" i="9"/>
  <c r="JH649" i="9"/>
  <c r="JI648" i="9"/>
  <c r="JF648" i="9"/>
  <c r="JG649" i="9"/>
  <c r="JF649" i="9"/>
  <c r="JI649" i="9"/>
  <c r="JE650" i="9" l="1"/>
  <c r="JD651" i="9"/>
  <c r="JH650" i="9"/>
  <c r="JG650" i="9"/>
  <c r="JE651" i="9" l="1"/>
  <c r="JD652" i="9"/>
  <c r="JH651" i="9"/>
  <c r="JI650" i="9"/>
  <c r="JF650" i="9"/>
  <c r="JG651" i="9"/>
  <c r="JF651" i="9"/>
  <c r="JI651" i="9"/>
  <c r="JE652" i="9" l="1"/>
  <c r="JD653" i="9"/>
  <c r="JF652" i="9"/>
  <c r="JH652" i="9"/>
  <c r="JG652" i="9"/>
  <c r="JE653" i="9" l="1"/>
  <c r="JD654" i="9"/>
  <c r="JI652" i="9"/>
  <c r="JH653" i="9"/>
  <c r="JG653" i="9"/>
  <c r="JE654" i="9" l="1"/>
  <c r="JD655" i="9"/>
  <c r="JF653" i="9"/>
  <c r="JH654" i="9"/>
  <c r="JI653" i="9"/>
  <c r="JG654" i="9"/>
  <c r="JF654" i="9"/>
  <c r="JI654" i="9"/>
  <c r="JE655" i="9" l="1"/>
  <c r="JD656" i="9"/>
  <c r="JH655" i="9"/>
  <c r="JI655" i="9"/>
  <c r="JE656" i="9" l="1"/>
  <c r="JD657" i="9"/>
  <c r="JG655" i="9"/>
  <c r="JF655" i="9"/>
  <c r="JH656" i="9"/>
  <c r="JG656" i="9"/>
  <c r="JE657" i="9" l="1"/>
  <c r="JD658" i="9"/>
  <c r="JI656" i="9"/>
  <c r="JF656" i="9"/>
  <c r="JH657" i="9"/>
  <c r="JG657" i="9"/>
  <c r="JE658" i="9" l="1"/>
  <c r="JD659" i="9"/>
  <c r="JF657" i="9"/>
  <c r="JH658" i="9"/>
  <c r="JI657" i="9"/>
  <c r="JG658" i="9"/>
  <c r="JF658" i="9"/>
  <c r="JI658" i="9"/>
  <c r="JE659" i="9" l="1"/>
  <c r="JD660" i="9"/>
  <c r="JH659" i="9"/>
  <c r="JG659" i="9"/>
  <c r="JE660" i="9" l="1"/>
  <c r="JD661" i="9"/>
  <c r="JF659" i="9"/>
  <c r="JH660" i="9"/>
  <c r="JI659" i="9"/>
  <c r="JG660" i="9"/>
  <c r="JF660" i="9"/>
  <c r="JI660" i="9"/>
  <c r="JE661" i="9" l="1"/>
  <c r="JD662" i="9"/>
  <c r="JF661" i="9"/>
  <c r="JH661" i="9"/>
  <c r="JG661" i="9"/>
  <c r="JE662" i="9" l="1"/>
  <c r="JD663" i="9"/>
  <c r="JH662" i="9"/>
  <c r="JI661" i="9"/>
  <c r="JG662" i="9"/>
  <c r="JF662" i="9"/>
  <c r="JI662" i="9"/>
  <c r="JE663" i="9" l="1"/>
  <c r="JD664" i="9"/>
  <c r="JH663" i="9"/>
  <c r="JG663" i="9"/>
  <c r="JE664" i="9" l="1"/>
  <c r="JD665" i="9"/>
  <c r="JH664" i="9"/>
  <c r="JI663" i="9"/>
  <c r="JF663" i="9"/>
  <c r="JG664" i="9"/>
  <c r="JF664" i="9"/>
  <c r="JI664" i="9"/>
  <c r="JE665" i="9" l="1"/>
  <c r="JD666" i="9"/>
  <c r="JH665" i="9"/>
  <c r="JG665" i="9"/>
  <c r="JF665" i="9"/>
  <c r="JI665" i="9"/>
  <c r="JE666" i="9" l="1"/>
  <c r="JD667" i="9"/>
  <c r="JH666" i="9"/>
  <c r="JG666" i="9"/>
  <c r="JE667" i="9" l="1"/>
  <c r="JD668" i="9"/>
  <c r="JF666" i="9"/>
  <c r="JF667" i="9"/>
  <c r="JI666" i="9"/>
  <c r="JH667" i="9"/>
  <c r="JG667" i="9"/>
  <c r="JE668" i="9" l="1"/>
  <c r="JD669" i="9"/>
  <c r="JH668" i="9"/>
  <c r="JI667" i="9"/>
  <c r="JG668" i="9"/>
  <c r="JF668" i="9"/>
  <c r="JI668" i="9"/>
  <c r="JE669" i="9" l="1"/>
  <c r="JD670" i="9"/>
  <c r="JH669" i="9"/>
  <c r="JG669" i="9"/>
  <c r="JE670" i="9" l="1"/>
  <c r="JD671" i="9"/>
  <c r="JF669" i="9"/>
  <c r="JI669" i="9"/>
  <c r="JH670" i="9"/>
  <c r="JG670" i="9"/>
  <c r="JE671" i="9" l="1"/>
  <c r="JD672" i="9"/>
  <c r="JF670" i="9"/>
  <c r="JH671" i="9"/>
  <c r="JI670" i="9"/>
  <c r="JG671" i="9"/>
  <c r="JF671" i="9"/>
  <c r="JI671" i="9"/>
  <c r="JE672" i="9" l="1"/>
  <c r="JD673" i="9"/>
  <c r="JH672" i="9"/>
  <c r="JG672" i="9"/>
  <c r="JE673" i="9" l="1"/>
  <c r="JD674" i="9"/>
  <c r="JF672" i="9"/>
  <c r="JG673" i="9"/>
  <c r="JF673" i="9"/>
  <c r="JI672" i="9"/>
  <c r="JH673" i="9"/>
  <c r="JI673" i="9"/>
  <c r="JE674" i="9" l="1"/>
  <c r="JD675" i="9"/>
  <c r="JH674" i="9"/>
  <c r="JG674" i="9"/>
  <c r="JE675" i="9" l="1"/>
  <c r="JD676" i="9"/>
  <c r="JF674" i="9"/>
  <c r="JH675" i="9"/>
  <c r="JI674" i="9"/>
  <c r="JG675" i="9"/>
  <c r="JF675" i="9"/>
  <c r="JI675" i="9"/>
  <c r="JE676" i="9" l="1"/>
  <c r="JD677" i="9"/>
  <c r="JH676" i="9"/>
  <c r="JG676" i="9"/>
  <c r="JE677" i="9" l="1"/>
  <c r="JD678" i="9"/>
  <c r="JF676" i="9"/>
  <c r="JI676" i="9"/>
  <c r="JH677" i="9"/>
  <c r="JG677" i="9"/>
  <c r="JE678" i="9" l="1"/>
  <c r="JD679" i="9"/>
  <c r="JF677" i="9"/>
  <c r="JH678" i="9"/>
  <c r="JI677" i="9"/>
  <c r="JG678" i="9"/>
  <c r="JF678" i="9"/>
  <c r="JI678" i="9"/>
  <c r="JE679" i="9" l="1"/>
  <c r="JD680" i="9"/>
  <c r="JF679" i="9"/>
  <c r="JH679" i="9"/>
  <c r="JG679" i="9"/>
  <c r="JE680" i="9" l="1"/>
  <c r="JD681" i="9"/>
  <c r="JH680" i="9"/>
  <c r="JI679" i="9"/>
  <c r="JG680" i="9"/>
  <c r="JF680" i="9"/>
  <c r="JI680" i="9"/>
  <c r="JE681" i="9" l="1"/>
  <c r="JD682" i="9"/>
  <c r="JH681" i="9"/>
  <c r="JG681" i="9"/>
  <c r="JE682" i="9" l="1"/>
  <c r="JD683" i="9"/>
  <c r="JH682" i="9"/>
  <c r="JI681" i="9"/>
  <c r="JF681" i="9"/>
  <c r="JG682" i="9"/>
  <c r="JF682" i="9"/>
  <c r="JI682" i="9"/>
  <c r="JE683" i="9" l="1"/>
  <c r="JD684" i="9"/>
  <c r="JH683" i="9"/>
  <c r="JG683" i="9"/>
  <c r="JE684" i="9" l="1"/>
  <c r="JD685" i="9"/>
  <c r="JF683" i="9"/>
  <c r="JI683" i="9"/>
  <c r="JH684" i="9"/>
  <c r="JG684" i="9"/>
  <c r="JE685" i="9" l="1"/>
  <c r="JD686" i="9"/>
  <c r="JI684" i="9"/>
  <c r="JF684" i="9"/>
  <c r="JH685" i="9"/>
  <c r="JG685" i="9"/>
  <c r="JE686" i="9" l="1"/>
  <c r="JD687" i="9"/>
  <c r="JF685" i="9"/>
  <c r="JI685" i="9"/>
  <c r="JH686" i="9"/>
  <c r="JG686" i="9"/>
  <c r="JE687" i="9" l="1"/>
  <c r="JD688" i="9"/>
  <c r="JF686" i="9"/>
  <c r="JI686" i="9"/>
  <c r="JH687" i="9"/>
  <c r="JG687" i="9"/>
  <c r="JE688" i="9" l="1"/>
  <c r="JD689" i="9"/>
  <c r="JF687" i="9"/>
  <c r="JF688" i="9"/>
  <c r="JI687" i="9"/>
  <c r="JH688" i="9"/>
  <c r="JG688" i="9"/>
  <c r="JE689" i="9" l="1"/>
  <c r="JD690" i="9"/>
  <c r="JH689" i="9"/>
  <c r="JI688" i="9"/>
  <c r="JG689" i="9"/>
  <c r="JF689" i="9"/>
  <c r="JI689" i="9"/>
  <c r="JE690" i="9" l="1"/>
  <c r="JD691" i="9"/>
  <c r="JH690" i="9"/>
  <c r="JG690" i="9"/>
  <c r="JF690" i="9"/>
  <c r="JI690" i="9"/>
  <c r="JE691" i="9" l="1"/>
  <c r="JD692" i="9"/>
  <c r="JH691" i="9"/>
  <c r="JG691" i="9"/>
  <c r="JE692" i="9" l="1"/>
  <c r="JD693" i="9"/>
  <c r="JF691" i="9"/>
  <c r="JI691" i="9"/>
  <c r="JH692" i="9"/>
  <c r="JG692" i="9"/>
  <c r="JE693" i="9" l="1"/>
  <c r="JD694" i="9"/>
  <c r="JF692" i="9"/>
  <c r="JI692" i="9"/>
  <c r="JH693" i="9"/>
  <c r="JG693" i="9"/>
  <c r="JE694" i="9" l="1"/>
  <c r="JD695" i="9"/>
  <c r="JF693" i="9"/>
  <c r="JF694" i="9"/>
  <c r="JI693" i="9"/>
  <c r="JH694" i="9"/>
  <c r="JG694" i="9"/>
  <c r="JE695" i="9" l="1"/>
  <c r="JD696" i="9"/>
  <c r="JH695" i="9"/>
  <c r="JI694" i="9"/>
  <c r="JG695" i="9"/>
  <c r="JF695" i="9"/>
  <c r="JI695" i="9"/>
  <c r="JE696" i="9" l="1"/>
  <c r="JD697" i="9"/>
  <c r="JH696" i="9"/>
  <c r="JG696" i="9"/>
  <c r="JE697" i="9" l="1"/>
  <c r="JD698" i="9"/>
  <c r="JF696" i="9"/>
  <c r="JF697" i="9"/>
  <c r="JI696" i="9"/>
  <c r="JH697" i="9"/>
  <c r="JG697" i="9"/>
  <c r="JE698" i="9" l="1"/>
  <c r="JD699" i="9"/>
  <c r="JG698" i="9"/>
  <c r="JF698" i="9"/>
  <c r="JI697" i="9"/>
  <c r="JH698" i="9"/>
  <c r="JI698" i="9"/>
  <c r="JE699" i="9" l="1"/>
  <c r="JD700" i="9"/>
  <c r="JH699" i="9"/>
  <c r="JG699" i="9"/>
  <c r="JE700" i="9" l="1"/>
  <c r="JD701" i="9"/>
  <c r="JH700" i="9"/>
  <c r="JI699" i="9"/>
  <c r="JF699" i="9"/>
  <c r="JG700" i="9"/>
  <c r="JF700" i="9"/>
  <c r="JI700" i="9"/>
  <c r="JE701" i="9" l="1"/>
  <c r="JD702" i="9"/>
  <c r="JH701" i="9"/>
  <c r="JG701" i="9"/>
  <c r="JE702" i="9" l="1"/>
  <c r="JD703" i="9"/>
  <c r="JH702" i="9"/>
  <c r="JI701" i="9"/>
  <c r="JF701" i="9"/>
  <c r="JG702" i="9"/>
  <c r="JF702" i="9"/>
  <c r="JI702" i="9"/>
  <c r="JE703" i="9" l="1"/>
  <c r="JD704" i="9"/>
  <c r="JH703" i="9"/>
  <c r="JG703" i="9"/>
  <c r="JE704" i="9" l="1"/>
  <c r="JD705" i="9"/>
  <c r="JF703" i="9"/>
  <c r="JH704" i="9"/>
  <c r="JI703" i="9"/>
  <c r="JG704" i="9"/>
  <c r="JF704" i="9"/>
  <c r="JI704" i="9"/>
  <c r="JE705" i="9" l="1"/>
  <c r="JD706" i="9"/>
  <c r="JF705" i="9"/>
  <c r="JH705" i="9"/>
  <c r="JG705" i="9"/>
  <c r="JE706" i="9" l="1"/>
  <c r="JD707" i="9"/>
  <c r="JH706" i="9"/>
  <c r="JI705" i="9"/>
  <c r="JG706" i="9"/>
  <c r="JF706" i="9"/>
  <c r="JI706" i="9"/>
  <c r="JE707" i="9" l="1"/>
  <c r="JD708" i="9"/>
  <c r="JH707" i="9"/>
  <c r="JG707" i="9"/>
  <c r="JE708" i="9" l="1"/>
  <c r="JD709" i="9"/>
  <c r="JF707" i="9"/>
  <c r="JI707" i="9"/>
  <c r="JH708" i="9"/>
  <c r="JG708" i="9"/>
  <c r="JE709" i="9" l="1"/>
  <c r="JD710" i="9"/>
  <c r="JF708" i="9"/>
  <c r="JI708" i="9"/>
  <c r="JH709" i="9"/>
  <c r="JG709" i="9"/>
  <c r="JE710" i="9" l="1"/>
  <c r="JD711" i="9"/>
  <c r="JF709" i="9"/>
  <c r="JI709" i="9"/>
  <c r="JH710" i="9"/>
  <c r="JG710" i="9"/>
  <c r="JE711" i="9" l="1"/>
  <c r="JD712" i="9"/>
  <c r="JF710" i="9"/>
  <c r="JI710" i="9"/>
  <c r="JH711" i="9"/>
  <c r="JG711" i="9"/>
  <c r="JE712" i="9" l="1"/>
  <c r="JD713" i="9"/>
  <c r="JF711" i="9"/>
  <c r="JI711" i="9"/>
  <c r="JH712" i="9"/>
  <c r="JG712" i="9"/>
  <c r="JE713" i="9" l="1"/>
  <c r="JD714" i="9"/>
  <c r="JF712" i="9"/>
  <c r="JI712" i="9"/>
  <c r="JH713" i="9"/>
  <c r="JG713" i="9"/>
  <c r="JE714" i="9" l="1"/>
  <c r="JD715" i="9"/>
  <c r="JF713" i="9"/>
  <c r="JH714" i="9"/>
  <c r="JI713" i="9"/>
  <c r="JG714" i="9"/>
  <c r="JF714" i="9"/>
  <c r="JI714" i="9"/>
  <c r="JE715" i="9" l="1"/>
  <c r="JD716" i="9"/>
  <c r="JH715" i="9"/>
  <c r="JG715" i="9"/>
  <c r="JF715" i="9"/>
  <c r="JI715" i="9"/>
  <c r="JE716" i="9" l="1"/>
  <c r="JD717" i="9"/>
  <c r="JH716" i="9"/>
  <c r="JG716" i="9"/>
  <c r="JF716" i="9"/>
  <c r="JI716" i="9"/>
  <c r="JE717" i="9" l="1"/>
  <c r="JD718" i="9"/>
  <c r="JH717" i="9"/>
  <c r="JG717" i="9"/>
  <c r="JE718" i="9" l="1"/>
  <c r="JD719" i="9"/>
  <c r="JF717" i="9"/>
  <c r="JI717" i="9"/>
  <c r="JH718" i="9"/>
  <c r="JG718" i="9"/>
  <c r="JE719" i="9" l="1"/>
  <c r="JD720" i="9"/>
  <c r="JF718" i="9"/>
  <c r="JI718" i="9"/>
  <c r="JH719" i="9"/>
  <c r="JG719" i="9"/>
  <c r="JE720" i="9" l="1"/>
  <c r="JD721" i="9"/>
  <c r="JF719" i="9"/>
  <c r="JI719" i="9"/>
  <c r="JH720" i="9"/>
  <c r="JG720" i="9"/>
  <c r="JE721" i="9" l="1"/>
  <c r="JD722" i="9"/>
  <c r="JH721" i="9"/>
  <c r="JI720" i="9"/>
  <c r="JF720" i="9"/>
  <c r="JG721" i="9"/>
  <c r="JF721" i="9"/>
  <c r="JI721" i="9"/>
  <c r="JE722" i="9" l="1"/>
  <c r="JD723" i="9"/>
  <c r="JH722" i="9"/>
  <c r="JG722" i="9"/>
  <c r="JE723" i="9" l="1"/>
  <c r="JD724" i="9"/>
  <c r="JF722" i="9"/>
  <c r="JH723" i="9"/>
  <c r="JI722" i="9"/>
  <c r="JG723" i="9"/>
  <c r="JF723" i="9"/>
  <c r="JI723" i="9"/>
  <c r="JE724" i="9" l="1"/>
  <c r="JD725" i="9"/>
  <c r="JH724" i="9"/>
  <c r="JG724" i="9"/>
  <c r="JE725" i="9" l="1"/>
  <c r="JD726" i="9"/>
  <c r="JH725" i="9"/>
  <c r="JI724" i="9"/>
  <c r="JF724" i="9"/>
  <c r="JG725" i="9"/>
  <c r="JF725" i="9"/>
  <c r="JI725" i="9"/>
  <c r="JE726" i="9" l="1"/>
  <c r="JD727" i="9"/>
  <c r="JH726" i="9"/>
  <c r="JG726" i="9"/>
  <c r="JF726" i="9"/>
  <c r="JI726" i="9"/>
  <c r="JE727" i="9" l="1"/>
  <c r="JD728" i="9"/>
  <c r="JF727" i="9"/>
  <c r="JH727" i="9"/>
  <c r="JG727" i="9"/>
  <c r="JE728" i="9" l="1"/>
  <c r="JD729" i="9"/>
  <c r="JH728" i="9"/>
  <c r="JI727" i="9"/>
  <c r="JG728" i="9"/>
  <c r="JF728" i="9"/>
  <c r="JI728" i="9"/>
  <c r="JE729" i="9" l="1"/>
  <c r="JD730" i="9"/>
  <c r="JH729" i="9"/>
  <c r="JG729" i="9"/>
  <c r="JE730" i="9" l="1"/>
  <c r="JD731" i="9"/>
  <c r="JF729" i="9"/>
  <c r="JI729" i="9"/>
  <c r="JH730" i="9"/>
  <c r="JG730" i="9"/>
  <c r="JE731" i="9" l="1"/>
  <c r="JD732" i="9"/>
  <c r="JF730" i="9"/>
  <c r="JI730" i="9"/>
  <c r="JH731" i="9"/>
  <c r="JG731" i="9"/>
  <c r="JD733" i="9" l="1"/>
  <c r="JE732" i="9"/>
  <c r="JF731" i="9"/>
  <c r="JI731" i="9"/>
  <c r="JH732" i="9"/>
  <c r="JD734" i="9" l="1"/>
  <c r="JE733" i="9"/>
  <c r="JF732" i="9"/>
  <c r="JG732" i="9"/>
  <c r="JI732" i="9"/>
  <c r="JF733" i="9"/>
  <c r="JD735" i="9" l="1"/>
  <c r="JE734" i="9"/>
  <c r="JH733" i="9"/>
  <c r="JI733" i="9"/>
  <c r="JG733" i="9"/>
  <c r="JF734" i="9"/>
  <c r="JD736" i="9" l="1"/>
  <c r="JE735" i="9"/>
  <c r="JH734" i="9"/>
  <c r="JI734" i="9"/>
  <c r="JG734" i="9"/>
  <c r="JF735" i="9"/>
  <c r="JD737" i="9" l="1"/>
  <c r="JE736" i="9"/>
  <c r="JH735" i="9"/>
  <c r="JI735" i="9"/>
  <c r="JG735" i="9"/>
  <c r="JF736" i="9"/>
  <c r="JD738" i="9" l="1"/>
  <c r="JE737" i="9"/>
  <c r="JH736" i="9"/>
  <c r="JI736" i="9"/>
  <c r="JG736" i="9"/>
  <c r="JF737" i="9"/>
  <c r="JD739" i="9" l="1"/>
  <c r="JE738" i="9"/>
  <c r="JH737" i="9"/>
  <c r="JI737" i="9"/>
  <c r="JG737" i="9"/>
  <c r="JF738" i="9"/>
  <c r="W58" i="41"/>
  <c r="AA64" i="41"/>
  <c r="V67" i="41"/>
  <c r="AF42" i="41"/>
  <c r="AC11" i="45"/>
  <c r="BA29" i="41"/>
  <c r="X14" i="45"/>
  <c r="G20" i="45"/>
  <c r="Z17" i="45"/>
  <c r="W48" i="41"/>
  <c r="AG26" i="41"/>
  <c r="AP71" i="41"/>
  <c r="AY74" i="41"/>
  <c r="AP37" i="41"/>
  <c r="X13" i="45"/>
  <c r="AF19" i="45"/>
  <c r="AU21" i="41"/>
  <c r="BF27" i="41"/>
  <c r="U80" i="41"/>
  <c r="BH68" i="41"/>
  <c r="E11" i="45"/>
  <c r="BG40" i="41"/>
  <c r="BA55" i="41"/>
  <c r="AR75" i="41"/>
  <c r="BJ58" i="41"/>
  <c r="AT73" i="41"/>
  <c r="V37" i="41"/>
  <c r="AW47" i="41"/>
  <c r="AS76" i="41"/>
  <c r="AI15" i="41"/>
  <c r="F49" i="41"/>
  <c r="DU7" i="12"/>
  <c r="AG21" i="41"/>
  <c r="R68" i="41"/>
  <c r="BB17" i="41"/>
  <c r="BK53" i="41"/>
  <c r="S28" i="41"/>
  <c r="BH74" i="41"/>
  <c r="AB12" i="45"/>
  <c r="AB49" i="41"/>
  <c r="AA26" i="41"/>
  <c r="BF52" i="41"/>
  <c r="P18" i="45"/>
  <c r="AH64" i="41"/>
  <c r="AG39" i="41"/>
  <c r="N59" i="41"/>
  <c r="AB75" i="41"/>
  <c r="BD74" i="41"/>
  <c r="V38" i="41"/>
  <c r="AJ63" i="41"/>
  <c r="BJ53" i="41"/>
  <c r="AJ30" i="41"/>
  <c r="AX73" i="41"/>
  <c r="Q75" i="41"/>
  <c r="AT65" i="41"/>
  <c r="AV18" i="41"/>
  <c r="AW64" i="41"/>
  <c r="AE63" i="41"/>
  <c r="AJ29" i="41"/>
  <c r="BK79" i="41"/>
  <c r="AE14" i="45"/>
  <c r="R61" i="41"/>
  <c r="F67" i="41"/>
  <c r="AD78" i="41"/>
  <c r="AS50" i="41"/>
  <c r="F22" i="45"/>
  <c r="AE41" i="41"/>
  <c r="AM80" i="41"/>
  <c r="AL63" i="41"/>
  <c r="AB60" i="41"/>
  <c r="AW38" i="41"/>
  <c r="AR57" i="41"/>
  <c r="Y60" i="41"/>
  <c r="AS71" i="41"/>
  <c r="E13" i="45"/>
  <c r="W64" i="41"/>
  <c r="E23" i="45"/>
  <c r="G22" i="45"/>
  <c r="AC52" i="41"/>
  <c r="X47" i="41"/>
  <c r="BI61" i="41"/>
  <c r="AG40" i="41"/>
  <c r="AN67" i="41"/>
  <c r="Y29" i="41"/>
  <c r="AC75" i="41"/>
  <c r="AV39" i="41"/>
  <c r="AA11" i="45"/>
  <c r="AB73" i="41"/>
  <c r="BG72" i="41"/>
  <c r="AD24" i="45"/>
  <c r="AD18" i="41"/>
  <c r="AY44" i="41"/>
  <c r="AW74" i="41"/>
  <c r="Z16" i="45"/>
  <c r="AE47" i="41"/>
  <c r="BC40" i="41"/>
  <c r="AT42" i="41"/>
  <c r="AS78" i="41"/>
  <c r="AR36" i="41"/>
  <c r="AN58" i="41"/>
  <c r="EF18" i="12"/>
  <c r="BJ19" i="41"/>
  <c r="AL65" i="41"/>
  <c r="L21" i="45"/>
  <c r="AS54" i="41"/>
  <c r="AG63" i="41"/>
  <c r="AQ80" i="41"/>
  <c r="Y17" i="45"/>
  <c r="U77" i="41"/>
  <c r="BE80" i="41"/>
  <c r="BF32" i="41"/>
  <c r="AP72" i="41"/>
  <c r="U68" i="41"/>
  <c r="BI72" i="41"/>
  <c r="BA49" i="41"/>
  <c r="W51" i="41"/>
  <c r="AV63" i="41"/>
  <c r="AM66" i="41"/>
  <c r="AL80" i="41"/>
  <c r="N37" i="41"/>
  <c r="Q35" i="41"/>
  <c r="Z21" i="41"/>
  <c r="AZ71" i="41"/>
  <c r="AW69" i="41"/>
  <c r="BC62" i="41"/>
  <c r="X78" i="41"/>
  <c r="BH70" i="41"/>
  <c r="O48" i="41"/>
  <c r="AY57" i="41"/>
  <c r="BF49" i="41"/>
  <c r="AY39" i="41"/>
  <c r="P20" i="45"/>
  <c r="AL28" i="41"/>
  <c r="AJ51" i="41"/>
  <c r="J19" i="45"/>
  <c r="O37" i="41"/>
  <c r="BJ27" i="41"/>
  <c r="BJ66" i="41"/>
  <c r="AH32" i="41"/>
  <c r="K18" i="45"/>
  <c r="S18" i="45"/>
  <c r="N58" i="41"/>
  <c r="AN33" i="41"/>
  <c r="BI73" i="41"/>
  <c r="AI44" i="41"/>
  <c r="AI35" i="41"/>
  <c r="AC51" i="41"/>
  <c r="BA51" i="41"/>
  <c r="AV57" i="41"/>
  <c r="S20" i="45"/>
  <c r="AD66" i="41"/>
  <c r="BB28" i="41"/>
  <c r="AM37" i="41"/>
  <c r="BI60" i="41"/>
  <c r="AF58" i="41"/>
  <c r="AL39" i="41"/>
  <c r="BA65" i="41"/>
  <c r="AG65" i="41"/>
  <c r="Z17" i="41"/>
  <c r="BG73" i="41"/>
  <c r="BI27" i="41"/>
  <c r="AN57" i="41"/>
  <c r="AL34" i="41"/>
  <c r="BC60" i="41"/>
  <c r="AH41" i="41"/>
  <c r="BI65" i="41"/>
  <c r="S21" i="45"/>
  <c r="AC27" i="41"/>
  <c r="AS53" i="41"/>
  <c r="AH17" i="41"/>
  <c r="W57" i="41"/>
  <c r="BG65" i="41"/>
  <c r="BD50" i="41"/>
  <c r="AU40" i="41"/>
  <c r="AH49" i="41"/>
  <c r="Y72" i="41"/>
  <c r="AV73" i="41"/>
  <c r="AE33" i="41"/>
  <c r="BJ49" i="41"/>
  <c r="BH45" i="41"/>
  <c r="AK80" i="41"/>
  <c r="AS80" i="41"/>
  <c r="AD23" i="45"/>
  <c r="AW56" i="41"/>
  <c r="AH62" i="41"/>
  <c r="AE38" i="41"/>
  <c r="P79" i="41"/>
  <c r="AD75" i="41"/>
  <c r="AS15" i="41"/>
  <c r="AF61" i="41"/>
  <c r="AL16" i="41"/>
  <c r="I24" i="45"/>
  <c r="X66" i="41"/>
  <c r="P41" i="41"/>
  <c r="AR56" i="41"/>
  <c r="AK46" i="41"/>
  <c r="AW77" i="41"/>
  <c r="AH77" i="41"/>
  <c r="AR27" i="41"/>
  <c r="AL32" i="41"/>
  <c r="AS66" i="41"/>
  <c r="AO25" i="41"/>
  <c r="AS21" i="41"/>
  <c r="N21" i="45"/>
  <c r="AA17" i="45"/>
  <c r="AC44" i="41"/>
  <c r="AM56" i="41"/>
  <c r="AG48" i="41"/>
  <c r="AJ46" i="41"/>
  <c r="X51" i="41"/>
  <c r="AK38" i="41"/>
  <c r="L12" i="45"/>
  <c r="AQ43" i="41"/>
  <c r="AM32" i="41"/>
  <c r="AE19" i="41"/>
  <c r="AO19" i="41"/>
  <c r="J24" i="45"/>
  <c r="AE18" i="45"/>
  <c r="N74" i="41"/>
  <c r="AQ30" i="41"/>
  <c r="U31" i="41"/>
  <c r="AW15" i="41"/>
  <c r="Y31" i="41"/>
  <c r="AK71" i="41"/>
  <c r="N15" i="41"/>
  <c r="AY79" i="41"/>
  <c r="BA32" i="41"/>
  <c r="AY38" i="41"/>
  <c r="AB62" i="41"/>
  <c r="AH21" i="41"/>
  <c r="Q45" i="41"/>
  <c r="AN39" i="41"/>
  <c r="BI40" i="41"/>
  <c r="AM61" i="41"/>
  <c r="EU18" i="12"/>
  <c r="AB43" i="41"/>
  <c r="K25" i="45"/>
  <c r="K22" i="45"/>
  <c r="AV35" i="41"/>
  <c r="P34" i="41"/>
  <c r="BC26" i="41"/>
  <c r="AA46" i="41"/>
  <c r="BF36" i="41"/>
  <c r="AE48" i="41"/>
  <c r="BH17" i="41"/>
  <c r="F61" i="41"/>
  <c r="AB64" i="41"/>
  <c r="T26" i="41"/>
  <c r="W14" i="45"/>
  <c r="AA18" i="41"/>
  <c r="T62" i="41"/>
  <c r="AI52" i="41"/>
  <c r="BC58" i="41"/>
  <c r="AA16" i="45"/>
  <c r="AE11" i="45"/>
  <c r="F65" i="41"/>
  <c r="BJ78" i="41"/>
  <c r="F43" i="41"/>
  <c r="U21" i="41"/>
  <c r="S41" i="41"/>
  <c r="AN40" i="41"/>
  <c r="AX70" i="41"/>
  <c r="AX38" i="41"/>
  <c r="AT31" i="41"/>
  <c r="O25" i="45"/>
  <c r="AK74" i="41"/>
  <c r="BE35" i="41"/>
  <c r="T22" i="45"/>
  <c r="Y12" i="45"/>
  <c r="BG31" i="41"/>
  <c r="AD73" i="41"/>
  <c r="AY31" i="41"/>
  <c r="U43" i="41"/>
  <c r="W12" i="45"/>
  <c r="Z55" i="41"/>
  <c r="AP33" i="41"/>
  <c r="N38" i="41"/>
  <c r="AS60" i="41"/>
  <c r="AT68" i="41"/>
  <c r="S14" i="45"/>
  <c r="BD32" i="41"/>
  <c r="AQ51" i="41"/>
  <c r="AA78" i="41"/>
  <c r="AR73" i="41"/>
  <c r="P74" i="41"/>
  <c r="P58" i="41"/>
  <c r="AX60" i="41"/>
  <c r="BC61" i="41"/>
  <c r="BC65" i="41"/>
  <c r="AH19" i="41"/>
  <c r="AW35" i="41"/>
  <c r="AB41" i="41"/>
  <c r="AB16" i="41"/>
  <c r="T38" i="41"/>
  <c r="AA25" i="45"/>
  <c r="U79" i="41"/>
  <c r="AJ21" i="41"/>
  <c r="AW36" i="41"/>
  <c r="S72" i="41"/>
  <c r="J23" i="45"/>
  <c r="BA69" i="41"/>
  <c r="BE48" i="41"/>
  <c r="AG52" i="41"/>
  <c r="BJ75" i="41"/>
  <c r="AB16" i="45"/>
  <c r="AW67" i="41"/>
  <c r="BG64" i="41"/>
  <c r="F71" i="41"/>
  <c r="AG73" i="41"/>
  <c r="N52" i="41"/>
  <c r="BK37" i="41"/>
  <c r="V16" i="41"/>
  <c r="AY51" i="41"/>
  <c r="I13" i="45"/>
  <c r="S38" i="41"/>
  <c r="EA18" i="12"/>
  <c r="BD64" i="41"/>
  <c r="AB68" i="41"/>
  <c r="AQ48" i="41"/>
  <c r="BA75" i="41"/>
  <c r="AJ50" i="41"/>
  <c r="AC68" i="41"/>
  <c r="S32" i="41"/>
  <c r="AC53" i="41"/>
  <c r="AH43" i="41"/>
  <c r="AU42" i="41"/>
  <c r="AG71" i="41"/>
  <c r="BG25" i="41"/>
  <c r="BD29" i="41"/>
  <c r="V54" i="41"/>
  <c r="AI75" i="41"/>
  <c r="U71" i="41"/>
  <c r="AP19" i="41"/>
  <c r="AD31" i="41"/>
  <c r="AC21" i="41"/>
  <c r="AE22" i="45"/>
  <c r="AK72" i="41"/>
  <c r="W44" i="41"/>
  <c r="T37" i="41"/>
  <c r="Z65" i="41"/>
  <c r="AZ19" i="41"/>
  <c r="AC37" i="41"/>
  <c r="AD17" i="45"/>
  <c r="W19" i="41"/>
  <c r="U17" i="45"/>
  <c r="AN73" i="41"/>
  <c r="T80" i="41"/>
  <c r="X16" i="41"/>
  <c r="AF66" i="41"/>
  <c r="AV33" i="41"/>
  <c r="AL17" i="41"/>
  <c r="X18" i="45"/>
  <c r="AA13" i="45"/>
  <c r="Y35" i="41"/>
  <c r="AM62" i="41"/>
  <c r="AU53" i="41"/>
  <c r="Y66" i="41"/>
  <c r="T36" i="41"/>
  <c r="AL31" i="41"/>
  <c r="Q52" i="41"/>
  <c r="AY58" i="41"/>
  <c r="AW78" i="41"/>
  <c r="BB59" i="41"/>
  <c r="AS20" i="41"/>
  <c r="BA46" i="41"/>
  <c r="AK35" i="41"/>
  <c r="BI32" i="41"/>
  <c r="X26" i="41"/>
  <c r="BJ38" i="41"/>
  <c r="BA37" i="41"/>
  <c r="BA67" i="41"/>
  <c r="AI28" i="41"/>
  <c r="AV66" i="41"/>
  <c r="BC66" i="41"/>
  <c r="AV77" i="41"/>
  <c r="BB60" i="41"/>
  <c r="R59" i="41"/>
  <c r="W23" i="45"/>
  <c r="AE12" i="45"/>
  <c r="AX77" i="41"/>
  <c r="O76" i="41"/>
  <c r="AY35" i="41"/>
  <c r="Q54" i="41"/>
  <c r="AS42" i="41"/>
  <c r="AQ40" i="41"/>
  <c r="AY27" i="41"/>
  <c r="AO44" i="41"/>
  <c r="BC76" i="41"/>
  <c r="BK29" i="41"/>
  <c r="Q27" i="41"/>
  <c r="T46" i="41"/>
  <c r="AQ54" i="41"/>
  <c r="AH55" i="41"/>
  <c r="AH35" i="41"/>
  <c r="AD68" i="41"/>
  <c r="AV41" i="41"/>
  <c r="AN66" i="41"/>
  <c r="AA43" i="41"/>
  <c r="AN26" i="41"/>
  <c r="AA37" i="41"/>
  <c r="O38" i="41"/>
  <c r="V43" i="41"/>
  <c r="P16" i="45"/>
  <c r="AU38" i="41"/>
  <c r="AY21" i="41"/>
  <c r="BH21" i="41"/>
  <c r="EI18" i="12"/>
  <c r="AS79" i="41"/>
  <c r="Z66" i="41"/>
  <c r="S16" i="41"/>
  <c r="BA15" i="41"/>
  <c r="BD52" i="41"/>
  <c r="AL38" i="41"/>
  <c r="AC54" i="41"/>
  <c r="U30" i="41"/>
  <c r="BJ56" i="41"/>
  <c r="BD43" i="41"/>
  <c r="AY60" i="41"/>
  <c r="Q72" i="41"/>
  <c r="T53" i="41"/>
  <c r="AA18" i="45"/>
  <c r="AO47" i="41"/>
  <c r="AJ62" i="41"/>
  <c r="AL58" i="41"/>
  <c r="EO18" i="12"/>
  <c r="AF25" i="41"/>
  <c r="AW75" i="41"/>
  <c r="AA23" i="45"/>
  <c r="O71" i="41"/>
  <c r="T31" i="41"/>
  <c r="BA78" i="41"/>
  <c r="AI33" i="41"/>
  <c r="BK18" i="41"/>
  <c r="BK72" i="41"/>
  <c r="AQ49" i="41"/>
  <c r="AQ17" i="41"/>
  <c r="AY30" i="41"/>
  <c r="F13" i="45"/>
  <c r="BD49" i="41"/>
  <c r="R69" i="41"/>
  <c r="BI80" i="41"/>
  <c r="Z61" i="41"/>
  <c r="AH37" i="41"/>
  <c r="AC80" i="41"/>
  <c r="T12" i="45"/>
  <c r="AB38" i="41"/>
  <c r="AO40" i="41"/>
  <c r="AV31" i="41"/>
  <c r="AJ19" i="41"/>
  <c r="X76" i="41"/>
  <c r="AQ46" i="41"/>
  <c r="AD15" i="41"/>
  <c r="AD62" i="41"/>
  <c r="AC49" i="41"/>
  <c r="AK60" i="41"/>
  <c r="AQ78" i="41"/>
  <c r="Q70" i="41"/>
  <c r="AT49" i="41"/>
  <c r="AP79" i="41"/>
  <c r="P21" i="45"/>
  <c r="AF48" i="41"/>
  <c r="AE72" i="41"/>
  <c r="AP50" i="41"/>
  <c r="Y57" i="41"/>
  <c r="AT51" i="41"/>
  <c r="BC47" i="41"/>
  <c r="BG46" i="41"/>
  <c r="BE20" i="41"/>
  <c r="AX16" i="41"/>
  <c r="AT64" i="41"/>
  <c r="BD63" i="41"/>
  <c r="V18" i="45"/>
  <c r="Z26" i="41"/>
  <c r="AW72" i="41"/>
  <c r="AZ62" i="41"/>
  <c r="W47" i="41"/>
  <c r="AG76" i="41"/>
  <c r="T60" i="41"/>
  <c r="BA61" i="41"/>
  <c r="BD53" i="41"/>
  <c r="AH80" i="41"/>
  <c r="BA80" i="41"/>
  <c r="W77" i="41"/>
  <c r="X45" i="41"/>
  <c r="AX66" i="41"/>
  <c r="BD36" i="41"/>
  <c r="R67" i="41"/>
  <c r="W18" i="41"/>
  <c r="AU70" i="41"/>
  <c r="AD65" i="41"/>
  <c r="V61" i="41"/>
  <c r="AW71" i="41"/>
  <c r="N51" i="41"/>
  <c r="T17" i="45"/>
  <c r="AN25" i="41"/>
  <c r="BI44" i="41"/>
  <c r="H23" i="45"/>
  <c r="AQ62" i="41"/>
  <c r="W80" i="41"/>
  <c r="AA29" i="41"/>
  <c r="Q42" i="41"/>
  <c r="AZ46" i="41"/>
  <c r="BB26" i="41"/>
  <c r="BB33" i="41"/>
  <c r="BI48" i="41"/>
  <c r="W39" i="41"/>
  <c r="AX30" i="41"/>
  <c r="AK78" i="41"/>
  <c r="BI78" i="41"/>
  <c r="BJ52" i="41"/>
  <c r="BF26" i="41"/>
  <c r="BF17" i="41"/>
  <c r="F25" i="41"/>
  <c r="BC33" i="41"/>
  <c r="DZ18" i="12"/>
  <c r="S52" i="41"/>
  <c r="AG17" i="41"/>
  <c r="R11" i="45"/>
  <c r="BD40" i="41"/>
  <c r="AI49" i="41"/>
  <c r="AP31" i="41"/>
  <c r="AE39" i="41"/>
  <c r="K20" i="45"/>
  <c r="BE57" i="41"/>
  <c r="X46" i="41"/>
  <c r="J18" i="45"/>
  <c r="BG75" i="41"/>
  <c r="AN72" i="41"/>
  <c r="W28" i="41"/>
  <c r="AZ17" i="41"/>
  <c r="T32" i="41"/>
  <c r="AH69" i="41"/>
  <c r="AX52" i="41"/>
  <c r="BI41" i="41"/>
  <c r="AC50" i="41"/>
  <c r="V27" i="41"/>
  <c r="AT44" i="41"/>
  <c r="AA12" i="45"/>
  <c r="AS25" i="41"/>
  <c r="AQ55" i="41"/>
  <c r="AA52" i="41"/>
  <c r="BE41" i="41"/>
  <c r="T17" i="41"/>
  <c r="BH54" i="41"/>
  <c r="BI50" i="41"/>
  <c r="N27" i="41"/>
  <c r="AY78" i="41"/>
  <c r="BD73" i="41"/>
  <c r="G13" i="45"/>
  <c r="AR18" i="41"/>
  <c r="BJ77" i="41"/>
  <c r="AA53" i="41"/>
  <c r="U54" i="41"/>
  <c r="Y37" i="41"/>
  <c r="W25" i="45"/>
  <c r="AP39" i="41"/>
  <c r="AA47" i="41"/>
  <c r="AG20" i="41"/>
  <c r="AZ75" i="41"/>
  <c r="BA54" i="41"/>
  <c r="L13" i="45"/>
  <c r="BF33" i="41"/>
  <c r="G18" i="45"/>
  <c r="BB75" i="41"/>
  <c r="L10" i="9" a="1"/>
  <c r="AT28" i="41"/>
  <c r="AE46" i="41"/>
  <c r="BC19" i="41"/>
  <c r="Y20" i="45"/>
  <c r="AE26" i="41"/>
  <c r="AN27" i="41"/>
  <c r="AG14" i="45"/>
  <c r="AK76" i="41"/>
  <c r="AU41" i="41"/>
  <c r="T24" i="45"/>
  <c r="BA77" i="41"/>
  <c r="AZ44" i="41"/>
  <c r="AB40" i="41"/>
  <c r="BA45" i="41"/>
  <c r="V74" i="41"/>
  <c r="AZ57" i="41"/>
  <c r="AD14" i="45"/>
  <c r="BJ21" i="41"/>
  <c r="N61" i="41"/>
  <c r="AU67" i="41"/>
  <c r="X50" i="41"/>
  <c r="EW18" i="12"/>
  <c r="AO16" i="41"/>
  <c r="BG38" i="41"/>
  <c r="Z50" i="41"/>
  <c r="BK76" i="41"/>
  <c r="AQ79" i="41"/>
  <c r="AC36" i="41"/>
  <c r="AE77" i="41"/>
  <c r="Q46" i="41"/>
  <c r="AG56" i="41"/>
  <c r="AE36" i="41"/>
  <c r="AV43" i="41"/>
  <c r="AL49" i="41"/>
  <c r="AZ26" i="41"/>
  <c r="N26" i="41"/>
  <c r="AQ42" i="41"/>
  <c r="BG63" i="41"/>
  <c r="BI54" i="41"/>
  <c r="AL71" i="41"/>
  <c r="BA71" i="41"/>
  <c r="AE16" i="45"/>
  <c r="AU62" i="41"/>
  <c r="AO33" i="41"/>
  <c r="BJ45" i="41"/>
  <c r="BB57" i="41"/>
  <c r="AU60" i="41"/>
  <c r="AF52" i="41"/>
  <c r="AN15" i="41"/>
  <c r="P66" i="41"/>
  <c r="W18" i="45"/>
  <c r="AG57" i="41"/>
  <c r="AH15" i="45"/>
  <c r="AX40" i="41"/>
  <c r="AA40" i="41"/>
  <c r="AF37" i="41"/>
  <c r="AM77" i="41"/>
  <c r="BC57" i="41"/>
  <c r="X71" i="41"/>
  <c r="Y27" i="41"/>
  <c r="BG21" i="41"/>
  <c r="BJ31" i="41"/>
  <c r="AK63" i="41"/>
  <c r="BF18" i="41"/>
  <c r="V56" i="41"/>
  <c r="V23" i="45"/>
  <c r="N22" i="45"/>
  <c r="AT61" i="41"/>
  <c r="EE18" i="12"/>
  <c r="AT17" i="41"/>
  <c r="F77" i="41"/>
  <c r="Q18" i="41"/>
  <c r="AQ67" i="41"/>
  <c r="BD77" i="41"/>
  <c r="F20" i="45"/>
  <c r="V63" i="41"/>
  <c r="X22" i="45"/>
  <c r="BK42" i="41"/>
  <c r="AB74" i="41"/>
  <c r="BC80" i="41"/>
  <c r="W79" i="41"/>
  <c r="BI25" i="41"/>
  <c r="AK66" i="41"/>
  <c r="AE75" i="41"/>
  <c r="AD70" i="41"/>
  <c r="AD18" i="45"/>
  <c r="X27" i="41"/>
  <c r="AD44" i="41"/>
  <c r="BE36" i="41"/>
  <c r="S77" i="41"/>
  <c r="AI53" i="41"/>
  <c r="F40" i="41"/>
  <c r="AG22" i="45"/>
  <c r="I17" i="45"/>
  <c r="AS30" i="41"/>
  <c r="AM40" i="41"/>
  <c r="AB26" i="41"/>
  <c r="AU77" i="41"/>
  <c r="AW50" i="41"/>
  <c r="BD67" i="41"/>
  <c r="Z18" i="41"/>
  <c r="AO63" i="41"/>
  <c r="AT52" i="41"/>
  <c r="P72" i="41"/>
  <c r="P13" i="45"/>
  <c r="AT53" i="41"/>
  <c r="AI34" i="41"/>
  <c r="Z28" i="41"/>
  <c r="AV74" i="41"/>
  <c r="AJ72" i="41"/>
  <c r="N42" i="41"/>
  <c r="Q63" i="41"/>
  <c r="M13" i="45"/>
  <c r="N13" i="45"/>
  <c r="AC19" i="41"/>
  <c r="BJ72" i="41"/>
  <c r="V46" i="41"/>
  <c r="E19" i="45"/>
  <c r="AD29" i="41"/>
  <c r="AX64" i="41"/>
  <c r="Q64" i="41"/>
  <c r="N11" i="45"/>
  <c r="AO57" i="41"/>
  <c r="AI78" i="41"/>
  <c r="AW80" i="41"/>
  <c r="AW58" i="41"/>
  <c r="BC50" i="41"/>
  <c r="BE76" i="41"/>
  <c r="AX47" i="41"/>
  <c r="BF78" i="41"/>
  <c r="AC25" i="45"/>
  <c r="BJ67" i="41"/>
  <c r="AY63" i="41"/>
  <c r="AN49" i="41"/>
  <c r="N66" i="41"/>
  <c r="AF16" i="41"/>
  <c r="U62" i="41"/>
  <c r="AN65" i="41"/>
  <c r="R78" i="41"/>
  <c r="AB56" i="41"/>
  <c r="P21" i="41"/>
  <c r="O34" i="41"/>
  <c r="M23" i="45"/>
  <c r="AZ79" i="41"/>
  <c r="BF67" i="41"/>
  <c r="EV18" i="12"/>
  <c r="R43" i="41"/>
  <c r="F58" i="41"/>
  <c r="O65" i="41"/>
  <c r="AD77" i="41"/>
  <c r="BA38" i="41"/>
  <c r="AR29" i="41"/>
  <c r="W33" i="41"/>
  <c r="AY68" i="41"/>
  <c r="AE40" i="41"/>
  <c r="F14" i="45"/>
  <c r="AS36" i="41"/>
  <c r="V30" i="41"/>
  <c r="W50" i="41"/>
  <c r="BC51" i="41"/>
  <c r="L19" i="45"/>
  <c r="T79" i="41"/>
  <c r="AZ60" i="41"/>
  <c r="AC18" i="41"/>
  <c r="AP42" i="41"/>
  <c r="AU25" i="41"/>
  <c r="O19" i="45"/>
  <c r="Q48" i="41"/>
  <c r="BG56" i="41"/>
  <c r="BC79" i="41"/>
  <c r="BH67" i="41"/>
  <c r="AC15" i="45"/>
  <c r="U19" i="41"/>
  <c r="AR21" i="41"/>
  <c r="AU18" i="41"/>
  <c r="S53" i="41"/>
  <c r="AN56" i="41"/>
  <c r="AB65" i="41"/>
  <c r="AF68" i="41"/>
  <c r="AV54" i="41"/>
  <c r="AJ16" i="41"/>
  <c r="BH16" i="41"/>
  <c r="AD22" i="45"/>
  <c r="BF19" i="41"/>
  <c r="AP53" i="41"/>
  <c r="P80" i="41"/>
  <c r="Q41" i="41"/>
  <c r="V79" i="41"/>
  <c r="BC74" i="41"/>
  <c r="BB50" i="41"/>
  <c r="AM71" i="41"/>
  <c r="AO39" i="41"/>
  <c r="AO20" i="41"/>
  <c r="M19" i="45"/>
  <c r="BF77" i="41"/>
  <c r="AP80" i="41"/>
  <c r="AP27" i="41"/>
  <c r="AF14" i="45"/>
  <c r="H21" i="45"/>
  <c r="AP34" i="41"/>
  <c r="AR45" i="41"/>
  <c r="AW66" i="41"/>
  <c r="BH32" i="41"/>
  <c r="AP63" i="41"/>
  <c r="AR39" i="41"/>
  <c r="AZ65" i="41"/>
  <c r="AD41" i="41"/>
  <c r="AM29" i="41"/>
  <c r="AQ27" i="41"/>
  <c r="AI65" i="41"/>
  <c r="BF59" i="41"/>
  <c r="N20" i="41"/>
  <c r="AU71" i="41"/>
  <c r="AE60" i="41"/>
  <c r="T33" i="41"/>
  <c r="BC39" i="41"/>
  <c r="AX55" i="41"/>
  <c r="AP52" i="41"/>
  <c r="AP48" i="41"/>
  <c r="U48" i="41"/>
  <c r="AJ61" i="41"/>
  <c r="U47" i="41"/>
  <c r="BC42" i="41"/>
  <c r="BK50" i="41"/>
  <c r="P17" i="45"/>
  <c r="O11" i="45"/>
  <c r="AK57" i="41"/>
  <c r="P19" i="45"/>
  <c r="AK33" i="41"/>
  <c r="AP59" i="41"/>
  <c r="U72" i="41"/>
  <c r="BC63" i="41"/>
  <c r="U38" i="41"/>
  <c r="Q49" i="41"/>
  <c r="BA50" i="41"/>
  <c r="BH49" i="41"/>
  <c r="P69" i="41"/>
  <c r="AJ64" i="41"/>
  <c r="T57" i="41"/>
  <c r="BI75" i="41"/>
  <c r="AH19" i="45"/>
  <c r="DV5" i="12"/>
  <c r="BE38" i="41"/>
  <c r="AX32" i="41"/>
  <c r="BC54" i="41"/>
  <c r="AO15" i="41"/>
  <c r="AY16" i="41"/>
  <c r="AA21" i="41"/>
  <c r="T44" i="41"/>
  <c r="AC69" i="41"/>
  <c r="AD43" i="41"/>
  <c r="AQ36" i="41"/>
  <c r="O36" i="41"/>
  <c r="AZ21" i="41"/>
  <c r="AN71" i="41"/>
  <c r="AD25" i="41"/>
  <c r="AA42" i="41"/>
  <c r="AJ44" i="41"/>
  <c r="AQ52" i="41"/>
  <c r="P32" i="41"/>
  <c r="Q29" i="41"/>
  <c r="BF50" i="41"/>
  <c r="P29" i="41"/>
  <c r="BJ62" i="41"/>
  <c r="N21" i="41"/>
  <c r="AU30" i="41"/>
  <c r="AZ30" i="41"/>
  <c r="BB52" i="41"/>
  <c r="BD20" i="41"/>
  <c r="V62" i="41"/>
  <c r="BJ57" i="41"/>
  <c r="N25" i="45"/>
  <c r="ES18" i="12"/>
  <c r="AT74" i="41"/>
  <c r="AI43" i="41"/>
  <c r="BI64" i="41"/>
  <c r="AM17" i="41"/>
  <c r="BB68" i="41"/>
  <c r="AG19" i="41"/>
  <c r="W43" i="41"/>
  <c r="S59" i="41"/>
  <c r="Q38" i="41"/>
  <c r="AF77" i="41"/>
  <c r="AX78" i="41"/>
  <c r="J25" i="45"/>
  <c r="X59" i="41"/>
  <c r="AV32" i="41"/>
  <c r="AP30" i="41"/>
  <c r="O32" i="41"/>
  <c r="BA17" i="41"/>
  <c r="AU43" i="41"/>
  <c r="U27" i="41"/>
  <c r="BF61" i="41"/>
  <c r="W69" i="41"/>
  <c r="AD21" i="45"/>
  <c r="AM54" i="41"/>
  <c r="AH30" i="41"/>
  <c r="BJ46" i="41"/>
  <c r="X24" i="45"/>
  <c r="X19" i="45"/>
  <c r="Y71" i="41"/>
  <c r="AW59" i="41"/>
  <c r="Y41" i="41"/>
  <c r="AX41" i="41"/>
  <c r="U13" i="45"/>
  <c r="Q20" i="45"/>
  <c r="AH63" i="41"/>
  <c r="AD26" i="41"/>
  <c r="AY56" i="41"/>
  <c r="O77" i="41"/>
  <c r="AW44" i="41"/>
  <c r="Z38" i="41"/>
  <c r="S36" i="41"/>
  <c r="Z71" i="41"/>
  <c r="Z77" i="41"/>
  <c r="AA63" i="41"/>
  <c r="AH20" i="45"/>
  <c r="F50" i="41"/>
  <c r="AI46" i="41"/>
  <c r="Y30" i="41"/>
  <c r="T34" i="41"/>
  <c r="EH18" i="12"/>
  <c r="AF28" i="41"/>
  <c r="BH46" i="41"/>
  <c r="AP68" i="41"/>
  <c r="Y38" i="41"/>
  <c r="AG13" i="45"/>
  <c r="V36" i="41"/>
  <c r="AI74" i="41"/>
  <c r="AQ33" i="41"/>
  <c r="AW79" i="41"/>
  <c r="AH28" i="41"/>
  <c r="BG48" i="41"/>
  <c r="J12" i="45"/>
  <c r="AM55" i="41"/>
  <c r="AQ65" i="41"/>
  <c r="AR19" i="41"/>
  <c r="BE21" i="41"/>
  <c r="BD68" i="41"/>
  <c r="AL62" i="41"/>
  <c r="AN76" i="41"/>
  <c r="AZ16" i="41"/>
  <c r="EK18" i="12"/>
  <c r="AK25" i="41"/>
  <c r="AA20" i="45"/>
  <c r="AQ15" i="41"/>
  <c r="E14" i="45"/>
  <c r="AV40" i="41"/>
  <c r="AC74" i="41"/>
  <c r="AR32" i="41"/>
  <c r="AA30" i="41"/>
  <c r="BC69" i="41"/>
  <c r="S26" i="41"/>
  <c r="AF15" i="45"/>
  <c r="AP76" i="41"/>
  <c r="FB18" i="12"/>
  <c r="BI42" i="41"/>
  <c r="BK62" i="41"/>
  <c r="AP60" i="41"/>
  <c r="AY28" i="41"/>
  <c r="AG80" i="41"/>
  <c r="G14" i="45"/>
  <c r="BF38" i="41"/>
  <c r="O23" i="45"/>
  <c r="V60" i="41"/>
  <c r="Q17" i="41"/>
  <c r="AD79" i="41"/>
  <c r="AL47" i="41"/>
  <c r="BG61" i="41"/>
  <c r="BJ54" i="41"/>
  <c r="AR17" i="41"/>
  <c r="R70" i="41"/>
  <c r="AG36" i="41"/>
  <c r="AY20" i="41"/>
  <c r="Z47" i="41"/>
  <c r="U35" i="41"/>
  <c r="AL36" i="41"/>
  <c r="O49" i="41"/>
  <c r="X72" i="41"/>
  <c r="AN68" i="41"/>
  <c r="AG34" i="41"/>
  <c r="AV76" i="41"/>
  <c r="AM18" i="41"/>
  <c r="AE57" i="41"/>
  <c r="O39" i="41"/>
  <c r="AF51" i="41"/>
  <c r="BD66" i="41"/>
  <c r="BF56" i="41"/>
  <c r="T40" i="41"/>
  <c r="Z20" i="45"/>
  <c r="AH11" i="45"/>
  <c r="AK44" i="41"/>
  <c r="U37" i="41"/>
  <c r="E15" i="45"/>
  <c r="T61" i="41"/>
  <c r="BJ40" i="41"/>
  <c r="BE27" i="41"/>
  <c r="AR38" i="41"/>
  <c r="AD25" i="45"/>
  <c r="AL59" i="41"/>
  <c r="Q60" i="41"/>
  <c r="AI69" i="41"/>
  <c r="AK79" i="41"/>
  <c r="AG25" i="45"/>
  <c r="BG43" i="41"/>
  <c r="AU34" i="41"/>
  <c r="AM45" i="41"/>
  <c r="X61" i="41"/>
  <c r="AZ39" i="41"/>
  <c r="K21" i="45"/>
  <c r="AJ68" i="41"/>
  <c r="AD16" i="41"/>
  <c r="AB54" i="41"/>
  <c r="AY62" i="41"/>
  <c r="AF79" i="41"/>
  <c r="AR61" i="41"/>
  <c r="BD62" i="41"/>
  <c r="BG17" i="41"/>
  <c r="X23" i="45"/>
  <c r="AO30" i="41"/>
  <c r="AV29" i="41"/>
  <c r="AG16" i="41"/>
  <c r="X80" i="41"/>
  <c r="F42" i="41"/>
  <c r="AH42" i="41"/>
  <c r="Q80" i="41"/>
  <c r="H18" i="45"/>
  <c r="N77" i="41"/>
  <c r="AW33" i="41"/>
  <c r="AZ28" i="41"/>
  <c r="AQ39" i="41"/>
  <c r="AX71" i="41"/>
  <c r="S20" i="41"/>
  <c r="T41" i="41"/>
  <c r="V58" i="41"/>
  <c r="I18" i="45"/>
  <c r="Y16" i="41"/>
  <c r="AR33" i="41"/>
  <c r="AC24" i="45"/>
  <c r="BI46" i="41"/>
  <c r="AW40" i="41"/>
  <c r="BG52" i="41"/>
  <c r="BD80" i="41"/>
  <c r="AP55" i="41"/>
  <c r="AA65" i="41"/>
  <c r="AF47" i="41"/>
  <c r="AR74" i="41"/>
  <c r="N12" i="45"/>
  <c r="BF47" i="41"/>
  <c r="AV19" i="41"/>
  <c r="BD60" i="41"/>
  <c r="W78" i="41"/>
  <c r="BB67" i="41"/>
  <c r="R40" i="41"/>
  <c r="AQ66" i="41"/>
  <c r="U60" i="41"/>
  <c r="Y63" i="41"/>
  <c r="AJ40" i="41"/>
  <c r="AG54" i="41"/>
  <c r="AY64" i="41"/>
  <c r="BC32" i="41"/>
  <c r="AV46" i="41"/>
  <c r="AV56" i="41"/>
  <c r="AK20" i="41"/>
  <c r="AJ74" i="41"/>
  <c r="P28" i="41"/>
  <c r="AZ61" i="41"/>
  <c r="N34" i="41"/>
  <c r="N30" i="41"/>
  <c r="Y62" i="41"/>
  <c r="BI39" i="41"/>
  <c r="AH76" i="41"/>
  <c r="AR28" i="41"/>
  <c r="AF22" i="45"/>
  <c r="BG19" i="41"/>
  <c r="AN55" i="41"/>
  <c r="AZ50" i="41"/>
  <c r="AU35" i="41"/>
  <c r="BI45" i="41"/>
  <c r="X58" i="41"/>
  <c r="S78" i="41"/>
  <c r="U61" i="41"/>
  <c r="AO35" i="41"/>
  <c r="AO52" i="41"/>
  <c r="AM73" i="41"/>
  <c r="Q62" i="41"/>
  <c r="T18" i="41"/>
  <c r="AN60" i="41"/>
  <c r="BH51" i="41"/>
  <c r="P27" i="41"/>
  <c r="V65" i="41"/>
  <c r="AX46" i="41"/>
  <c r="AQ69" i="41"/>
  <c r="R41" i="41"/>
  <c r="AI20" i="41"/>
  <c r="BG54" i="41"/>
  <c r="AC46" i="41"/>
  <c r="T16" i="41"/>
  <c r="F36" i="41"/>
  <c r="AA25" i="41"/>
  <c r="AW29" i="41"/>
  <c r="AU73" i="41"/>
  <c r="P17" i="41"/>
  <c r="AW53" i="41"/>
  <c r="U67" i="41"/>
  <c r="AU15" i="41"/>
  <c r="BD28" i="41"/>
  <c r="AW32" i="41"/>
  <c r="DU18" i="12"/>
  <c r="DW18" i="12"/>
  <c r="BI63" i="41"/>
  <c r="AO77" i="41"/>
  <c r="AX44" i="41"/>
  <c r="T52" i="41"/>
  <c r="AK47" i="41"/>
  <c r="EN18" i="12"/>
  <c r="V25" i="45"/>
  <c r="AZ63" i="41"/>
  <c r="AV25" i="41"/>
  <c r="BJ29" i="41"/>
  <c r="BB15" i="41"/>
  <c r="BH42" i="41"/>
  <c r="AE17" i="45"/>
  <c r="AS19" i="41"/>
  <c r="Z35" i="41"/>
  <c r="AB80" i="41"/>
  <c r="N19" i="41"/>
  <c r="AZ48" i="41"/>
  <c r="BH62" i="41"/>
  <c r="T45" i="41"/>
  <c r="AL64" i="41"/>
  <c r="T30" i="41"/>
  <c r="BC36" i="41"/>
  <c r="Q18" i="45"/>
  <c r="P44" i="41"/>
  <c r="BE63" i="41"/>
  <c r="Q23" i="45"/>
  <c r="AV21" i="41"/>
  <c r="AT69" i="41"/>
  <c r="U23" i="45"/>
  <c r="AU51" i="41"/>
  <c r="S60" i="41"/>
  <c r="W38" i="41"/>
  <c r="T66" i="41"/>
  <c r="AM28" i="41"/>
  <c r="G16" i="45"/>
  <c r="BB38" i="41"/>
  <c r="AW26" i="41"/>
  <c r="AW20" i="41"/>
  <c r="AR77" i="41"/>
  <c r="F12" i="45"/>
  <c r="AD20" i="41"/>
  <c r="BA64" i="41"/>
  <c r="Q44" i="41"/>
  <c r="AB48" i="41"/>
  <c r="AU17" i="41"/>
  <c r="AT50" i="41"/>
  <c r="K23" i="45"/>
  <c r="AH12" i="45"/>
  <c r="AN63" i="41"/>
  <c r="Y17" i="41"/>
  <c r="AW37" i="41"/>
  <c r="BB27" i="41"/>
  <c r="T75" i="41"/>
  <c r="U25" i="41"/>
  <c r="BJ79" i="41"/>
  <c r="AC28" i="41"/>
  <c r="AA19" i="41"/>
  <c r="U20" i="41"/>
  <c r="AG55" i="41"/>
  <c r="AA68" i="41"/>
  <c r="W15" i="41"/>
  <c r="Z19" i="45"/>
  <c r="AK40" i="41"/>
  <c r="AS33" i="41"/>
  <c r="AJ52" i="41"/>
  <c r="AE53" i="41"/>
  <c r="AC60" i="41"/>
  <c r="AQ31" i="41"/>
  <c r="R72" i="41"/>
  <c r="AI70" i="41"/>
  <c r="AZ33" i="41"/>
  <c r="O16" i="41"/>
  <c r="BH56" i="41"/>
  <c r="Y18" i="45"/>
  <c r="BJ59" i="41"/>
  <c r="BE77" i="41"/>
  <c r="L15" i="45"/>
  <c r="R71" i="41"/>
  <c r="AS37" i="41"/>
  <c r="ED18" i="12"/>
  <c r="AK32" i="41"/>
  <c r="F72" i="41"/>
  <c r="BJ68" i="41"/>
  <c r="N31" i="41"/>
  <c r="AW57" i="41"/>
  <c r="Z45" i="41"/>
  <c r="O22" i="45"/>
  <c r="R76" i="41"/>
  <c r="Z12" i="45"/>
  <c r="AB44" i="41"/>
  <c r="AU72" i="41"/>
  <c r="AM46" i="41"/>
  <c r="BJ36" i="41"/>
  <c r="BB35" i="41"/>
  <c r="V53" i="41"/>
  <c r="E12" i="45"/>
  <c r="AA66" i="41"/>
  <c r="AB63" i="41"/>
  <c r="AD19" i="41"/>
  <c r="BB39" i="41"/>
  <c r="AZ47" i="41"/>
  <c r="AY47" i="41"/>
  <c r="AA79" i="41"/>
  <c r="AV61" i="41"/>
  <c r="Q25" i="41"/>
  <c r="AG18" i="45"/>
  <c r="V17" i="45"/>
  <c r="Y64" i="41"/>
  <c r="H22" i="45"/>
  <c r="AI56" i="41"/>
  <c r="AK73" i="41"/>
  <c r="BK70" i="41"/>
  <c r="AQ16" i="41"/>
  <c r="BB53" i="41"/>
  <c r="AL29" i="41"/>
  <c r="BE16" i="41"/>
  <c r="AV37" i="41"/>
  <c r="AC45" i="41"/>
  <c r="W61" i="41"/>
  <c r="BA56" i="41"/>
  <c r="BD61" i="41"/>
  <c r="AB77" i="41"/>
  <c r="V11" i="45"/>
  <c r="M24" i="45"/>
  <c r="F75" i="41"/>
  <c r="AV20" i="41"/>
  <c r="AU76" i="41"/>
  <c r="U18" i="41"/>
  <c r="AX80" i="41"/>
  <c r="AR52" i="41"/>
  <c r="BG37" i="41"/>
  <c r="BK47" i="41"/>
  <c r="Y16" i="45"/>
  <c r="AR44" i="41"/>
  <c r="P37" i="41"/>
  <c r="W17" i="45"/>
  <c r="AS72" i="41"/>
  <c r="AO59" i="41"/>
  <c r="AV65" i="41"/>
  <c r="AO80" i="41"/>
  <c r="Z15" i="45"/>
  <c r="BH35" i="41"/>
  <c r="S12" i="45"/>
  <c r="R79" i="41"/>
  <c r="AG16" i="45"/>
  <c r="AW39" i="41"/>
  <c r="Q14" i="45"/>
  <c r="O30" i="41"/>
  <c r="V28" i="41"/>
  <c r="Z80" i="41"/>
  <c r="BG77" i="41"/>
  <c r="AF12" i="45"/>
  <c r="AJ77" i="41"/>
  <c r="AA76" i="41"/>
  <c r="BJ17" i="41"/>
  <c r="AH70" i="41"/>
  <c r="AU49" i="41"/>
  <c r="AG59" i="41"/>
  <c r="BA18" i="41"/>
  <c r="Z74" i="41"/>
  <c r="V16" i="45"/>
  <c r="BD30" i="41"/>
  <c r="EQ18" i="12"/>
  <c r="AH71" i="41"/>
  <c r="AL75" i="41"/>
  <c r="X48" i="41"/>
  <c r="BD25" i="41"/>
  <c r="Q50" i="41"/>
  <c r="BF16" i="41"/>
  <c r="AV67" i="41"/>
  <c r="V18" i="41"/>
  <c r="F28" i="41"/>
  <c r="BK80" i="41"/>
  <c r="J11" i="45"/>
  <c r="ER18" i="12"/>
  <c r="S15" i="45"/>
  <c r="AL20" i="41"/>
  <c r="O27" i="41"/>
  <c r="AZ70" i="41"/>
  <c r="S25" i="45"/>
  <c r="BI55" i="41"/>
  <c r="R57" i="41"/>
  <c r="AJ71" i="41"/>
  <c r="BC49" i="41"/>
  <c r="AD39" i="41"/>
  <c r="AW48" i="41"/>
  <c r="BE28" i="41"/>
  <c r="K19" i="45"/>
  <c r="AY49" i="41"/>
  <c r="X20" i="45"/>
  <c r="U40" i="41"/>
  <c r="BC43" i="41"/>
  <c r="AL76" i="41"/>
  <c r="AL69" i="41"/>
  <c r="AF44" i="41"/>
  <c r="AL37" i="41"/>
  <c r="BE71" i="41"/>
  <c r="AJ38" i="41"/>
  <c r="R47" i="41"/>
  <c r="AQ57" i="41"/>
  <c r="AX15" i="41"/>
  <c r="AL42" i="41"/>
  <c r="X35" i="41"/>
  <c r="AD19" i="45"/>
  <c r="AD57" i="41"/>
  <c r="AF38" i="41"/>
  <c r="AK45" i="41"/>
  <c r="AE65" i="41"/>
  <c r="AG32" i="41"/>
  <c r="S57" i="41"/>
  <c r="O79" i="41"/>
  <c r="R52" i="41"/>
  <c r="J21" i="45"/>
  <c r="AC76" i="41"/>
  <c r="W65" i="41"/>
  <c r="AX54" i="41"/>
  <c r="U32" i="41"/>
  <c r="AY34" i="41"/>
  <c r="BG51" i="41"/>
  <c r="AB25" i="45"/>
  <c r="R64" i="41"/>
  <c r="BI19" i="41"/>
  <c r="AG74" i="41"/>
  <c r="N79" i="41"/>
  <c r="BE33" i="41"/>
  <c r="Y49" i="41"/>
  <c r="W16" i="45"/>
  <c r="Y18" i="41"/>
  <c r="AO28" i="41"/>
  <c r="BA25" i="41"/>
  <c r="O31" i="41"/>
  <c r="BF53" i="41"/>
  <c r="BA53" i="41"/>
  <c r="BG49" i="41"/>
  <c r="AI71" i="41"/>
  <c r="AI30" i="41"/>
  <c r="AI18" i="41"/>
  <c r="AI25" i="41"/>
  <c r="AA62" i="41"/>
  <c r="BF64" i="41"/>
  <c r="U49" i="41"/>
  <c r="AA60" i="41"/>
  <c r="Q39" i="41"/>
  <c r="AK70" i="41"/>
  <c r="BG16" i="41"/>
  <c r="P73" i="41"/>
  <c r="AK50" i="41"/>
  <c r="AH18" i="41"/>
  <c r="AZ42" i="41"/>
  <c r="AE61" i="41"/>
  <c r="AK77" i="41"/>
  <c r="Q57" i="41"/>
  <c r="AC59" i="41"/>
  <c r="BF54" i="41"/>
  <c r="X34" i="41"/>
  <c r="Z15" i="41"/>
  <c r="W41" i="41"/>
  <c r="AM75" i="41"/>
  <c r="U63" i="41"/>
  <c r="V33" i="41"/>
  <c r="AM48" i="41"/>
  <c r="AO53" i="41"/>
  <c r="AF11" i="45"/>
  <c r="AW65" i="41"/>
  <c r="BJ65" i="41"/>
  <c r="AL57" i="41"/>
  <c r="AL78" i="41"/>
  <c r="O19" i="41"/>
  <c r="AV71" i="41"/>
  <c r="AD67" i="41"/>
  <c r="BG70" i="41"/>
  <c r="AC26" i="41"/>
  <c r="BI26" i="41"/>
  <c r="AP51" i="41"/>
  <c r="AQ74" i="41"/>
  <c r="AY55" i="41"/>
  <c r="AZ72" i="41"/>
  <c r="E16" i="45"/>
  <c r="S33" i="41"/>
  <c r="AG21" i="45"/>
  <c r="AP44" i="41"/>
  <c r="K24" i="45"/>
  <c r="BJ37" i="41"/>
  <c r="AE23" i="45"/>
  <c r="AT34" i="41"/>
  <c r="BB29" i="41"/>
  <c r="X56" i="41"/>
  <c r="Q66" i="41"/>
  <c r="AC17" i="45"/>
  <c r="BK44" i="41"/>
  <c r="BK56" i="41"/>
  <c r="AB57" i="41"/>
  <c r="AS64" i="41"/>
  <c r="V78" i="41"/>
  <c r="AN18" i="41"/>
  <c r="R77" i="41"/>
  <c r="Q79" i="41"/>
  <c r="BH71" i="41"/>
  <c r="AG49" i="41"/>
  <c r="F15" i="45"/>
  <c r="Y25" i="41"/>
  <c r="BD54" i="41"/>
  <c r="AY53" i="41"/>
  <c r="AP65" i="41"/>
  <c r="AL72" i="41"/>
  <c r="AS58" i="41"/>
  <c r="AO56" i="41"/>
  <c r="AZ43" i="41"/>
  <c r="AO27" i="41"/>
  <c r="AX53" i="41"/>
  <c r="AN70" i="41"/>
  <c r="AO76" i="41"/>
  <c r="AQ34" i="41"/>
  <c r="Y70" i="41"/>
  <c r="S68" i="41"/>
  <c r="AD69" i="41"/>
  <c r="AC65" i="41"/>
  <c r="AE51" i="41"/>
  <c r="BD35" i="41"/>
  <c r="AN19" i="41"/>
  <c r="BK57" i="41"/>
  <c r="AD55" i="41"/>
  <c r="Z57" i="41"/>
  <c r="BF15" i="41"/>
  <c r="AD17" i="41"/>
  <c r="F73" i="41"/>
  <c r="AC78" i="41"/>
  <c r="BG20" i="41"/>
  <c r="AB46" i="41"/>
  <c r="S21" i="41"/>
  <c r="AJ76" i="41"/>
  <c r="BA31" i="41"/>
  <c r="BK27" i="41"/>
  <c r="X20" i="41"/>
  <c r="AK64" i="41"/>
  <c r="T43" i="41"/>
  <c r="AY17" i="41"/>
  <c r="AF55" i="41"/>
  <c r="V34" i="41"/>
  <c r="AS77" i="41"/>
  <c r="AH22" i="45"/>
  <c r="S65" i="41"/>
  <c r="AU46" i="41"/>
  <c r="BH33" i="41"/>
  <c r="BA66" i="41"/>
  <c r="O69" i="41"/>
  <c r="K17" i="45"/>
  <c r="BI43" i="41"/>
  <c r="Y19" i="45"/>
  <c r="F47" i="41"/>
  <c r="AN42" i="41"/>
  <c r="F69" i="41"/>
  <c r="X43" i="41"/>
  <c r="F64" i="41"/>
  <c r="BG30" i="41"/>
  <c r="AW61" i="41"/>
  <c r="AH66" i="41"/>
  <c r="BD39" i="41"/>
  <c r="Z73" i="41"/>
  <c r="AG19" i="45"/>
  <c r="AJ47" i="41"/>
  <c r="O58" i="41"/>
  <c r="AX29" i="41"/>
  <c r="AJ58" i="41"/>
  <c r="AY75" i="41"/>
  <c r="Z27" i="41"/>
  <c r="R46" i="41"/>
  <c r="BJ43" i="41"/>
  <c r="X15" i="41"/>
  <c r="AT18" i="41"/>
  <c r="AQ19" i="41"/>
  <c r="AH78" i="41"/>
  <c r="AE28" i="41"/>
  <c r="AW28" i="41"/>
  <c r="AZ20" i="41"/>
  <c r="AZ66" i="41"/>
  <c r="AW17" i="41"/>
  <c r="Z11" i="45"/>
  <c r="AL48" i="41"/>
  <c r="AP32" i="41"/>
  <c r="AT63" i="41"/>
  <c r="AT27" i="41"/>
  <c r="AT60" i="41"/>
  <c r="AT40" i="41"/>
  <c r="BB58" i="41"/>
  <c r="BG68" i="41"/>
  <c r="AU58" i="41"/>
  <c r="BF41" i="41"/>
  <c r="BG42" i="41"/>
  <c r="O60" i="41"/>
  <c r="BJ41" i="41"/>
  <c r="AG53" i="41"/>
  <c r="AD34" i="41"/>
  <c r="M25" i="45"/>
  <c r="V20" i="45"/>
  <c r="AC34" i="41"/>
  <c r="AN54" i="41"/>
  <c r="AF65" i="41"/>
  <c r="AH51" i="41"/>
  <c r="AY19" i="41"/>
  <c r="AG30" i="41"/>
  <c r="AB70" i="41"/>
  <c r="O55" i="41"/>
  <c r="U15" i="45"/>
  <c r="O29" i="41"/>
  <c r="AR43" i="41"/>
  <c r="AZ37" i="41"/>
  <c r="BJ69" i="41"/>
  <c r="N76" i="41"/>
  <c r="AM72" i="41"/>
  <c r="AX26" i="41"/>
  <c r="AE79" i="41"/>
  <c r="BI17" i="41"/>
  <c r="P24" i="45"/>
  <c r="AX42" i="41"/>
  <c r="S63" i="41"/>
  <c r="AJ57" i="41"/>
  <c r="Q28" i="41"/>
  <c r="U11" i="45"/>
  <c r="AY45" i="41"/>
  <c r="W67" i="41"/>
  <c r="AE35" i="41"/>
  <c r="BF74" i="41"/>
  <c r="AP77" i="41"/>
  <c r="AF17" i="45"/>
  <c r="AO67" i="41"/>
  <c r="W24" i="45"/>
  <c r="AK75" i="41"/>
  <c r="AF73" i="41"/>
  <c r="AC57" i="41"/>
  <c r="F68" i="41"/>
  <c r="H17" i="45"/>
  <c r="AT62" i="41"/>
  <c r="AI68" i="41"/>
  <c r="AM79" i="41"/>
  <c r="BF43" i="41"/>
  <c r="X39" i="41"/>
  <c r="AP78" i="41"/>
  <c r="BC52" i="41"/>
  <c r="BC37" i="41"/>
  <c r="R33" i="41"/>
  <c r="O80" i="41"/>
  <c r="Q77" i="41"/>
  <c r="AX33" i="41"/>
  <c r="W32" i="41"/>
  <c r="N75" i="41"/>
  <c r="BI67" i="41"/>
  <c r="Q71" i="41"/>
  <c r="Z21" i="45"/>
  <c r="BC56" i="41"/>
  <c r="Q22" i="45"/>
  <c r="V80" i="41"/>
  <c r="U70" i="41"/>
  <c r="AI54" i="41"/>
  <c r="AI77" i="41"/>
  <c r="Z70" i="41"/>
  <c r="BA72" i="41"/>
  <c r="T77" i="41"/>
  <c r="BI38" i="41"/>
  <c r="AP58" i="41"/>
  <c r="BI57" i="41"/>
  <c r="BD55" i="41"/>
  <c r="AD76" i="41"/>
  <c r="V21" i="41"/>
  <c r="AU31" i="41"/>
  <c r="X16" i="45"/>
  <c r="F26" i="41"/>
  <c r="O13" i="45"/>
  <c r="AL51" i="41"/>
  <c r="BG62" i="41"/>
  <c r="BK38" i="41"/>
  <c r="W21" i="45"/>
  <c r="AL46" i="41"/>
  <c r="BK52" i="41"/>
  <c r="AL66" i="41"/>
  <c r="AN38" i="41"/>
  <c r="AV75" i="41"/>
  <c r="Q40" i="41"/>
  <c r="X19" i="41"/>
  <c r="R36" i="41"/>
  <c r="Y19" i="41"/>
  <c r="BJ20" i="41"/>
  <c r="AI51" i="41"/>
  <c r="AX63" i="41"/>
  <c r="W26" i="41"/>
  <c r="AP56" i="41"/>
  <c r="S50" i="41"/>
  <c r="AH45" i="41"/>
  <c r="AL35" i="41"/>
  <c r="U66" i="41"/>
  <c r="AG37" i="41"/>
  <c r="AT67" i="41"/>
  <c r="N18" i="45"/>
  <c r="AG41" i="41"/>
  <c r="X62" i="41"/>
  <c r="X15" i="45"/>
  <c r="S55" i="41"/>
  <c r="BK34" i="41"/>
  <c r="F11" i="45"/>
  <c r="BE73" i="41"/>
  <c r="R37" i="41"/>
  <c r="W72" i="41"/>
  <c r="AA80" i="41"/>
  <c r="AH48" i="41"/>
  <c r="Y15" i="41"/>
  <c r="U56" i="41"/>
  <c r="AT16" i="41"/>
  <c r="AH53" i="41"/>
  <c r="P55" i="41"/>
  <c r="BI71" i="41"/>
  <c r="AC79" i="41"/>
  <c r="AP74" i="41"/>
  <c r="AU29" i="41"/>
  <c r="X75" i="41"/>
  <c r="S17" i="45"/>
  <c r="AC41" i="41"/>
  <c r="Y59" i="41"/>
  <c r="W70" i="41"/>
  <c r="P68" i="41"/>
  <c r="AZ69" i="41"/>
  <c r="AA15" i="45"/>
  <c r="N17" i="41"/>
  <c r="AJ15" i="41"/>
  <c r="T42" i="41"/>
  <c r="BH55" i="41"/>
  <c r="Q55" i="41"/>
  <c r="AC17" i="41"/>
  <c r="BB47" i="41"/>
  <c r="P12" i="45"/>
  <c r="BC44" i="41"/>
  <c r="AN50" i="41"/>
  <c r="BE78" i="41"/>
  <c r="AU80" i="41"/>
  <c r="AV80" i="41"/>
  <c r="W63" i="41"/>
  <c r="AF74" i="41"/>
  <c r="AY59" i="41"/>
  <c r="BD58" i="41"/>
  <c r="AR58" i="41"/>
  <c r="AG29" i="41"/>
  <c r="AK28" i="41"/>
  <c r="AO54" i="41"/>
  <c r="V69" i="41"/>
  <c r="AQ53" i="41"/>
  <c r="BJ63" i="41"/>
  <c r="AB52" i="41"/>
  <c r="AP54" i="41"/>
  <c r="AE71" i="41"/>
  <c r="AG69" i="41"/>
  <c r="AA55" i="41"/>
  <c r="BC48" i="41"/>
  <c r="AM21" i="41"/>
  <c r="BE50" i="41"/>
  <c r="BK58" i="41"/>
  <c r="AU68" i="41"/>
  <c r="BB74" i="41"/>
  <c r="AR72" i="41"/>
  <c r="AP20" i="41"/>
  <c r="AZ32" i="41"/>
  <c r="AY52" i="41"/>
  <c r="BJ64" i="41"/>
  <c r="E22" i="45"/>
  <c r="AH44" i="41"/>
  <c r="Q17" i="45"/>
  <c r="AL68" i="41"/>
  <c r="AC23" i="45"/>
  <c r="AS69" i="41"/>
  <c r="BB43" i="41"/>
  <c r="Y58" i="41"/>
  <c r="U75" i="41"/>
  <c r="AY77" i="41"/>
  <c r="AX28" i="41"/>
  <c r="U53" i="41"/>
  <c r="BH63" i="41"/>
  <c r="Q56" i="41"/>
  <c r="W56" i="41"/>
  <c r="AZ15" i="41"/>
  <c r="AV51" i="41"/>
  <c r="U42" i="41"/>
  <c r="X55" i="41"/>
  <c r="P39" i="41"/>
  <c r="J13" i="45"/>
  <c r="AM43" i="41"/>
  <c r="AK36" i="41"/>
  <c r="BD26" i="41"/>
  <c r="AA54" i="41"/>
  <c r="N70" i="41"/>
  <c r="AR65" i="41"/>
  <c r="BE54" i="41"/>
  <c r="Z62" i="41"/>
  <c r="AU65" i="41"/>
  <c r="AG51" i="41"/>
  <c r="AV59" i="41"/>
  <c r="O67" i="41"/>
  <c r="BB73" i="41"/>
  <c r="AF56" i="41"/>
  <c r="AP66" i="41"/>
  <c r="AB21" i="41"/>
  <c r="K12" i="45"/>
  <c r="BJ47" i="41"/>
  <c r="W54" i="41"/>
  <c r="AO32" i="41"/>
  <c r="R65" i="41"/>
  <c r="BE61" i="41"/>
  <c r="AC71" i="41"/>
  <c r="F76" i="41"/>
  <c r="AF25" i="45"/>
  <c r="AB45" i="41"/>
  <c r="BK35" i="41"/>
  <c r="AD80" i="41"/>
  <c r="AR20" i="41"/>
  <c r="AT70" i="41"/>
  <c r="T25" i="45"/>
  <c r="N23" i="45"/>
  <c r="R28" i="41"/>
  <c r="AF72" i="41"/>
  <c r="AZ58" i="41"/>
  <c r="AM19" i="41"/>
  <c r="BB66" i="41"/>
  <c r="H11" i="45"/>
  <c r="V20" i="41"/>
  <c r="AG62" i="41"/>
  <c r="R24" i="45"/>
  <c r="AS31" i="41"/>
  <c r="AU39" i="41"/>
  <c r="AJ43" i="41"/>
  <c r="R18" i="45"/>
  <c r="V29" i="41"/>
  <c r="AC30" i="41"/>
  <c r="I22" i="45"/>
  <c r="V31" i="41"/>
  <c r="AF64" i="41"/>
  <c r="AE66" i="41"/>
  <c r="BB54" i="41"/>
  <c r="BC20" i="41"/>
  <c r="AI26" i="41"/>
  <c r="O14" i="45"/>
  <c r="X77" i="41"/>
  <c r="DV18" i="12"/>
  <c r="AL60" i="41"/>
  <c r="AL61" i="41"/>
  <c r="AR47" i="41"/>
  <c r="BA70" i="41"/>
  <c r="AQ71" i="41"/>
  <c r="AW16" i="41"/>
  <c r="U59" i="41"/>
  <c r="AM63" i="41"/>
  <c r="AC42" i="41"/>
  <c r="BJ32" i="41"/>
  <c r="W25" i="41"/>
  <c r="AH57" i="41"/>
  <c r="F56" i="41"/>
  <c r="AK31" i="41"/>
  <c r="V77" i="41"/>
  <c r="BA58" i="41"/>
  <c r="P38" i="41"/>
  <c r="BE74" i="41"/>
  <c r="AT45" i="41"/>
  <c r="AF21" i="41"/>
  <c r="AF57" i="41"/>
  <c r="AF54" i="41"/>
  <c r="AA71" i="41"/>
  <c r="BG79" i="41"/>
  <c r="AT41" i="41"/>
  <c r="AD11" i="45"/>
  <c r="AJ28" i="41"/>
  <c r="AP62" i="41"/>
  <c r="F33" i="41"/>
  <c r="P30" i="41"/>
  <c r="S40" i="41"/>
  <c r="AJ36" i="41"/>
  <c r="AV69" i="41"/>
  <c r="BF62" i="41"/>
  <c r="AC35" i="41"/>
  <c r="Z24" i="45"/>
  <c r="BF40" i="41"/>
  <c r="F70" i="41"/>
  <c r="AL30" i="41"/>
  <c r="P20" i="41"/>
  <c r="AK30" i="41"/>
  <c r="AG23" i="45"/>
  <c r="AM20" i="41"/>
  <c r="P50" i="41"/>
  <c r="AZ38" i="41"/>
  <c r="AN62" i="41"/>
  <c r="AH58" i="41"/>
  <c r="AB69" i="41"/>
  <c r="AM78" i="41"/>
  <c r="AA58" i="41"/>
  <c r="AB51" i="41"/>
  <c r="S22" i="45"/>
  <c r="AJ33" i="41"/>
  <c r="AP36" i="41"/>
  <c r="AG20" i="45"/>
  <c r="AG47" i="41"/>
  <c r="T25" i="41"/>
  <c r="AC12" i="45"/>
  <c r="Q24" i="45"/>
  <c r="S67" i="41"/>
  <c r="BH28" i="41"/>
  <c r="AS38" i="41"/>
  <c r="AT47" i="41"/>
  <c r="K13" i="45"/>
  <c r="AB79" i="41"/>
  <c r="BD33" i="41"/>
  <c r="BB20" i="41"/>
  <c r="E17" i="45"/>
  <c r="BI36" i="41"/>
  <c r="BD79" i="41"/>
  <c r="BA34" i="41"/>
  <c r="BF21" i="41"/>
  <c r="AR60" i="41"/>
  <c r="P67" i="41"/>
  <c r="AE42" i="41"/>
  <c r="N19" i="45"/>
  <c r="BE39" i="41"/>
  <c r="AB18" i="45"/>
  <c r="BJ44" i="41"/>
  <c r="AO37" i="41"/>
  <c r="AT25" i="41"/>
  <c r="O64" i="41"/>
  <c r="T64" i="41"/>
  <c r="AY61" i="41"/>
  <c r="AQ20" i="41"/>
  <c r="AT59" i="41"/>
  <c r="BJ35" i="41"/>
  <c r="J15" i="45"/>
  <c r="AU47" i="41"/>
  <c r="AD63" i="41"/>
  <c r="R23" i="45"/>
  <c r="X11" i="45"/>
  <c r="P23" i="45"/>
  <c r="O21" i="45"/>
  <c r="AW46" i="41"/>
  <c r="BE49" i="41"/>
  <c r="AF24" i="45"/>
  <c r="AY36" i="41"/>
  <c r="R18" i="41"/>
  <c r="AY65" i="41"/>
  <c r="I19" i="45"/>
  <c r="N39" i="41"/>
  <c r="AH47" i="41"/>
  <c r="AD12" i="45"/>
  <c r="AF59" i="41"/>
  <c r="AB17" i="41"/>
  <c r="AO64" i="41"/>
  <c r="AP21" i="41"/>
  <c r="AL73" i="41"/>
  <c r="AZ36" i="41"/>
  <c r="I20" i="45"/>
  <c r="BJ48" i="41"/>
  <c r="Y40" i="41"/>
  <c r="Z63" i="41"/>
  <c r="AF18" i="45"/>
  <c r="AH46" i="41"/>
  <c r="AL18" i="41"/>
  <c r="E20" i="45"/>
  <c r="AL45" i="41"/>
  <c r="J16" i="45"/>
  <c r="AP49" i="41"/>
  <c r="M11" i="45"/>
  <c r="AY26" i="41"/>
  <c r="AP61" i="41"/>
  <c r="AI58" i="41"/>
  <c r="AG43" i="41"/>
  <c r="AV70" i="41"/>
  <c r="AS56" i="41"/>
  <c r="W45" i="41"/>
  <c r="BG18" i="41"/>
  <c r="AM76" i="41"/>
  <c r="P16" i="41"/>
  <c r="BJ80" i="41"/>
  <c r="N57" i="41"/>
  <c r="Y73" i="41"/>
  <c r="W62" i="41"/>
  <c r="Z25" i="45"/>
  <c r="BB46" i="41"/>
  <c r="AE30" i="41"/>
  <c r="AB19" i="41"/>
  <c r="AW41" i="41"/>
  <c r="BE56" i="41"/>
  <c r="Z46" i="41"/>
  <c r="BG34" i="41"/>
  <c r="BB62" i="41"/>
  <c r="AJ69" i="41"/>
  <c r="AG67" i="41"/>
  <c r="S43" i="41"/>
  <c r="AV62" i="41"/>
  <c r="BK73" i="41"/>
  <c r="R53" i="41"/>
  <c r="O74" i="41"/>
  <c r="BB63" i="41"/>
  <c r="AI60" i="41"/>
  <c r="N43" i="41"/>
  <c r="BG29" i="41"/>
  <c r="AE64" i="41"/>
  <c r="N48" i="41"/>
  <c r="X21" i="45"/>
  <c r="BB31" i="41"/>
  <c r="BB71" i="41"/>
  <c r="BE42" i="41"/>
  <c r="Q21" i="41"/>
  <c r="BC71" i="41"/>
  <c r="X79" i="41"/>
  <c r="Y39" i="41"/>
  <c r="AC72" i="41"/>
  <c r="AH27" i="41"/>
  <c r="AZ56" i="41"/>
  <c r="AH68" i="41"/>
  <c r="R15" i="41"/>
  <c r="AQ75" i="41"/>
  <c r="Y22" i="45"/>
  <c r="U36" i="41"/>
  <c r="O75" i="41"/>
  <c r="AA69" i="41"/>
  <c r="X30" i="41"/>
  <c r="AK21" i="41"/>
  <c r="AT66" i="41"/>
  <c r="AH18" i="45"/>
  <c r="X57" i="41"/>
  <c r="BH61" i="41"/>
  <c r="N64" i="41"/>
  <c r="AG27" i="41"/>
  <c r="AM31" i="41"/>
  <c r="T23" i="45"/>
  <c r="P77" i="41"/>
  <c r="AN36" i="41"/>
  <c r="BI70" i="41"/>
  <c r="BG66" i="41"/>
  <c r="T70" i="41"/>
  <c r="L14" i="45"/>
  <c r="O21" i="41"/>
  <c r="F19" i="45"/>
  <c r="AI38" i="41"/>
  <c r="AY73" i="41"/>
  <c r="O53" i="41"/>
  <c r="AL50" i="41"/>
  <c r="AH29" i="41"/>
  <c r="AQ28" i="41"/>
  <c r="I16" i="45"/>
  <c r="BK32" i="41"/>
  <c r="W27" i="41"/>
  <c r="AK41" i="41"/>
  <c r="Q67" i="41"/>
  <c r="X70" i="41"/>
  <c r="AG77" i="41"/>
  <c r="AQ29" i="41"/>
  <c r="U18" i="45"/>
  <c r="AL77" i="41"/>
  <c r="AS57" i="41"/>
  <c r="AX68" i="41"/>
  <c r="BG45" i="41"/>
  <c r="BG33" i="41"/>
  <c r="AW31" i="41"/>
  <c r="U44" i="41"/>
  <c r="AY66" i="41"/>
  <c r="AR70" i="41"/>
  <c r="AF78" i="41"/>
  <c r="M20" i="45"/>
  <c r="AC39" i="41"/>
  <c r="AT36" i="41"/>
  <c r="DX18" i="12"/>
  <c r="AY41" i="41"/>
  <c r="AU50" i="41"/>
  <c r="AB31" i="41"/>
  <c r="F39" i="41"/>
  <c r="BI68" i="41"/>
  <c r="AM39" i="41"/>
  <c r="AU45" i="41"/>
  <c r="DX5" i="12"/>
  <c r="O41" i="41"/>
  <c r="X40" i="41"/>
  <c r="AV53" i="41"/>
  <c r="AC43" i="41"/>
  <c r="AD42" i="41"/>
  <c r="K15" i="45"/>
  <c r="BH25" i="41"/>
  <c r="AO49" i="41"/>
  <c r="S35" i="41"/>
  <c r="AI72" i="41"/>
  <c r="X68" i="41"/>
  <c r="AC33" i="41"/>
  <c r="BJ26" i="41"/>
  <c r="W46" i="41"/>
  <c r="G19" i="45"/>
  <c r="N28" i="41"/>
  <c r="AE45" i="41"/>
  <c r="BD59" i="41"/>
  <c r="AW45" i="41"/>
  <c r="O56" i="41"/>
  <c r="AQ58" i="41"/>
  <c r="BJ28" i="41"/>
  <c r="F52" i="41"/>
  <c r="F57" i="41"/>
  <c r="AN30" i="41"/>
  <c r="X25" i="45"/>
  <c r="Q16" i="45"/>
  <c r="F27" i="41"/>
  <c r="BE53" i="41"/>
  <c r="AF40" i="41"/>
  <c r="AH50" i="41"/>
  <c r="AK58" i="41"/>
  <c r="AZ77" i="41"/>
  <c r="AF15" i="41"/>
  <c r="N17" i="45"/>
  <c r="BF72" i="41"/>
  <c r="AR66" i="41"/>
  <c r="BB45" i="41"/>
  <c r="N35" i="41"/>
  <c r="T63" i="41"/>
  <c r="AL55" i="41"/>
  <c r="S74" i="41"/>
  <c r="G12" i="45"/>
  <c r="P31" i="41"/>
  <c r="F32" i="41"/>
  <c r="FD18" i="12"/>
  <c r="F45" i="41"/>
  <c r="BC38" i="41"/>
  <c r="BD72" i="41"/>
  <c r="O73" i="41"/>
  <c r="AH15" i="41"/>
  <c r="AJ25" i="41"/>
  <c r="BD38" i="41"/>
  <c r="AT19" i="41"/>
  <c r="K16" i="45"/>
  <c r="N40" i="41"/>
  <c r="AP75" i="41"/>
  <c r="AI80" i="41"/>
  <c r="BB19" i="41"/>
  <c r="AH34" i="41"/>
  <c r="AB22" i="45"/>
  <c r="BH30" i="41"/>
  <c r="Y43" i="41"/>
  <c r="AR64" i="41"/>
  <c r="AV78" i="41"/>
  <c r="X28" i="41"/>
  <c r="AH60" i="41"/>
  <c r="AO21" i="41"/>
  <c r="BK69" i="41"/>
  <c r="U15" i="41"/>
  <c r="W11" i="45"/>
  <c r="O43" i="41"/>
  <c r="AK56" i="41"/>
  <c r="BH80" i="41"/>
  <c r="AO45" i="41"/>
  <c r="V19" i="45"/>
  <c r="AB20" i="41"/>
  <c r="AM16" i="41"/>
  <c r="AK69" i="41"/>
  <c r="U50" i="41"/>
  <c r="AA51" i="41"/>
  <c r="T73" i="41"/>
  <c r="L24" i="45"/>
  <c r="S61" i="41"/>
  <c r="AE27" i="41"/>
  <c r="H25" i="45"/>
  <c r="O51" i="41"/>
  <c r="X25" i="41"/>
  <c r="AQ59" i="41"/>
  <c r="R48" i="41"/>
  <c r="AR15" i="41"/>
  <c r="AT48" i="41"/>
  <c r="Z42" i="41"/>
  <c r="A7" i="41"/>
  <c r="P64" i="41"/>
  <c r="AD16" i="45"/>
  <c r="AH20" i="41"/>
  <c r="AD47" i="41"/>
  <c r="W60" i="41"/>
  <c r="BE55" i="41"/>
  <c r="BF44" i="41"/>
  <c r="BG36" i="41"/>
  <c r="AP25" i="41"/>
  <c r="Z19" i="41"/>
  <c r="AR41" i="41"/>
  <c r="M14" i="45"/>
  <c r="EL18" i="12"/>
  <c r="AY72" i="41"/>
  <c r="Z14" i="45"/>
  <c r="X52" i="41"/>
  <c r="AF29" i="41"/>
  <c r="AM51" i="41"/>
  <c r="AJ56" i="41"/>
  <c r="R21" i="41"/>
  <c r="S79" i="41"/>
  <c r="P53" i="41"/>
  <c r="AI79" i="41"/>
  <c r="AX75" i="41"/>
  <c r="V66" i="41"/>
  <c r="F30" i="41"/>
  <c r="AF19" i="41"/>
  <c r="N71" i="41"/>
  <c r="F51" i="41"/>
  <c r="AI42" i="41"/>
  <c r="BB25" i="41"/>
  <c r="BK66" i="41"/>
  <c r="BB72" i="41"/>
  <c r="X65" i="41"/>
  <c r="P63" i="41"/>
  <c r="AC16" i="41"/>
  <c r="AN29" i="41"/>
  <c r="O63" i="41"/>
  <c r="Q65" i="41"/>
  <c r="AZ59" i="41"/>
  <c r="W74" i="41"/>
  <c r="P65" i="41"/>
  <c r="BJ70" i="41"/>
  <c r="BA28" i="41"/>
  <c r="AO46" i="41"/>
  <c r="BA73" i="41"/>
  <c r="AX58" i="41"/>
  <c r="R13" i="45"/>
  <c r="AX31" i="41"/>
  <c r="BE52" i="41"/>
  <c r="AA56" i="41"/>
  <c r="E21" i="45"/>
  <c r="AM69" i="41"/>
  <c r="W13" i="45"/>
  <c r="BG74" i="41"/>
  <c r="BE30" i="41"/>
  <c r="AH65" i="41"/>
  <c r="U76" i="41"/>
  <c r="N62" i="41"/>
  <c r="AS32" i="41"/>
  <c r="O20" i="41"/>
  <c r="AL67" i="41"/>
  <c r="BK48" i="41"/>
  <c r="AH75" i="41"/>
  <c r="AB28" i="41"/>
  <c r="AE16" i="41"/>
  <c r="BB51" i="41"/>
  <c r="BE34" i="41"/>
  <c r="AH52" i="41"/>
  <c r="U65" i="41"/>
  <c r="AT21" i="41"/>
  <c r="AO73" i="41"/>
  <c r="BB36" i="41"/>
  <c r="V76" i="41"/>
  <c r="AA61" i="41"/>
  <c r="BA44" i="41"/>
  <c r="AD20" i="45"/>
  <c r="AM44" i="41"/>
  <c r="BI62" i="41"/>
  <c r="BC29" i="41"/>
  <c r="R26" i="41"/>
  <c r="AD21" i="41"/>
  <c r="M22" i="45"/>
  <c r="F74" i="41"/>
  <c r="BE40" i="41"/>
  <c r="AX67" i="41"/>
  <c r="AT30" i="41"/>
  <c r="BD41" i="41"/>
  <c r="BG55" i="41"/>
  <c r="AR62" i="41"/>
  <c r="AS45" i="41"/>
  <c r="M16" i="45"/>
  <c r="R44" i="41"/>
  <c r="AM50" i="41"/>
  <c r="J22" i="45"/>
  <c r="AT32" i="41"/>
  <c r="AR48" i="41"/>
  <c r="BF58" i="41"/>
  <c r="Z76" i="41"/>
  <c r="AB33" i="41"/>
  <c r="AA45" i="41"/>
  <c r="AN46" i="41"/>
  <c r="V64" i="41"/>
  <c r="AM64" i="41"/>
  <c r="AC66" i="41"/>
  <c r="BH72" i="41"/>
  <c r="F35" i="41"/>
  <c r="AI27" i="41"/>
  <c r="V25" i="41"/>
  <c r="T28" i="41"/>
  <c r="BD46" i="41"/>
  <c r="AO34" i="41"/>
  <c r="AD36" i="41"/>
  <c r="AF23" i="45"/>
  <c r="AM65" i="41"/>
  <c r="Y20" i="41"/>
  <c r="AC64" i="41"/>
  <c r="AD37" i="41"/>
  <c r="AE50" i="41"/>
  <c r="BC41" i="41"/>
  <c r="BJ51" i="41"/>
  <c r="BI77" i="41"/>
  <c r="AQ56" i="41"/>
  <c r="BF30" i="41"/>
  <c r="AK43" i="41"/>
  <c r="F78" i="41"/>
  <c r="BK65" i="41"/>
  <c r="AZ73" i="41"/>
  <c r="BK19" i="41"/>
  <c r="AE68" i="41"/>
  <c r="AD58" i="41"/>
  <c r="W19" i="45"/>
  <c r="R66" i="41"/>
  <c r="AA14" i="45"/>
  <c r="X12" i="45"/>
  <c r="O50" i="41"/>
  <c r="AJ39" i="41"/>
  <c r="AM58" i="41"/>
  <c r="AQ37" i="41"/>
  <c r="AX61" i="41"/>
  <c r="BK68" i="41"/>
  <c r="BE45" i="41"/>
  <c r="AS65" i="41"/>
  <c r="AI76" i="41"/>
  <c r="AP69" i="41"/>
  <c r="Y75" i="41"/>
  <c r="V57" i="41"/>
  <c r="AZ18" i="41"/>
  <c r="O47" i="41"/>
  <c r="AQ18" i="41"/>
  <c r="AZ67" i="41"/>
  <c r="AY54" i="41"/>
  <c r="O28" i="41"/>
  <c r="BB78" i="41"/>
  <c r="O57" i="41"/>
  <c r="BI49" i="41"/>
  <c r="AC63" i="41"/>
  <c r="AR68" i="41"/>
  <c r="N72" i="41"/>
  <c r="AP28" i="41"/>
  <c r="BG60" i="41"/>
  <c r="AJ80" i="41"/>
  <c r="AQ60" i="41"/>
  <c r="S34" i="41"/>
  <c r="AN28" i="41"/>
  <c r="BB80" i="41"/>
  <c r="AG70" i="41"/>
  <c r="AA38" i="41"/>
  <c r="AZ78" i="41"/>
  <c r="N73" i="41"/>
  <c r="Q16" i="41"/>
  <c r="BJ34" i="41"/>
  <c r="U58" i="41"/>
  <c r="BE17" i="41"/>
  <c r="AO48" i="41"/>
  <c r="W42" i="41"/>
  <c r="U22" i="45"/>
  <c r="AN61" i="41"/>
  <c r="BB30" i="41"/>
  <c r="S62" i="41"/>
  <c r="U12" i="45"/>
  <c r="AQ45" i="41"/>
  <c r="Z72" i="41"/>
  <c r="T29" i="41"/>
  <c r="O25" i="41"/>
  <c r="AN69" i="41"/>
  <c r="Q73" i="41"/>
  <c r="AT33" i="41"/>
  <c r="BB41" i="41"/>
  <c r="AB14" i="45"/>
  <c r="Z75" i="41"/>
  <c r="V51" i="41"/>
  <c r="W55" i="41"/>
  <c r="AA67" i="41"/>
  <c r="AW55" i="41"/>
  <c r="S15" i="41"/>
  <c r="X31" i="41"/>
  <c r="X67" i="41"/>
  <c r="I7" i="55"/>
  <c r="AG46" i="41"/>
  <c r="P46" i="41"/>
  <c r="AS28" i="41"/>
  <c r="O62" i="41"/>
  <c r="AH25" i="41"/>
  <c r="BJ60" i="41"/>
  <c r="P61" i="41"/>
  <c r="AG64" i="41"/>
  <c r="AG11" i="45"/>
  <c r="AX34" i="41"/>
  <c r="V55" i="41"/>
  <c r="AI73" i="41"/>
  <c r="AR25" i="41"/>
  <c r="BK55" i="41"/>
  <c r="AC38" i="41"/>
  <c r="W53" i="41"/>
  <c r="Z23" i="45"/>
  <c r="Y11" i="45"/>
  <c r="Z34" i="41"/>
  <c r="AC16" i="45"/>
  <c r="AS61" i="41"/>
  <c r="T50" i="41"/>
  <c r="AJ37" i="41"/>
  <c r="BF28" i="41"/>
  <c r="AA74" i="41"/>
  <c r="AD72" i="41"/>
  <c r="AR53" i="41"/>
  <c r="AH38" i="41"/>
  <c r="AN48" i="41"/>
  <c r="AS16" i="41"/>
  <c r="P51" i="41"/>
  <c r="AG60" i="41"/>
  <c r="AO70" i="41"/>
  <c r="U45" i="41"/>
  <c r="AI21" i="41"/>
  <c r="AG18" i="41"/>
  <c r="N33" i="41"/>
  <c r="P78" i="41"/>
  <c r="AE20" i="45"/>
  <c r="Z68" i="41"/>
  <c r="AV47" i="41"/>
  <c r="AB32" i="41"/>
  <c r="S47" i="41"/>
  <c r="BD78" i="41"/>
  <c r="X17" i="45"/>
  <c r="Z43" i="41"/>
  <c r="R25" i="45"/>
  <c r="AM30" i="41"/>
  <c r="AB42" i="41"/>
  <c r="AI50" i="41"/>
  <c r="R27" i="41"/>
  <c r="S19" i="45"/>
  <c r="I23" i="45"/>
  <c r="BG69" i="41"/>
  <c r="AJ53" i="41"/>
  <c r="Q31" i="41"/>
  <c r="AF45" i="41"/>
  <c r="R75" i="41"/>
  <c r="AX45" i="41"/>
  <c r="AG33" i="41"/>
  <c r="X42" i="41"/>
  <c r="M15" i="45"/>
  <c r="S80" i="41"/>
  <c r="AG15" i="45"/>
  <c r="BH76" i="41"/>
  <c r="W75" i="41"/>
  <c r="AT35" i="41"/>
  <c r="U24" i="45"/>
  <c r="Q20" i="41"/>
  <c r="AK48" i="41"/>
  <c r="N67" i="41"/>
  <c r="T15" i="41"/>
  <c r="AH79" i="41"/>
  <c r="AV48" i="41"/>
  <c r="Z25" i="41"/>
  <c r="AO42" i="41"/>
  <c r="BK33" i="41"/>
  <c r="AA73" i="41"/>
  <c r="AW18" i="41"/>
  <c r="AD50" i="41"/>
  <c r="J17" i="45"/>
  <c r="BK41" i="41"/>
  <c r="AI64" i="41"/>
  <c r="AU54" i="41"/>
  <c r="AR50" i="41"/>
  <c r="AY50" i="41"/>
  <c r="AG42" i="41"/>
  <c r="O59" i="41"/>
  <c r="T47" i="41"/>
  <c r="AO26" i="41"/>
  <c r="V19" i="41"/>
  <c r="BK46" i="41"/>
  <c r="AI55" i="41"/>
  <c r="AC77" i="41"/>
  <c r="AM57" i="41"/>
  <c r="T74" i="41"/>
  <c r="P19" i="41"/>
  <c r="BA40" i="41"/>
  <c r="AJ48" i="41"/>
  <c r="U74" i="41"/>
  <c r="AQ35" i="41"/>
  <c r="AS35" i="41"/>
  <c r="Z33" i="41"/>
  <c r="AN17" i="41"/>
  <c r="BH77" i="41"/>
  <c r="AO79" i="41"/>
  <c r="BK77" i="41"/>
  <c r="AO60" i="41"/>
  <c r="BH38" i="41"/>
  <c r="N24" i="45"/>
  <c r="BJ76" i="41"/>
  <c r="R35" i="41"/>
  <c r="BI58" i="41"/>
  <c r="Q34" i="41"/>
  <c r="AO72" i="41"/>
  <c r="AF50" i="41"/>
  <c r="AM33" i="41"/>
  <c r="BK49" i="41"/>
  <c r="AQ32" i="41"/>
  <c r="AX56" i="41"/>
  <c r="BG27" i="41"/>
  <c r="AK15" i="41"/>
  <c r="AK26" i="41"/>
  <c r="AV42" i="41"/>
  <c r="AA72" i="41"/>
  <c r="P36" i="41"/>
  <c r="BA76" i="41"/>
  <c r="BB77" i="41"/>
  <c r="AU26" i="41"/>
  <c r="AN75" i="41"/>
  <c r="AD28" i="41"/>
  <c r="BF57" i="41"/>
  <c r="AY29" i="41"/>
  <c r="Z56" i="41"/>
  <c r="T65" i="41"/>
  <c r="AT43" i="41"/>
  <c r="T20" i="41"/>
  <c r="AB21" i="45"/>
  <c r="F54" i="41"/>
  <c r="AT57" i="41"/>
  <c r="W66" i="41"/>
  <c r="AH59" i="41"/>
  <c r="AD49" i="41"/>
  <c r="AX20" i="41"/>
  <c r="S29" i="41"/>
  <c r="AE76" i="41"/>
  <c r="F16" i="45"/>
  <c r="BH15" i="41"/>
  <c r="AN59" i="41"/>
  <c r="O15" i="45"/>
  <c r="AY37" i="41"/>
  <c r="AW60" i="41"/>
  <c r="R19" i="41"/>
  <c r="O46" i="41"/>
  <c r="AV64" i="41"/>
  <c r="R73" i="41"/>
  <c r="T55" i="41"/>
  <c r="AX50" i="41"/>
  <c r="BJ74" i="41"/>
  <c r="BK28" i="41"/>
  <c r="BH73" i="41"/>
  <c r="BF20" i="41"/>
  <c r="T35" i="41"/>
  <c r="S51" i="41"/>
  <c r="AA22" i="45"/>
  <c r="AO71" i="41"/>
  <c r="AR51" i="41"/>
  <c r="BH44" i="41"/>
  <c r="Z29" i="41"/>
  <c r="AO38" i="41"/>
  <c r="AA28" i="41"/>
  <c r="W17" i="41"/>
  <c r="V42" i="41"/>
  <c r="AR71" i="41"/>
  <c r="N46" i="41"/>
  <c r="X44" i="41"/>
  <c r="AF36" i="41"/>
  <c r="V44" i="41"/>
  <c r="AO69" i="41"/>
  <c r="AH25" i="45"/>
  <c r="P48" i="41"/>
  <c r="AJ45" i="41"/>
  <c r="AW70" i="41"/>
  <c r="H12" i="45"/>
  <c r="AV55" i="41"/>
  <c r="AO29" i="41"/>
  <c r="G15" i="45"/>
  <c r="U39" i="41"/>
  <c r="AM35" i="41"/>
  <c r="AE21" i="41"/>
  <c r="Q51" i="41"/>
  <c r="T18" i="45"/>
  <c r="F11" i="55"/>
  <c r="Y55" i="41"/>
  <c r="AC31" i="41"/>
  <c r="V41" i="41"/>
  <c r="AB30" i="41"/>
  <c r="BB40" i="41"/>
  <c r="AP43" i="41"/>
  <c r="AM47" i="41"/>
  <c r="BC21" i="41"/>
  <c r="F79" i="41"/>
  <c r="BJ25" i="41"/>
  <c r="AT20" i="41"/>
  <c r="R19" i="45"/>
  <c r="AW54" i="41"/>
  <c r="BF48" i="41"/>
  <c r="BD56" i="41"/>
  <c r="P25" i="41"/>
  <c r="AR79" i="41"/>
  <c r="P56" i="41"/>
  <c r="AB76" i="41"/>
  <c r="Z78" i="41"/>
  <c r="DU10" i="12"/>
  <c r="Y14" i="45"/>
  <c r="AX37" i="41"/>
  <c r="I21" i="45"/>
  <c r="N44" i="41"/>
  <c r="AF80" i="41"/>
  <c r="BC16" i="41"/>
  <c r="N54" i="41"/>
  <c r="I25" i="45"/>
  <c r="AL53" i="41"/>
  <c r="O78" i="41"/>
  <c r="AD33" i="41"/>
  <c r="R32" i="41"/>
  <c r="AZ40" i="41"/>
  <c r="BC75" i="41"/>
  <c r="AF53" i="41"/>
  <c r="AD40" i="41"/>
  <c r="R12" i="45"/>
  <c r="P15" i="41"/>
  <c r="V71" i="41"/>
  <c r="H20" i="45"/>
  <c r="R20" i="41"/>
  <c r="BE29" i="41"/>
  <c r="BE18" i="41"/>
  <c r="V72" i="41"/>
  <c r="X54" i="41"/>
  <c r="BC45" i="41"/>
  <c r="AJ17" i="41"/>
  <c r="V12" i="45"/>
  <c r="BD75" i="41"/>
  <c r="N32" i="41"/>
  <c r="BI16" i="41"/>
  <c r="AW52" i="41"/>
  <c r="BK16" i="41"/>
  <c r="S71" i="41"/>
  <c r="Q59" i="41"/>
  <c r="AE21" i="45"/>
  <c r="AK37" i="41"/>
  <c r="Y24" i="45"/>
  <c r="AE67" i="41"/>
  <c r="W16" i="41"/>
  <c r="BE62" i="41"/>
  <c r="F66" i="41"/>
  <c r="F18" i="45"/>
  <c r="V59" i="41"/>
  <c r="L23" i="45"/>
  <c r="AP45" i="41"/>
  <c r="BB70" i="41"/>
  <c r="T76" i="41"/>
  <c r="S75" i="41"/>
  <c r="BA79" i="41"/>
  <c r="AN47" i="41"/>
  <c r="AR30" i="41"/>
  <c r="AI57" i="41"/>
  <c r="W30" i="41"/>
  <c r="Y42" i="41"/>
  <c r="AO68" i="41"/>
  <c r="BB48" i="41"/>
  <c r="AZ74" i="41"/>
  <c r="Q69" i="41"/>
  <c r="BB61" i="41"/>
  <c r="BE75" i="41"/>
  <c r="Q74" i="41"/>
  <c r="AI19" i="41"/>
  <c r="BH40" i="41"/>
  <c r="AN80" i="41"/>
  <c r="AN79" i="41"/>
  <c r="AN78" i="41"/>
  <c r="AI32" i="41"/>
  <c r="AA17" i="41"/>
  <c r="AN52" i="41"/>
  <c r="AN44" i="41"/>
  <c r="P49" i="41"/>
  <c r="AV16" i="41"/>
  <c r="AV50" i="41"/>
  <c r="BB34" i="41"/>
  <c r="BK67" i="41"/>
  <c r="AF21" i="45"/>
  <c r="AJ34" i="41"/>
  <c r="N49" i="41"/>
  <c r="P45" i="41"/>
  <c r="AO31" i="41"/>
  <c r="BC17" i="41"/>
  <c r="BF69" i="41"/>
  <c r="S44" i="41"/>
  <c r="Q15" i="41"/>
  <c r="S30" i="41"/>
  <c r="BD71" i="41"/>
  <c r="AJ70" i="41"/>
  <c r="AH61" i="41"/>
  <c r="BI31" i="41"/>
  <c r="Y28" i="41"/>
  <c r="BF37" i="41"/>
  <c r="V52" i="41"/>
  <c r="AI63" i="41"/>
  <c r="BF35" i="41"/>
  <c r="BC27" i="41"/>
  <c r="U28" i="41"/>
  <c r="L11" i="45"/>
  <c r="AU52" i="41"/>
  <c r="E18" i="45"/>
  <c r="AV79" i="41"/>
  <c r="P15" i="45"/>
  <c r="AH40" i="41"/>
  <c r="Y56" i="41"/>
  <c r="F25" i="45"/>
  <c r="AY70" i="41"/>
  <c r="Q47" i="41"/>
  <c r="AQ76" i="41"/>
  <c r="BI34" i="41"/>
  <c r="AW30" i="41"/>
  <c r="Z30" i="41"/>
  <c r="AS55" i="41"/>
  <c r="AR40" i="41"/>
  <c r="AM41" i="41"/>
  <c r="AA49" i="41"/>
  <c r="AG12" i="45"/>
  <c r="AR35" i="41"/>
  <c r="BA19" i="41"/>
  <c r="AK65" i="41"/>
  <c r="BF42" i="41"/>
  <c r="AX36" i="41"/>
  <c r="AB34" i="41"/>
  <c r="BH50" i="41"/>
  <c r="X32" i="41"/>
  <c r="AU61" i="41"/>
  <c r="S37" i="41"/>
  <c r="AT29" i="41"/>
  <c r="AU64" i="41"/>
  <c r="AH67" i="41"/>
  <c r="BH57" i="41"/>
  <c r="AT75" i="41"/>
  <c r="BD44" i="41"/>
  <c r="AZ80" i="41"/>
  <c r="V70" i="41"/>
  <c r="S49" i="41"/>
  <c r="AA77" i="41"/>
  <c r="AX39" i="41"/>
  <c r="AU32" i="41"/>
  <c r="BI35" i="41"/>
  <c r="V21" i="45"/>
  <c r="AC19" i="45"/>
  <c r="Y54" i="41"/>
  <c r="AM67" i="41"/>
  <c r="AK16" i="41"/>
  <c r="AN43" i="41"/>
  <c r="AR63" i="41"/>
  <c r="AD60" i="41"/>
  <c r="AK39" i="41"/>
  <c r="BB49" i="41"/>
  <c r="BD19" i="41"/>
  <c r="AX69" i="41"/>
  <c r="S31" i="41"/>
  <c r="AB18" i="41"/>
  <c r="U52" i="41"/>
  <c r="T19" i="45"/>
  <c r="BE19" i="41"/>
  <c r="AI61" i="41"/>
  <c r="AT58" i="41"/>
  <c r="Q58" i="41"/>
  <c r="F60" i="41"/>
  <c r="Y23" i="45"/>
  <c r="X74" i="41"/>
  <c r="AP64" i="41"/>
  <c r="DU8" i="12"/>
  <c r="N56" i="41"/>
  <c r="AB72" i="41"/>
  <c r="AV30" i="41"/>
  <c r="AF34" i="41"/>
  <c r="AE19" i="45"/>
  <c r="AP41" i="41"/>
  <c r="Y34" i="41"/>
  <c r="AW34" i="41"/>
  <c r="AS17" i="41"/>
  <c r="N63" i="41"/>
  <c r="AC55" i="41"/>
  <c r="BI28" i="41"/>
  <c r="AT76" i="41"/>
  <c r="BD37" i="41"/>
  <c r="S18" i="41"/>
  <c r="Y46" i="41"/>
  <c r="AG28" i="41"/>
  <c r="AB17" i="45"/>
  <c r="S16" i="45"/>
  <c r="AD74" i="41"/>
  <c r="S48" i="41"/>
  <c r="BG53" i="41"/>
  <c r="AL52" i="41"/>
  <c r="Q33" i="41"/>
  <c r="AX79" i="41"/>
  <c r="R31" i="41"/>
  <c r="BB37" i="41"/>
  <c r="P40" i="41"/>
  <c r="AG24" i="45"/>
  <c r="T27" i="41"/>
  <c r="AB27" i="41"/>
  <c r="AC48" i="41"/>
  <c r="AT26" i="41"/>
  <c r="AL33" i="41"/>
  <c r="EG18" i="12"/>
  <c r="Z69" i="41"/>
  <c r="AJ49" i="41"/>
  <c r="AX65" i="41"/>
  <c r="W21" i="41"/>
  <c r="AS47" i="41"/>
  <c r="R20" i="45"/>
  <c r="AD32" i="41"/>
  <c r="Z59" i="41"/>
  <c r="BH66" i="41"/>
  <c r="AB58" i="41"/>
  <c r="S17" i="41"/>
  <c r="AQ77" i="41"/>
  <c r="BI69" i="41"/>
  <c r="BF29" i="41"/>
  <c r="BK75" i="41"/>
  <c r="AO74" i="41"/>
  <c r="V24" i="45"/>
  <c r="AS74" i="41"/>
  <c r="Y76" i="41"/>
  <c r="BD47" i="41"/>
  <c r="AF70" i="41"/>
  <c r="BB76" i="41"/>
  <c r="AA16" i="41"/>
  <c r="T68" i="41"/>
  <c r="AJ20" i="41"/>
  <c r="BC64" i="41"/>
  <c r="AZ76" i="41"/>
  <c r="AV36" i="41"/>
  <c r="BE66" i="41"/>
  <c r="AJ66" i="41"/>
  <c r="AD15" i="45"/>
  <c r="BA39" i="41"/>
  <c r="BD34" i="41"/>
  <c r="AH16" i="45"/>
  <c r="X38" i="41"/>
  <c r="O17" i="41"/>
  <c r="AM52" i="41"/>
  <c r="AM53" i="41"/>
  <c r="AO78" i="41"/>
  <c r="AR46" i="41"/>
  <c r="AJ73" i="41"/>
  <c r="BH58" i="41"/>
  <c r="M21" i="45"/>
  <c r="BF76" i="41"/>
  <c r="AX59" i="41"/>
  <c r="AF71" i="41"/>
  <c r="S42" i="41"/>
  <c r="EP18" i="12"/>
  <c r="AB36" i="41"/>
  <c r="AT78" i="41"/>
  <c r="BI18" i="41"/>
  <c r="AS48" i="41"/>
  <c r="O33" i="41"/>
  <c r="AG15" i="41"/>
  <c r="Y68" i="41"/>
  <c r="AZ29" i="41"/>
  <c r="AO66" i="41"/>
  <c r="BC53" i="41"/>
  <c r="N36" i="41"/>
  <c r="Q61" i="41"/>
  <c r="W40" i="41"/>
  <c r="O26" i="41"/>
  <c r="AF46" i="41"/>
  <c r="BE37" i="41"/>
  <c r="R62" i="41"/>
  <c r="AH39" i="41"/>
  <c r="AI47" i="41"/>
  <c r="W34" i="41"/>
  <c r="EY18" i="12"/>
  <c r="AR69" i="41"/>
  <c r="AC29" i="41"/>
  <c r="AE31" i="41"/>
  <c r="R16" i="45"/>
  <c r="Y44" i="41"/>
  <c r="AY18" i="41"/>
  <c r="BK45" i="41"/>
  <c r="BF60" i="41"/>
  <c r="AY69" i="41"/>
  <c r="AO51" i="41"/>
  <c r="BH48" i="41"/>
  <c r="F37" i="41"/>
  <c r="AS40" i="41"/>
  <c r="AF26" i="41"/>
  <c r="AV52" i="41"/>
  <c r="AH14" i="45"/>
  <c r="AS41" i="41"/>
  <c r="BK39" i="41"/>
  <c r="BH79" i="41"/>
  <c r="AU56" i="41"/>
  <c r="V15" i="45"/>
  <c r="O15" i="41"/>
  <c r="AF69" i="41"/>
  <c r="AM59" i="41"/>
  <c r="BJ73" i="41"/>
  <c r="AC20" i="41"/>
  <c r="N16" i="45"/>
  <c r="U33" i="41"/>
  <c r="AX19" i="41"/>
  <c r="F21" i="45"/>
  <c r="G25" i="45"/>
  <c r="BA33" i="41"/>
  <c r="Y67" i="41"/>
  <c r="P22" i="45"/>
  <c r="BA26" i="41"/>
  <c r="V14" i="45"/>
  <c r="Q68" i="41"/>
  <c r="AY33" i="41"/>
  <c r="BG67" i="41"/>
  <c r="AR55" i="41"/>
  <c r="AG68" i="41"/>
  <c r="AU19" i="41"/>
  <c r="G17" i="45"/>
  <c r="AR34" i="41"/>
  <c r="S13" i="45"/>
  <c r="AS18" i="41"/>
  <c r="BA35" i="41"/>
  <c r="AR31" i="41"/>
  <c r="N55" i="41"/>
  <c r="S39" i="41"/>
  <c r="BF25" i="41"/>
  <c r="Q37" i="41"/>
  <c r="N47" i="41"/>
  <c r="AL15" i="41"/>
  <c r="AU78" i="41"/>
  <c r="BA16" i="41"/>
  <c r="AT37" i="41"/>
  <c r="N14" i="45"/>
  <c r="E24" i="45"/>
  <c r="AY40" i="41"/>
  <c r="AI29" i="41"/>
  <c r="AY43" i="41"/>
  <c r="AX48" i="41"/>
  <c r="Z64" i="41"/>
  <c r="AP57" i="41"/>
  <c r="U25" i="45"/>
  <c r="AL44" i="41"/>
  <c r="M12" i="45"/>
  <c r="X63" i="41"/>
  <c r="BF80" i="41"/>
  <c r="AG25" i="41"/>
  <c r="U14" i="45"/>
  <c r="Z16" i="41"/>
  <c r="AC13" i="45"/>
  <c r="AY67" i="41"/>
  <c r="F1" i="54"/>
  <c r="Q25" i="45"/>
  <c r="AQ41" i="41"/>
  <c r="AC32" i="41"/>
  <c r="AO17" i="41"/>
  <c r="BC78" i="41"/>
  <c r="AF31" i="41"/>
  <c r="AL56" i="41"/>
  <c r="Y77" i="41"/>
  <c r="BJ39" i="41"/>
  <c r="R55" i="41"/>
  <c r="AD45" i="41"/>
  <c r="O16" i="45"/>
  <c r="AS52" i="41"/>
  <c r="AZ45" i="41"/>
  <c r="X29" i="41"/>
  <c r="AQ44" i="41"/>
  <c r="BE32" i="41"/>
  <c r="AE58" i="41"/>
  <c r="BB55" i="41"/>
  <c r="AI45" i="41"/>
  <c r="BE67" i="41"/>
  <c r="W35" i="41"/>
  <c r="X37" i="41"/>
  <c r="AN41" i="41"/>
  <c r="S19" i="41"/>
  <c r="AG58" i="41"/>
  <c r="AD46" i="41"/>
  <c r="Z18" i="45"/>
  <c r="AI48" i="41"/>
  <c r="AB23" i="45"/>
  <c r="BH29" i="41"/>
  <c r="AM38" i="41"/>
  <c r="BA57" i="41"/>
  <c r="U57" i="41"/>
  <c r="BB65" i="41"/>
  <c r="P14" i="45"/>
  <c r="Y45" i="41"/>
  <c r="AI17" i="41"/>
  <c r="AS46" i="41"/>
  <c r="AN21" i="41"/>
  <c r="AF20" i="41"/>
  <c r="AK62" i="41"/>
  <c r="AL40" i="41"/>
  <c r="AO18" i="41"/>
  <c r="R13" i="9"/>
  <c r="L9" i="9" s="1" a="1"/>
  <c r="AS62" i="41"/>
  <c r="K11" i="45"/>
  <c r="W20" i="41"/>
  <c r="Q76" i="41"/>
  <c r="AH17" i="45"/>
  <c r="AD52" i="41"/>
  <c r="BG47" i="41"/>
  <c r="N16" i="41"/>
  <c r="AQ64" i="41"/>
  <c r="T13" i="45"/>
  <c r="AZ52" i="41"/>
  <c r="P57" i="41"/>
  <c r="AC14" i="45"/>
  <c r="L18" i="45"/>
  <c r="AU44" i="41"/>
  <c r="F46" i="41"/>
  <c r="AG31" i="41"/>
  <c r="AG17" i="45"/>
  <c r="BK40" i="41"/>
  <c r="N65" i="41"/>
  <c r="I15" i="45"/>
  <c r="BC18" i="41"/>
  <c r="AE70" i="41"/>
  <c r="V75" i="41"/>
  <c r="AZ53" i="41"/>
  <c r="BJ50" i="41"/>
  <c r="AJ65" i="41"/>
  <c r="BJ55" i="41"/>
  <c r="BH53" i="41"/>
  <c r="AL79" i="41"/>
  <c r="AD71" i="41"/>
  <c r="W37" i="41"/>
  <c r="AE69" i="41"/>
  <c r="BA59" i="41"/>
  <c r="AA70" i="41"/>
  <c r="AI37" i="41"/>
  <c r="AS68" i="41"/>
  <c r="Y74" i="41"/>
  <c r="AJ54" i="41"/>
  <c r="R45" i="41"/>
  <c r="BK51" i="41"/>
  <c r="AM27" i="41"/>
  <c r="AJ31" i="41"/>
  <c r="P25" i="45"/>
  <c r="X73" i="41"/>
  <c r="BI30" i="41"/>
  <c r="AP35" i="41"/>
  <c r="BD57" i="41"/>
  <c r="U19" i="45"/>
  <c r="AH26" i="41"/>
  <c r="AI41" i="41"/>
  <c r="AU74" i="41"/>
  <c r="AF49" i="41"/>
  <c r="BD76" i="41"/>
  <c r="AA15" i="41"/>
  <c r="BH78" i="41"/>
  <c r="BG71" i="41"/>
  <c r="AE55" i="41"/>
  <c r="BE72" i="41"/>
  <c r="H7" i="53"/>
  <c r="BE43" i="41"/>
  <c r="Y80" i="41"/>
  <c r="T15" i="45"/>
  <c r="R29" i="41"/>
  <c r="O24" i="45"/>
  <c r="AW62" i="41"/>
  <c r="AV58" i="41"/>
  <c r="AI66" i="41"/>
  <c r="S64" i="41"/>
  <c r="W22" i="45"/>
  <c r="AF27" i="41"/>
  <c r="AV68" i="41"/>
  <c r="BH47" i="41"/>
  <c r="AD64" i="41"/>
  <c r="AU37" i="41"/>
  <c r="BG26" i="41"/>
  <c r="AD59" i="41"/>
  <c r="AW43" i="41"/>
  <c r="AE25" i="45"/>
  <c r="V35" i="41"/>
  <c r="O18" i="41"/>
  <c r="AZ27" i="41"/>
  <c r="AP40" i="41"/>
  <c r="BE65" i="41"/>
  <c r="T19" i="41"/>
  <c r="AK55" i="41"/>
  <c r="S58" i="41"/>
  <c r="BC77" i="41"/>
  <c r="AK42" i="41"/>
  <c r="X41" i="41"/>
  <c r="BK15" i="41"/>
  <c r="F62" i="41"/>
  <c r="AO75" i="41"/>
  <c r="Y21" i="45"/>
  <c r="DW5" i="12"/>
  <c r="BJ15" i="41"/>
  <c r="AR80" i="41"/>
  <c r="Y50" i="41"/>
  <c r="S25" i="41"/>
  <c r="Q12" i="45"/>
  <c r="AZ25" i="41"/>
  <c r="AK34" i="41"/>
  <c r="BK26" i="41"/>
  <c r="W68" i="41"/>
  <c r="BF51" i="41"/>
  <c r="AM26" i="41"/>
  <c r="BC15" i="41"/>
  <c r="AV26" i="41"/>
  <c r="BH69" i="41"/>
  <c r="F24" i="45"/>
  <c r="BE31" i="41"/>
  <c r="BE26" i="41"/>
  <c r="AR49" i="41"/>
  <c r="AG45" i="41"/>
  <c r="A6" i="45"/>
  <c r="BK54" i="41"/>
  <c r="AA21" i="45"/>
  <c r="BK30" i="41"/>
  <c r="BC30" i="41"/>
  <c r="AJ78" i="41"/>
  <c r="P75" i="41"/>
  <c r="R7" i="9" a="1"/>
  <c r="BF70" i="41"/>
  <c r="BK59" i="41"/>
  <c r="N41" i="41"/>
  <c r="Q78" i="41"/>
  <c r="L16" i="45"/>
  <c r="AW63" i="41"/>
  <c r="V50" i="41"/>
  <c r="Z51" i="41"/>
  <c r="BJ33" i="41"/>
  <c r="AF60" i="41"/>
  <c r="AR42" i="41"/>
  <c r="Q11" i="45"/>
  <c r="R17" i="41"/>
  <c r="BD27" i="41"/>
  <c r="AX21" i="41"/>
  <c r="AK18" i="41"/>
  <c r="AY42" i="41"/>
  <c r="BG50" i="41"/>
  <c r="BD18" i="41"/>
  <c r="DU9" i="12"/>
  <c r="AA20" i="41"/>
  <c r="BH27" i="41"/>
  <c r="V45" i="41"/>
  <c r="T48" i="41"/>
  <c r="O18" i="45"/>
  <c r="X69" i="41"/>
  <c r="AE74" i="41"/>
  <c r="U55" i="41"/>
  <c r="AS75" i="41"/>
  <c r="L25" i="45"/>
  <c r="Z48" i="41"/>
  <c r="AA32" i="41"/>
  <c r="BH64" i="41"/>
  <c r="AE15" i="41"/>
  <c r="P71" i="41"/>
  <c r="AL26" i="41"/>
  <c r="EC18" i="12"/>
  <c r="AD35" i="41"/>
  <c r="AG78" i="41"/>
  <c r="AC62" i="41"/>
  <c r="T20" i="45"/>
  <c r="T78" i="41"/>
  <c r="AH33" i="41"/>
  <c r="BG35" i="41"/>
  <c r="BK36" i="41"/>
  <c r="AT39" i="41"/>
  <c r="BC70" i="41"/>
  <c r="Y65" i="41"/>
  <c r="O66" i="41"/>
  <c r="AB11" i="45"/>
  <c r="BE47" i="41"/>
  <c r="AB78" i="41"/>
  <c r="P42" i="41"/>
  <c r="AE73" i="41"/>
  <c r="AN64" i="41"/>
  <c r="S23" i="45"/>
  <c r="AI40" i="41"/>
  <c r="W76" i="41"/>
  <c r="AT55" i="41"/>
  <c r="AD54" i="41"/>
  <c r="AP17" i="41"/>
  <c r="AN77" i="41"/>
  <c r="AO41" i="41"/>
  <c r="AK68" i="41"/>
  <c r="L20" i="45"/>
  <c r="BH37" i="41"/>
  <c r="AB37" i="41"/>
  <c r="T59" i="41"/>
  <c r="AD56" i="41"/>
  <c r="BK71" i="41"/>
  <c r="AA36" i="41"/>
  <c r="BD21" i="41"/>
  <c r="AE78" i="41"/>
  <c r="AN20" i="41"/>
  <c r="BK78" i="41"/>
  <c r="AD38" i="41"/>
  <c r="BI29" i="41"/>
  <c r="BA20" i="41"/>
  <c r="AR37" i="41"/>
  <c r="Y79" i="41"/>
  <c r="AM34" i="41"/>
  <c r="R14" i="45"/>
  <c r="AZ34" i="41"/>
  <c r="H19" i="45"/>
  <c r="BF45" i="41"/>
  <c r="X53" i="41"/>
  <c r="AJ32" i="41"/>
  <c r="Q21" i="45"/>
  <c r="O68" i="41"/>
  <c r="AN74" i="41"/>
  <c r="AX62" i="41"/>
  <c r="BD65" i="41"/>
  <c r="BF63" i="41"/>
  <c r="BB69" i="41"/>
  <c r="P43" i="41"/>
  <c r="AB67" i="41"/>
  <c r="BH75" i="41"/>
  <c r="U69" i="41"/>
  <c r="AP73" i="41"/>
  <c r="AL70" i="41"/>
  <c r="AZ55" i="41"/>
  <c r="AQ25" i="41"/>
  <c r="S27" i="41"/>
  <c r="BA27" i="41"/>
  <c r="Z49" i="41"/>
  <c r="R39" i="41"/>
  <c r="Y61" i="41"/>
  <c r="AS67" i="41"/>
  <c r="R17" i="45"/>
  <c r="AZ68" i="41"/>
  <c r="AJ55" i="41"/>
  <c r="AM74" i="41"/>
  <c r="F53" i="41"/>
  <c r="BB21" i="41"/>
  <c r="AB24" i="45"/>
  <c r="AH31" i="41"/>
  <c r="J20" i="45"/>
  <c r="N20" i="45"/>
  <c r="AW51" i="41"/>
  <c r="E25" i="45"/>
  <c r="Z44" i="41"/>
  <c r="AB29" i="41"/>
  <c r="AK53" i="41"/>
  <c r="AP16" i="41"/>
  <c r="Z36" i="41"/>
  <c r="AU63" i="41"/>
  <c r="BG76" i="41"/>
  <c r="AA34" i="41"/>
  <c r="AX25" i="41"/>
  <c r="O12" i="45"/>
  <c r="F80" i="41"/>
  <c r="AB19" i="45"/>
  <c r="AR59" i="41"/>
  <c r="BC59" i="41"/>
  <c r="BF73" i="41"/>
  <c r="AA27" i="41"/>
  <c r="AN37" i="41"/>
  <c r="BA21" i="41"/>
  <c r="BI76" i="41"/>
  <c r="BE46" i="41"/>
  <c r="AL25" i="41"/>
  <c r="AI67" i="41"/>
  <c r="BG58" i="41"/>
  <c r="AX17" i="41"/>
  <c r="AV49" i="41"/>
  <c r="AA24" i="45"/>
  <c r="S54" i="41"/>
  <c r="BI53" i="41"/>
  <c r="R49" i="41"/>
  <c r="AB71" i="41"/>
  <c r="S56" i="41"/>
  <c r="FA18" i="12"/>
  <c r="AQ61" i="41"/>
  <c r="Q53" i="41"/>
  <c r="AH72" i="41"/>
  <c r="P26" i="41"/>
  <c r="AF75" i="41"/>
  <c r="AG44" i="41"/>
  <c r="AH13" i="45"/>
  <c r="BH43" i="41"/>
  <c r="AB15" i="45"/>
  <c r="AJ67" i="41"/>
  <c r="Q19" i="41"/>
  <c r="AW49" i="41"/>
  <c r="Y51" i="41"/>
  <c r="O45" i="41"/>
  <c r="R42" i="41"/>
  <c r="AQ63" i="41"/>
  <c r="BA62" i="41"/>
  <c r="BA74" i="41"/>
  <c r="AE25" i="41"/>
  <c r="AT54" i="41"/>
  <c r="AU66" i="41"/>
  <c r="AJ75" i="41"/>
  <c r="O40" i="41"/>
  <c r="AF63" i="41"/>
  <c r="AX18" i="41"/>
  <c r="Z58" i="41"/>
  <c r="AY71" i="41"/>
  <c r="AS73" i="41"/>
  <c r="AS59" i="41"/>
  <c r="AQ70" i="41"/>
  <c r="BG57" i="41"/>
  <c r="AE44" i="41"/>
  <c r="AQ50" i="41"/>
  <c r="V40" i="41"/>
  <c r="BD69" i="41"/>
  <c r="AL21" i="41"/>
  <c r="Z53" i="41"/>
  <c r="Z20" i="41"/>
  <c r="P59" i="41"/>
  <c r="T49" i="41"/>
  <c r="W59" i="41"/>
  <c r="BJ18" i="41"/>
  <c r="AU59" i="41"/>
  <c r="BA42" i="41"/>
  <c r="AV34" i="41"/>
  <c r="BA52" i="41"/>
  <c r="V13" i="45"/>
  <c r="BH39" i="41"/>
  <c r="AF41" i="41"/>
  <c r="P60" i="41"/>
  <c r="BE70" i="41"/>
  <c r="F48" i="41"/>
  <c r="R30" i="41"/>
  <c r="F17" i="45"/>
  <c r="BH26" i="41"/>
  <c r="AW21" i="41"/>
  <c r="BI21" i="41"/>
  <c r="AP70" i="41"/>
  <c r="P54" i="41"/>
  <c r="BB79" i="41"/>
  <c r="AF43" i="41"/>
  <c r="AV15" i="41"/>
  <c r="AM15" i="41"/>
  <c r="AO55" i="41"/>
  <c r="AY46" i="41"/>
  <c r="BG41" i="41"/>
  <c r="BH59" i="41"/>
  <c r="AX43" i="41"/>
  <c r="U16" i="41"/>
  <c r="N60" i="41"/>
  <c r="AR76" i="41"/>
  <c r="G21" i="45"/>
  <c r="AC58" i="41"/>
  <c r="AE80" i="41"/>
  <c r="R16" i="41"/>
  <c r="K14" i="45"/>
  <c r="AL54" i="41"/>
  <c r="M17" i="45"/>
  <c r="AF35" i="41"/>
  <c r="BC73" i="41"/>
  <c r="AS70" i="41"/>
  <c r="F23" i="45"/>
  <c r="Y32" i="41"/>
  <c r="AX72" i="41"/>
  <c r="BJ61" i="41"/>
  <c r="H16" i="45"/>
  <c r="BF68" i="41"/>
  <c r="AC67" i="41"/>
  <c r="AK27" i="41"/>
  <c r="AM60" i="41"/>
  <c r="Q32" i="41"/>
  <c r="AG50" i="41"/>
  <c r="AT46" i="41"/>
  <c r="BB64" i="41"/>
  <c r="BJ71" i="41"/>
  <c r="AC56" i="41"/>
  <c r="BF55" i="41"/>
  <c r="AH36" i="41"/>
  <c r="V17" i="41"/>
  <c r="AX51" i="41"/>
  <c r="T71" i="41"/>
  <c r="EZ18" i="12"/>
  <c r="AE49" i="41"/>
  <c r="AQ26" i="41"/>
  <c r="BD17" i="41"/>
  <c r="AG61" i="41"/>
  <c r="P33" i="41"/>
  <c r="T21" i="41"/>
  <c r="AQ73" i="41"/>
  <c r="AB35" i="41"/>
  <c r="Y36" i="41"/>
  <c r="AJ79" i="41"/>
  <c r="AQ72" i="41"/>
  <c r="AS29" i="41"/>
  <c r="AN45" i="41"/>
  <c r="N68" i="41"/>
  <c r="F34" i="41"/>
  <c r="AH56" i="41"/>
  <c r="U26" i="41"/>
  <c r="BC25" i="41"/>
  <c r="AD13" i="45"/>
  <c r="AC18" i="45"/>
  <c r="Z39" i="41"/>
  <c r="BA30" i="41"/>
  <c r="AU75" i="41"/>
  <c r="X17" i="41"/>
  <c r="AB13" i="45"/>
  <c r="AM68" i="41"/>
  <c r="U34" i="41"/>
  <c r="AS26" i="41"/>
  <c r="BK60" i="41"/>
  <c r="AS44" i="41"/>
  <c r="AC25" i="41"/>
  <c r="W15" i="45"/>
  <c r="S46" i="41"/>
  <c r="AK67" i="41"/>
  <c r="BB18" i="41"/>
  <c r="P35" i="41"/>
  <c r="BE15" i="41"/>
  <c r="AI36" i="41"/>
  <c r="BK63" i="41"/>
  <c r="BA48" i="41"/>
  <c r="AC47" i="41"/>
  <c r="BD70" i="41"/>
  <c r="BH31" i="41"/>
  <c r="I12" i="45"/>
  <c r="AB61" i="41"/>
  <c r="AJ41" i="41"/>
  <c r="Q13" i="45"/>
  <c r="AU79" i="41"/>
  <c r="AJ18" i="41"/>
  <c r="AY48" i="41"/>
  <c r="AY25" i="41"/>
  <c r="AH24" i="45"/>
  <c r="AJ27" i="41"/>
  <c r="BC68" i="41"/>
  <c r="AF13" i="45"/>
  <c r="W71" i="41"/>
  <c r="BG39" i="41"/>
  <c r="AW73" i="41"/>
  <c r="R74" i="41"/>
  <c r="AW42" i="41"/>
  <c r="AK54" i="41"/>
  <c r="AI16" i="41"/>
  <c r="Z60" i="41"/>
  <c r="BC34" i="41"/>
  <c r="BJ16" i="41"/>
  <c r="O72" i="41"/>
  <c r="AB20" i="45"/>
  <c r="AG75" i="41"/>
  <c r="R25" i="41"/>
  <c r="X18" i="41"/>
  <c r="AH21" i="45"/>
  <c r="AN31" i="41"/>
  <c r="AE52" i="41"/>
  <c r="AI39" i="41"/>
  <c r="BE60" i="41"/>
  <c r="BD45" i="41"/>
  <c r="L17" i="45"/>
  <c r="BF79" i="41"/>
  <c r="BB44" i="41"/>
  <c r="AZ31" i="41"/>
  <c r="AV17" i="41"/>
  <c r="BH65" i="41"/>
  <c r="T11" i="45"/>
  <c r="BF65" i="41"/>
  <c r="U41" i="41"/>
  <c r="Q36" i="41"/>
  <c r="T72" i="41"/>
  <c r="AX49" i="41"/>
  <c r="F41" i="41"/>
  <c r="G24" i="45"/>
  <c r="AR26" i="41"/>
  <c r="R50" i="41"/>
  <c r="AL19" i="41"/>
  <c r="AH74" i="41"/>
  <c r="BE69" i="41"/>
  <c r="AS43" i="41"/>
  <c r="AI31" i="41"/>
  <c r="BH36" i="41"/>
  <c r="O52" i="41"/>
  <c r="BK21" i="41"/>
  <c r="T56" i="41"/>
  <c r="O54" i="41"/>
  <c r="BH60" i="41"/>
  <c r="AU20" i="41"/>
  <c r="AW68" i="41"/>
  <c r="AH23" i="45"/>
  <c r="AC61" i="41"/>
  <c r="AD30" i="41"/>
  <c r="AA75" i="41"/>
  <c r="AP18" i="41"/>
  <c r="BD31" i="41"/>
  <c r="Y52" i="41"/>
  <c r="R22" i="45"/>
  <c r="N50" i="41"/>
  <c r="Y26" i="41"/>
  <c r="BA68" i="41"/>
  <c r="F59" i="41"/>
  <c r="V26" i="41"/>
  <c r="BC67" i="41"/>
  <c r="Q15" i="45"/>
  <c r="U46" i="41"/>
  <c r="AA31" i="41"/>
  <c r="AZ54" i="41"/>
  <c r="AN32" i="41"/>
  <c r="EX18" i="12"/>
  <c r="AW25" i="41"/>
  <c r="BI20" i="41"/>
  <c r="AG72" i="41"/>
  <c r="AB66" i="41"/>
  <c r="AT71" i="41"/>
  <c r="AU28" i="41"/>
  <c r="AT15" i="41"/>
  <c r="T16" i="45"/>
  <c r="AU27" i="41"/>
  <c r="AC40" i="41"/>
  <c r="BE44" i="41"/>
  <c r="R15" i="45"/>
  <c r="AT77" i="41"/>
  <c r="AM36" i="41"/>
  <c r="U21" i="45"/>
  <c r="U78" i="41"/>
  <c r="BI59" i="41"/>
  <c r="Z22" i="45"/>
  <c r="X49" i="41"/>
  <c r="Z41" i="41"/>
  <c r="AM42" i="41"/>
  <c r="AV72" i="41"/>
  <c r="AU55" i="41"/>
  <c r="DY18" i="12"/>
  <c r="BE64" i="41"/>
  <c r="AP67" i="41"/>
  <c r="T54" i="41"/>
  <c r="AE15" i="45"/>
  <c r="AK61" i="41"/>
  <c r="T67" i="41"/>
  <c r="BG15" i="41"/>
  <c r="AZ51" i="41"/>
  <c r="Y53" i="41"/>
  <c r="O61" i="41"/>
  <c r="BJ42" i="41"/>
  <c r="BE68" i="41"/>
  <c r="AE62" i="41"/>
  <c r="AK49" i="41"/>
  <c r="V39" i="41"/>
  <c r="BE51" i="41"/>
  <c r="AX57" i="41"/>
  <c r="AT80" i="41"/>
  <c r="BD51" i="41"/>
  <c r="N53" i="41"/>
  <c r="BD16" i="41"/>
  <c r="AS34" i="41"/>
  <c r="U73" i="41"/>
  <c r="AF20" i="45"/>
  <c r="AP26" i="41"/>
  <c r="Y78" i="41"/>
  <c r="AX76" i="41"/>
  <c r="BI15" i="41"/>
  <c r="X36" i="41"/>
  <c r="P76" i="41"/>
  <c r="AA33" i="41"/>
  <c r="AF17" i="41"/>
  <c r="AD61" i="41"/>
  <c r="AJ60" i="41"/>
  <c r="R63" i="41"/>
  <c r="BC35" i="41"/>
  <c r="AJ26" i="41"/>
  <c r="AT38" i="41"/>
  <c r="AZ41" i="41"/>
  <c r="AJ59" i="41"/>
  <c r="AQ68" i="41"/>
  <c r="S69" i="41"/>
  <c r="AK52" i="41"/>
  <c r="R38" i="41"/>
  <c r="N69" i="41"/>
  <c r="AQ38" i="41"/>
  <c r="S45" i="41"/>
  <c r="H24" i="45"/>
  <c r="BH34" i="41"/>
  <c r="AG38" i="41"/>
  <c r="AU36" i="41"/>
  <c r="AF67" i="41"/>
  <c r="U20" i="45"/>
  <c r="O70" i="41"/>
  <c r="AB55" i="41"/>
  <c r="AB39" i="41"/>
  <c r="AR54" i="41"/>
  <c r="AG66" i="41"/>
  <c r="H15" i="45"/>
  <c r="BA63" i="41"/>
  <c r="AP15" i="41"/>
  <c r="Z67" i="41"/>
  <c r="BI33" i="41"/>
  <c r="AE32" i="41"/>
  <c r="AS63" i="41"/>
  <c r="AM70" i="41"/>
  <c r="EB18" i="12"/>
  <c r="AK17" i="41"/>
  <c r="BB16" i="41"/>
  <c r="BE59" i="41"/>
  <c r="AE54" i="41"/>
  <c r="R21" i="45"/>
  <c r="AC20" i="45"/>
  <c r="AK19" i="41"/>
  <c r="F38" i="41"/>
  <c r="W36" i="41"/>
  <c r="AU57" i="41"/>
  <c r="BF39" i="41"/>
  <c r="AC70" i="41"/>
  <c r="N78" i="41"/>
  <c r="AY76" i="41"/>
  <c r="Q26" i="41"/>
  <c r="AW76" i="41"/>
  <c r="BK43" i="41"/>
  <c r="AF39" i="41"/>
  <c r="R80" i="41"/>
  <c r="BB56" i="41"/>
  <c r="AP38" i="41"/>
  <c r="AV45" i="41"/>
  <c r="H13" i="45"/>
  <c r="AV27" i="41"/>
  <c r="V73" i="41"/>
  <c r="Q19" i="45"/>
  <c r="BI52" i="41"/>
  <c r="AE24" i="45"/>
  <c r="AN53" i="41"/>
  <c r="AN16" i="41"/>
  <c r="AE20" i="41"/>
  <c r="AO58" i="41"/>
  <c r="AA59" i="41"/>
  <c r="AU48" i="41"/>
  <c r="AT56" i="41"/>
  <c r="AB47" i="41"/>
  <c r="Y48" i="41"/>
  <c r="AS27" i="41"/>
  <c r="P11" i="45"/>
  <c r="AK59" i="41"/>
  <c r="Y21" i="41"/>
  <c r="Y25" i="45"/>
  <c r="N29" i="41"/>
  <c r="BI47" i="41"/>
  <c r="AO65" i="41"/>
  <c r="AO43" i="41"/>
  <c r="Z31" i="41"/>
  <c r="AY15" i="41"/>
  <c r="AM25" i="41"/>
  <c r="W31" i="41"/>
  <c r="AC73" i="41"/>
  <c r="Z37" i="41"/>
  <c r="BK20" i="41"/>
  <c r="P18" i="41"/>
  <c r="AT72" i="41"/>
  <c r="AZ49" i="41"/>
  <c r="U64" i="41"/>
  <c r="AT79" i="41"/>
  <c r="AN51" i="41"/>
  <c r="AL27" i="41"/>
  <c r="BH20" i="41"/>
  <c r="BC31" i="41"/>
  <c r="AE43" i="41"/>
  <c r="AH16" i="41"/>
  <c r="G23" i="45"/>
  <c r="AQ21" i="41"/>
  <c r="AF32" i="41"/>
  <c r="S70" i="41"/>
  <c r="V48" i="41"/>
  <c r="BF75" i="41"/>
  <c r="AU33" i="41"/>
  <c r="AG79" i="41"/>
  <c r="V32" i="41"/>
  <c r="AL41" i="41"/>
  <c r="Y13" i="45"/>
  <c r="AR78" i="41"/>
  <c r="BG28" i="41"/>
  <c r="Z13" i="45"/>
  <c r="BG80" i="41"/>
  <c r="AA41" i="41"/>
  <c r="AD53" i="41"/>
  <c r="AJ35" i="41"/>
  <c r="AP47" i="41"/>
  <c r="AZ64" i="41"/>
  <c r="Z54" i="41"/>
  <c r="AB50" i="41"/>
  <c r="AM49" i="41"/>
  <c r="AO62" i="41"/>
  <c r="T69" i="41"/>
  <c r="O17" i="45"/>
  <c r="AE59" i="41"/>
  <c r="M18" i="45"/>
  <c r="AH54" i="41"/>
  <c r="P47" i="41"/>
  <c r="T14" i="45"/>
  <c r="AI62" i="41"/>
  <c r="BH41" i="41"/>
  <c r="Z32" i="41"/>
  <c r="AF16" i="45"/>
  <c r="F31" i="41"/>
  <c r="Y33" i="41"/>
  <c r="AS51" i="41"/>
  <c r="AO36" i="41"/>
  <c r="BG59" i="41"/>
  <c r="R34" i="41"/>
  <c r="N45" i="41"/>
  <c r="N15" i="45"/>
  <c r="BA60" i="41"/>
  <c r="BD42" i="41"/>
  <c r="AC15" i="41"/>
  <c r="W52" i="41"/>
  <c r="AE13" i="45"/>
  <c r="AV38" i="41"/>
  <c r="BE58" i="41"/>
  <c r="AS49" i="41"/>
  <c r="N25" i="41"/>
  <c r="AF30" i="41"/>
  <c r="X33" i="41"/>
  <c r="AF62" i="41"/>
  <c r="BF66" i="41"/>
  <c r="AU69" i="41"/>
  <c r="X21" i="41"/>
  <c r="T51" i="41"/>
  <c r="AA44" i="41"/>
  <c r="S76" i="41"/>
  <c r="W20" i="45"/>
  <c r="AH73" i="41"/>
  <c r="I11" i="45"/>
  <c r="V22" i="45"/>
  <c r="S73" i="41"/>
  <c r="T58" i="41"/>
  <c r="AZ35" i="41"/>
  <c r="FC18" i="12"/>
  <c r="BI37" i="41"/>
  <c r="S24" i="45"/>
  <c r="BF46" i="41"/>
  <c r="BG32" i="41"/>
  <c r="BG78" i="41"/>
  <c r="O35" i="41"/>
  <c r="AP46" i="41"/>
  <c r="Q43" i="41"/>
  <c r="BD48" i="41"/>
  <c r="AD48" i="41"/>
  <c r="P70" i="41"/>
  <c r="X64" i="41"/>
  <c r="BF71" i="41"/>
  <c r="U16" i="45"/>
  <c r="AQ47" i="41"/>
  <c r="AE29" i="41"/>
  <c r="BK74" i="41"/>
  <c r="R58" i="41"/>
  <c r="AB53" i="41"/>
  <c r="H14" i="45"/>
  <c r="V68" i="41"/>
  <c r="AX27" i="41"/>
  <c r="I14" i="45"/>
  <c r="V15" i="41"/>
  <c r="F55" i="41"/>
  <c r="AV60" i="41"/>
  <c r="T39" i="41"/>
  <c r="BI51" i="41"/>
  <c r="EM18" i="12"/>
  <c r="Y15" i="45"/>
  <c r="X60" i="41"/>
  <c r="AF33" i="41"/>
  <c r="AA35" i="41"/>
  <c r="BF34" i="41"/>
  <c r="S11" i="45"/>
  <c r="W29" i="41"/>
  <c r="AK29" i="41"/>
  <c r="AO50" i="41"/>
  <c r="N18" i="41"/>
  <c r="AF18" i="41"/>
  <c r="V47" i="41"/>
  <c r="V49" i="41"/>
  <c r="AS39" i="41"/>
  <c r="AG35" i="41"/>
  <c r="BB42" i="41"/>
  <c r="AD27" i="41"/>
  <c r="W73" i="41"/>
  <c r="BK61" i="41"/>
  <c r="R51" i="41"/>
  <c r="AR67" i="41"/>
  <c r="BA41" i="41"/>
  <c r="AA57" i="41"/>
  <c r="BF31" i="41"/>
  <c r="J14" i="45"/>
  <c r="BH52" i="41"/>
  <c r="BA43" i="41"/>
  <c r="AA50" i="41"/>
  <c r="AA19" i="45"/>
  <c r="BA47" i="41"/>
  <c r="Z52" i="41"/>
  <c r="AV44" i="41"/>
  <c r="AD51" i="41"/>
  <c r="AV28" i="41"/>
  <c r="AR16" i="41"/>
  <c r="AL74" i="41"/>
  <c r="G11" i="45"/>
  <c r="AY32" i="41"/>
  <c r="AI59" i="41"/>
  <c r="BB32" i="41"/>
  <c r="O42" i="41"/>
  <c r="BD15" i="41"/>
  <c r="O20" i="45"/>
  <c r="AA48" i="41"/>
  <c r="AW27" i="41"/>
  <c r="F44" i="41"/>
  <c r="BH19" i="41"/>
  <c r="F29" i="41"/>
  <c r="AC21" i="45"/>
  <c r="Z40" i="41"/>
  <c r="BK17" i="41"/>
  <c r="BI66" i="41"/>
  <c r="AK51" i="41"/>
  <c r="BC72" i="41"/>
  <c r="W49" i="41"/>
  <c r="AO61" i="41"/>
  <c r="AJ42" i="41"/>
  <c r="S66" i="41"/>
  <c r="AL43" i="41"/>
  <c r="BJ30" i="41"/>
  <c r="BI74" i="41"/>
  <c r="BC28" i="41"/>
  <c r="BK64" i="41"/>
  <c r="Y47" i="41"/>
  <c r="AA39" i="41"/>
  <c r="AF76" i="41"/>
  <c r="BC55" i="41"/>
  <c r="AC22" i="45"/>
  <c r="U17" i="41"/>
  <c r="F63" i="41"/>
  <c r="BE79" i="41"/>
  <c r="BK25" i="41"/>
  <c r="AN34" i="41"/>
  <c r="T21" i="45"/>
  <c r="N80" i="41"/>
  <c r="BA36" i="41"/>
  <c r="BG44" i="41"/>
  <c r="AE34" i="41"/>
  <c r="BK31" i="41"/>
  <c r="AE37" i="41"/>
  <c r="EJ18" i="12"/>
  <c r="AE18" i="41"/>
  <c r="BH18" i="41"/>
  <c r="R60" i="41"/>
  <c r="U29" i="41"/>
  <c r="AX74" i="41"/>
  <c r="BE25" i="41"/>
  <c r="AX35" i="41"/>
  <c r="AY80" i="41"/>
  <c r="P62" i="41"/>
  <c r="AP29" i="41"/>
  <c r="AU16" i="41"/>
  <c r="AN35" i="41"/>
  <c r="Y69" i="41"/>
  <c r="AB25" i="41"/>
  <c r="ET18" i="12"/>
  <c r="R56" i="41"/>
  <c r="AB59" i="41"/>
  <c r="Q30" i="41"/>
  <c r="U51" i="41"/>
  <c r="BI56" i="41"/>
  <c r="Z79" i="41"/>
  <c r="AW19" i="41"/>
  <c r="L22" i="45"/>
  <c r="AB15" i="41"/>
  <c r="BI79" i="41"/>
  <c r="R6" i="9" a="1"/>
  <c r="AE56" i="41"/>
  <c r="O44" i="41"/>
  <c r="AE17" i="41"/>
  <c r="BC46" i="41"/>
  <c r="P52" i="41"/>
  <c r="R54" i="41"/>
  <c r="R6" i="9" l="1"/>
  <c r="S6" i="9" s="1"/>
  <c r="S10" i="45"/>
  <c r="S9" i="45"/>
  <c r="S8" i="45" s="1"/>
  <c r="P13" i="12"/>
  <c r="CJ18" i="41"/>
  <c r="M10" i="45"/>
  <c r="M9" i="45"/>
  <c r="M8" i="45" s="1"/>
  <c r="T10" i="45"/>
  <c r="T9" i="45"/>
  <c r="T8" i="45" s="1"/>
  <c r="AG10" i="45"/>
  <c r="AG9" i="45"/>
  <c r="AG8" i="45" s="1"/>
  <c r="AD10" i="45"/>
  <c r="AD9" i="45"/>
  <c r="AD8" i="45" s="1"/>
  <c r="V10" i="45"/>
  <c r="V9" i="45"/>
  <c r="V8" i="45" s="1"/>
  <c r="R7" i="9"/>
  <c r="S7" i="9" s="1"/>
  <c r="DZ5" i="12"/>
  <c r="EC5" i="12" s="1"/>
  <c r="EF5" i="12" s="1"/>
  <c r="EI5" i="12" s="1"/>
  <c r="EL5" i="12" s="1"/>
  <c r="EO5" i="12" s="1"/>
  <c r="ER5" i="12" s="1"/>
  <c r="EU5" i="12" s="1"/>
  <c r="EX5" i="12" s="1"/>
  <c r="FA5" i="12" s="1"/>
  <c r="FD5" i="12" s="1"/>
  <c r="FG5" i="12" s="1"/>
  <c r="FJ5" i="12" s="1"/>
  <c r="R10" i="45"/>
  <c r="R9" i="45"/>
  <c r="R8" i="45" s="1"/>
  <c r="CJ16" i="41"/>
  <c r="P11" i="12"/>
  <c r="L9" i="9"/>
  <c r="AC9" i="45"/>
  <c r="AC8" i="45" s="1"/>
  <c r="AC10" i="45"/>
  <c r="F10" i="45"/>
  <c r="F9" i="45"/>
  <c r="F8" i="45" s="1"/>
  <c r="X10" i="45"/>
  <c r="X9" i="45"/>
  <c r="X8" i="45" s="1"/>
  <c r="H10" i="45"/>
  <c r="H9" i="45"/>
  <c r="H8" i="45" s="1"/>
  <c r="G9" i="45"/>
  <c r="G8" i="45" s="1"/>
  <c r="G10" i="45"/>
  <c r="AB10" i="45"/>
  <c r="AB9" i="45"/>
  <c r="AB8" i="45" s="1"/>
  <c r="K10" i="45"/>
  <c r="K9" i="45"/>
  <c r="K8" i="45" s="1"/>
  <c r="N47" i="55"/>
  <c r="O47" i="55" s="1"/>
  <c r="N14" i="55"/>
  <c r="O14" i="55" s="1"/>
  <c r="N98" i="55"/>
  <c r="O98" i="55" s="1"/>
  <c r="N16" i="55"/>
  <c r="O16" i="55" s="1"/>
  <c r="N83" i="55"/>
  <c r="O83" i="55" s="1"/>
  <c r="T12" i="12"/>
  <c r="N11" i="55"/>
  <c r="O11" i="55" s="1"/>
  <c r="N58" i="55"/>
  <c r="O58" i="55" s="1"/>
  <c r="N57" i="55"/>
  <c r="O57" i="55" s="1"/>
  <c r="N21" i="55"/>
  <c r="O21" i="55" s="1"/>
  <c r="N45" i="55"/>
  <c r="O45" i="55" s="1"/>
  <c r="N52" i="55"/>
  <c r="O52" i="55" s="1"/>
  <c r="N9" i="55"/>
  <c r="O9" i="55" s="1"/>
  <c r="N17" i="55"/>
  <c r="O17" i="55" s="1"/>
  <c r="N39" i="55"/>
  <c r="O39" i="55" s="1"/>
  <c r="N22" i="55"/>
  <c r="O22" i="55" s="1"/>
  <c r="N34" i="55"/>
  <c r="O34" i="55" s="1"/>
  <c r="N65" i="55"/>
  <c r="O65" i="55" s="1"/>
  <c r="N94" i="55"/>
  <c r="O94" i="55" s="1"/>
  <c r="N28" i="55"/>
  <c r="O28" i="55" s="1"/>
  <c r="N97" i="55"/>
  <c r="O97" i="55" s="1"/>
  <c r="N26" i="55"/>
  <c r="O26" i="55" s="1"/>
  <c r="N68" i="55"/>
  <c r="O68" i="55" s="1"/>
  <c r="N40" i="55"/>
  <c r="O40" i="55" s="1"/>
  <c r="N73" i="55"/>
  <c r="O73" i="55" s="1"/>
  <c r="N46" i="55"/>
  <c r="O46" i="55" s="1"/>
  <c r="N51" i="55"/>
  <c r="O51" i="55" s="1"/>
  <c r="N53" i="55"/>
  <c r="O53" i="55" s="1"/>
  <c r="N75" i="55"/>
  <c r="O75" i="55" s="1"/>
  <c r="N35" i="55"/>
  <c r="O35" i="55" s="1"/>
  <c r="N88" i="55"/>
  <c r="O88" i="55" s="1"/>
  <c r="N37" i="55"/>
  <c r="O37" i="55" s="1"/>
  <c r="N85" i="55"/>
  <c r="O85" i="55" s="1"/>
  <c r="N32" i="55"/>
  <c r="O32" i="55" s="1"/>
  <c r="N27" i="55"/>
  <c r="O27" i="55" s="1"/>
  <c r="N8" i="55"/>
  <c r="O8" i="55" s="1"/>
  <c r="N66" i="55"/>
  <c r="O66" i="55" s="1"/>
  <c r="N72" i="55"/>
  <c r="O72" i="55" s="1"/>
  <c r="N87" i="55"/>
  <c r="O87" i="55" s="1"/>
  <c r="N103" i="55"/>
  <c r="O103" i="55" s="1"/>
  <c r="N89" i="55"/>
  <c r="O89" i="55" s="1"/>
  <c r="N93" i="55"/>
  <c r="O93" i="55" s="1"/>
  <c r="N67" i="55"/>
  <c r="O67" i="55" s="1"/>
  <c r="N4" i="55"/>
  <c r="O4" i="55" s="1"/>
  <c r="N48" i="55"/>
  <c r="O48" i="55" s="1"/>
  <c r="N69" i="55"/>
  <c r="O69" i="55" s="1"/>
  <c r="N60" i="55"/>
  <c r="O60" i="55" s="1"/>
  <c r="N80" i="55"/>
  <c r="O80" i="55" s="1"/>
  <c r="N64" i="55"/>
  <c r="O64" i="55" s="1"/>
  <c r="N91" i="55"/>
  <c r="O91" i="55" s="1"/>
  <c r="N86" i="55"/>
  <c r="O86" i="55" s="1"/>
  <c r="N96" i="55"/>
  <c r="O96" i="55" s="1"/>
  <c r="N20" i="55"/>
  <c r="O20" i="55" s="1"/>
  <c r="N74" i="55"/>
  <c r="O74" i="55" s="1"/>
  <c r="N95" i="55"/>
  <c r="O95" i="55" s="1"/>
  <c r="N41" i="55"/>
  <c r="O41" i="55" s="1"/>
  <c r="S16" i="12"/>
  <c r="N61" i="55"/>
  <c r="O61" i="55" s="1"/>
  <c r="N99" i="55"/>
  <c r="O99" i="55" s="1"/>
  <c r="N100" i="55"/>
  <c r="O100" i="55" s="1"/>
  <c r="N101" i="55"/>
  <c r="O101" i="55" s="1"/>
  <c r="N43" i="55"/>
  <c r="O43" i="55" s="1"/>
  <c r="N84" i="55"/>
  <c r="O84" i="55" s="1"/>
  <c r="N70" i="55"/>
  <c r="O70" i="55" s="1"/>
  <c r="N90" i="55"/>
  <c r="O90" i="55" s="1"/>
  <c r="N55" i="55"/>
  <c r="O55" i="55" s="1"/>
  <c r="S14" i="12"/>
  <c r="N44" i="55"/>
  <c r="O44" i="55" s="1"/>
  <c r="N10" i="55"/>
  <c r="O10" i="55" s="1"/>
  <c r="N13" i="55"/>
  <c r="O13" i="55" s="1"/>
  <c r="N102" i="55"/>
  <c r="O102" i="55" s="1"/>
  <c r="N77" i="55"/>
  <c r="O77" i="55" s="1"/>
  <c r="N31" i="55"/>
  <c r="O31" i="55" s="1"/>
  <c r="N54" i="55"/>
  <c r="O54" i="55" s="1"/>
  <c r="N59" i="55"/>
  <c r="O59" i="55" s="1"/>
  <c r="N62" i="55"/>
  <c r="O62" i="55" s="1"/>
  <c r="N76" i="55"/>
  <c r="O76" i="55" s="1"/>
  <c r="N18" i="55"/>
  <c r="O18" i="55" s="1"/>
  <c r="N33" i="55"/>
  <c r="O33" i="55" s="1"/>
  <c r="N71" i="55"/>
  <c r="O71" i="55" s="1"/>
  <c r="N29" i="55"/>
  <c r="O29" i="55" s="1"/>
  <c r="N42" i="55"/>
  <c r="O42" i="55" s="1"/>
  <c r="N25" i="55"/>
  <c r="O25" i="55" s="1"/>
  <c r="N24" i="55"/>
  <c r="O24" i="55" s="1"/>
  <c r="N92" i="55"/>
  <c r="O92" i="55" s="1"/>
  <c r="N49" i="55"/>
  <c r="O49" i="55" s="1"/>
  <c r="N78" i="55"/>
  <c r="O78" i="55" s="1"/>
  <c r="N5" i="55"/>
  <c r="O5" i="55" s="1"/>
  <c r="N63" i="55"/>
  <c r="O63" i="55" s="1"/>
  <c r="N50" i="55"/>
  <c r="O50" i="55" s="1"/>
  <c r="N36" i="55"/>
  <c r="O36" i="55" s="1"/>
  <c r="N82" i="55"/>
  <c r="O82" i="55" s="1"/>
  <c r="N19" i="55"/>
  <c r="O19" i="55" s="1"/>
  <c r="N56" i="55"/>
  <c r="O56" i="55" s="1"/>
  <c r="N12" i="55"/>
  <c r="O12" i="55" s="1"/>
  <c r="N38" i="55"/>
  <c r="O38" i="55" s="1"/>
  <c r="N23" i="55"/>
  <c r="O23" i="55" s="1"/>
  <c r="N15" i="55"/>
  <c r="O15" i="55" s="1"/>
  <c r="N81" i="55"/>
  <c r="O81" i="55" s="1"/>
  <c r="N7" i="55"/>
  <c r="O7" i="55" s="1"/>
  <c r="N6" i="55"/>
  <c r="O6" i="55" s="1"/>
  <c r="N30" i="55"/>
  <c r="O30" i="55" s="1"/>
  <c r="N79" i="55"/>
  <c r="O79" i="55" s="1"/>
  <c r="J10" i="45"/>
  <c r="J9" i="45"/>
  <c r="J8" i="45" s="1"/>
  <c r="L9" i="45"/>
  <c r="L8" i="45" s="1"/>
  <c r="L10" i="45"/>
  <c r="Y9" i="45"/>
  <c r="Y8" i="45" s="1"/>
  <c r="Y10" i="45"/>
  <c r="W9" i="45"/>
  <c r="W8" i="45" s="1"/>
  <c r="W10" i="45"/>
  <c r="EA5" i="12"/>
  <c r="ED5" i="12" s="1"/>
  <c r="EG5" i="12" s="1"/>
  <c r="EJ5" i="12" s="1"/>
  <c r="EM5" i="12" s="1"/>
  <c r="EP5" i="12" s="1"/>
  <c r="ES5" i="12" s="1"/>
  <c r="EV5" i="12" s="1"/>
  <c r="EY5" i="12" s="1"/>
  <c r="FB5" i="12" s="1"/>
  <c r="FE5" i="12" s="1"/>
  <c r="FH5" i="12" s="1"/>
  <c r="FK5" i="12" s="1"/>
  <c r="I9" i="45"/>
  <c r="I8" i="45" s="1"/>
  <c r="I10" i="45"/>
  <c r="AA9" i="45"/>
  <c r="AA8" i="45" s="1"/>
  <c r="AA10" i="45"/>
  <c r="P12" i="12"/>
  <c r="CJ17" i="41"/>
  <c r="P9" i="45"/>
  <c r="P8" i="45" s="1"/>
  <c r="P10" i="45"/>
  <c r="O9" i="45"/>
  <c r="O8" i="45" s="1"/>
  <c r="O10" i="45"/>
  <c r="Q9" i="45"/>
  <c r="Q8" i="45" s="1"/>
  <c r="Q10" i="45"/>
  <c r="N9" i="45"/>
  <c r="N8" i="45" s="1"/>
  <c r="N10" i="45"/>
  <c r="CJ19" i="41"/>
  <c r="AH10" i="45"/>
  <c r="AH9" i="45"/>
  <c r="AH8" i="45" s="1"/>
  <c r="CJ21" i="41"/>
  <c r="AF10" i="45"/>
  <c r="AF9" i="45"/>
  <c r="AF8" i="45" s="1"/>
  <c r="DY5" i="12"/>
  <c r="EB5" i="12" s="1"/>
  <c r="EE5" i="12" s="1"/>
  <c r="EH5" i="12" s="1"/>
  <c r="EK5" i="12" s="1"/>
  <c r="EN5" i="12" s="1"/>
  <c r="EQ5" i="12" s="1"/>
  <c r="ET5" i="12" s="1"/>
  <c r="EW5" i="12" s="1"/>
  <c r="EZ5" i="12" s="1"/>
  <c r="FC5" i="12" s="1"/>
  <c r="FF5" i="12" s="1"/>
  <c r="FI5" i="12" s="1"/>
  <c r="FL5" i="12" s="1"/>
  <c r="DV6" i="12"/>
  <c r="DV4" i="12" s="1"/>
  <c r="CJ20" i="41"/>
  <c r="AE9" i="45"/>
  <c r="AE8" i="45" s="1"/>
  <c r="AE10" i="45"/>
  <c r="L10" i="9"/>
  <c r="M10" i="9" s="1"/>
  <c r="U10" i="45"/>
  <c r="U9" i="45"/>
  <c r="U8" i="45" s="1"/>
  <c r="CJ13" i="41"/>
  <c r="E10" i="45"/>
  <c r="E9" i="45"/>
  <c r="DU3" i="12"/>
  <c r="Z10" i="45"/>
  <c r="Z9" i="45"/>
  <c r="Z8" i="45" s="1"/>
  <c r="E52" i="45"/>
  <c r="E61" i="45" s="1"/>
  <c r="E50" i="45"/>
  <c r="E59" i="45" s="1"/>
  <c r="E51" i="45"/>
  <c r="E60" i="45" s="1"/>
  <c r="H24" i="9"/>
  <c r="H25" i="9" s="1"/>
  <c r="DW6" i="12"/>
  <c r="JD740" i="9"/>
  <c r="JE739" i="9"/>
  <c r="JH738" i="9"/>
  <c r="JI738" i="9"/>
  <c r="JG738" i="9"/>
  <c r="JF739" i="9"/>
  <c r="JG739" i="9"/>
  <c r="JH739" i="9"/>
  <c r="DV7" i="12"/>
  <c r="DV9" i="12"/>
  <c r="S10" i="12" a="1"/>
  <c r="DV10" i="12"/>
  <c r="DV8" i="12"/>
  <c r="E66" i="45" l="1"/>
  <c r="E8" i="45"/>
  <c r="S10" i="12"/>
  <c r="H19" i="9"/>
  <c r="M9" i="9"/>
  <c r="L11" i="9" s="1"/>
  <c r="DV3" i="12"/>
  <c r="DX6" i="12"/>
  <c r="DW4" i="12"/>
  <c r="JD741" i="9"/>
  <c r="JE740" i="9"/>
  <c r="JI739" i="9"/>
  <c r="JF740" i="9"/>
  <c r="JG740" i="9"/>
  <c r="JH740" i="9"/>
  <c r="S13" i="12"/>
  <c r="DW10" i="12"/>
  <c r="DW7" i="12"/>
  <c r="L12" i="9" a="1"/>
  <c r="DW8" i="12"/>
  <c r="DW9" i="12"/>
  <c r="L12" i="9" l="1"/>
  <c r="I16" i="9" s="1"/>
  <c r="J16" i="9" s="1"/>
  <c r="K16" i="9" s="1"/>
  <c r="L16" i="9" s="1"/>
  <c r="M16" i="9" s="1"/>
  <c r="N16" i="9" s="1"/>
  <c r="O16" i="9" s="1"/>
  <c r="P16" i="9" s="1"/>
  <c r="Q16" i="9" s="1"/>
  <c r="R16" i="9" s="1"/>
  <c r="S16" i="9" s="1"/>
  <c r="T16" i="9" s="1"/>
  <c r="U16" i="9" s="1"/>
  <c r="V16" i="9" s="1"/>
  <c r="W16" i="9" s="1"/>
  <c r="X16" i="9" s="1"/>
  <c r="Y16" i="9" s="1"/>
  <c r="Z16" i="9" s="1"/>
  <c r="AA16" i="9" s="1"/>
  <c r="AB16" i="9" s="1"/>
  <c r="AC16" i="9" s="1"/>
  <c r="AD16" i="9" s="1"/>
  <c r="AE16" i="9" s="1"/>
  <c r="AF16" i="9" s="1"/>
  <c r="AG16" i="9" s="1"/>
  <c r="AH16" i="9" s="1"/>
  <c r="AI16" i="9" s="1"/>
  <c r="AJ16" i="9" s="1"/>
  <c r="AK16" i="9" s="1"/>
  <c r="AL16" i="9" s="1"/>
  <c r="AM16" i="9" s="1"/>
  <c r="AN16" i="9" s="1"/>
  <c r="AO16" i="9" s="1"/>
  <c r="AP16" i="9" s="1"/>
  <c r="AQ16" i="9" s="1"/>
  <c r="AR16" i="9" s="1"/>
  <c r="AS16" i="9" s="1"/>
  <c r="AT16" i="9" s="1"/>
  <c r="AU16" i="9" s="1"/>
  <c r="AV16" i="9" s="1"/>
  <c r="AW16" i="9" s="1"/>
  <c r="AX16" i="9" s="1"/>
  <c r="AY16" i="9" s="1"/>
  <c r="AZ16" i="9" s="1"/>
  <c r="BA16" i="9" s="1"/>
  <c r="BB16" i="9" s="1"/>
  <c r="BC16" i="9" s="1"/>
  <c r="BD16" i="9" s="1"/>
  <c r="BE16" i="9" s="1"/>
  <c r="BF16" i="9" s="1"/>
  <c r="BG16" i="9" s="1"/>
  <c r="S12" i="12"/>
  <c r="T14" i="12"/>
  <c r="T13" i="12"/>
  <c r="H20" i="9"/>
  <c r="I18" i="9" s="1"/>
  <c r="H23" i="9"/>
  <c r="DW3" i="12"/>
  <c r="DX4" i="12"/>
  <c r="DY6" i="12"/>
  <c r="JD742" i="9"/>
  <c r="JE741" i="9"/>
  <c r="JI740" i="9"/>
  <c r="JF741" i="9"/>
  <c r="DX8" i="12"/>
  <c r="DX9" i="12"/>
  <c r="DX10" i="12"/>
  <c r="DX7" i="12"/>
  <c r="H21" i="9" l="1"/>
  <c r="DX3" i="12"/>
  <c r="DZ6" i="12"/>
  <c r="DY4" i="12"/>
  <c r="JD743" i="9"/>
  <c r="JE742" i="9"/>
  <c r="JH741" i="9"/>
  <c r="JI741" i="9"/>
  <c r="JG741" i="9"/>
  <c r="JF742" i="9"/>
  <c r="JG742" i="9"/>
  <c r="JH742" i="9"/>
  <c r="H17" i="9"/>
  <c r="DY7" i="12"/>
  <c r="DY10" i="12"/>
  <c r="DY9" i="12"/>
  <c r="DY8" i="12"/>
  <c r="DY3" i="12" l="1"/>
  <c r="EA6" i="12"/>
  <c r="DZ4" i="12"/>
  <c r="JD744" i="9"/>
  <c r="JE743" i="9"/>
  <c r="JI742" i="9"/>
  <c r="JF743" i="9"/>
  <c r="I19" i="9" a="1"/>
  <c r="DZ7" i="12"/>
  <c r="DZ8" i="12"/>
  <c r="DZ9" i="12"/>
  <c r="DZ10" i="12"/>
  <c r="I19" i="9" l="1"/>
  <c r="DZ3" i="12"/>
  <c r="EA4" i="12"/>
  <c r="EB6" i="12"/>
  <c r="JD745" i="9"/>
  <c r="JE744" i="9"/>
  <c r="JH743" i="9"/>
  <c r="JI743" i="9"/>
  <c r="JG743" i="9"/>
  <c r="JF744" i="9"/>
  <c r="JG744" i="9"/>
  <c r="JH744" i="9"/>
  <c r="EA9" i="12"/>
  <c r="EA8" i="12"/>
  <c r="EA7" i="12"/>
  <c r="EA10" i="12"/>
  <c r="I22" i="9" l="1"/>
  <c r="I24" i="9" s="1"/>
  <c r="I25" i="9" s="1"/>
  <c r="I23" i="9" s="1"/>
  <c r="I20" i="9"/>
  <c r="J18" i="9" s="1"/>
  <c r="EA3" i="12"/>
  <c r="EB4" i="12"/>
  <c r="EC6" i="12"/>
  <c r="JD746" i="9"/>
  <c r="JE745" i="9"/>
  <c r="JI744" i="9"/>
  <c r="JF745" i="9"/>
  <c r="EB10" i="12"/>
  <c r="EB9" i="12"/>
  <c r="EB8" i="12"/>
  <c r="EB7" i="12"/>
  <c r="I21" i="9" l="1"/>
  <c r="EB3" i="12"/>
  <c r="ED6" i="12"/>
  <c r="EC4" i="12"/>
  <c r="JD747" i="9"/>
  <c r="JE746" i="9"/>
  <c r="JH745" i="9"/>
  <c r="JI745" i="9"/>
  <c r="JG745" i="9"/>
  <c r="JF746" i="9"/>
  <c r="I17" i="9"/>
  <c r="EC7" i="12"/>
  <c r="EC10" i="12"/>
  <c r="EC9" i="12"/>
  <c r="EC8" i="12"/>
  <c r="EC3" i="12" l="1"/>
  <c r="EE6" i="12"/>
  <c r="ED4" i="12"/>
  <c r="JD748" i="9"/>
  <c r="JE747" i="9"/>
  <c r="JH746" i="9"/>
  <c r="JI746" i="9"/>
  <c r="JG746" i="9"/>
  <c r="JF747" i="9"/>
  <c r="J19" i="9" a="1"/>
  <c r="ED7" i="12"/>
  <c r="ED10" i="12"/>
  <c r="ED9" i="12"/>
  <c r="ED8" i="12"/>
  <c r="J19" i="9" l="1"/>
  <c r="ED3" i="12"/>
  <c r="EF6" i="12"/>
  <c r="EE4" i="12"/>
  <c r="JD749" i="9"/>
  <c r="JE748" i="9"/>
  <c r="JH747" i="9"/>
  <c r="JI747" i="9"/>
  <c r="JG747" i="9"/>
  <c r="JF748" i="9"/>
  <c r="JG748" i="9"/>
  <c r="JH748" i="9"/>
  <c r="EE10" i="12"/>
  <c r="EE8" i="12"/>
  <c r="EE7" i="12"/>
  <c r="EE9" i="12"/>
  <c r="J22" i="9" l="1"/>
  <c r="J24" i="9" s="1"/>
  <c r="J25" i="9" s="1"/>
  <c r="J23" i="9" s="1"/>
  <c r="J20" i="9"/>
  <c r="K18" i="9" s="1"/>
  <c r="EE3" i="12"/>
  <c r="EF4" i="12"/>
  <c r="EG6" i="12"/>
  <c r="JD750" i="9"/>
  <c r="JE749" i="9"/>
  <c r="JI748" i="9"/>
  <c r="JF749" i="9"/>
  <c r="EF7" i="12"/>
  <c r="EF9" i="12"/>
  <c r="EF10" i="12"/>
  <c r="EF8" i="12"/>
  <c r="J21" i="9" l="1"/>
  <c r="EF3" i="12"/>
  <c r="EG4" i="12"/>
  <c r="EH6" i="12"/>
  <c r="JD751" i="9"/>
  <c r="JE750" i="9"/>
  <c r="JH749" i="9"/>
  <c r="JI749" i="9"/>
  <c r="JG749" i="9"/>
  <c r="JF750" i="9"/>
  <c r="J17" i="9"/>
  <c r="EG9" i="12"/>
  <c r="EG7" i="12"/>
  <c r="EG10" i="12"/>
  <c r="EG8" i="12"/>
  <c r="EG3" i="12" l="1"/>
  <c r="EH4" i="12"/>
  <c r="EI6" i="12"/>
  <c r="JD752" i="9"/>
  <c r="JE751" i="9"/>
  <c r="JH750" i="9"/>
  <c r="JI750" i="9"/>
  <c r="JG750" i="9"/>
  <c r="JF751" i="9"/>
  <c r="K19" i="9" a="1"/>
  <c r="EH8" i="12"/>
  <c r="EH7" i="12"/>
  <c r="EH9" i="12"/>
  <c r="EH10" i="12"/>
  <c r="K19" i="9" l="1"/>
  <c r="EH3" i="12"/>
  <c r="EI4" i="12"/>
  <c r="EJ6" i="12"/>
  <c r="JD753" i="9"/>
  <c r="JE752" i="9"/>
  <c r="JH751" i="9"/>
  <c r="JG752" i="9"/>
  <c r="JI751" i="9"/>
  <c r="JG751" i="9"/>
  <c r="JF752" i="9"/>
  <c r="EI10" i="12"/>
  <c r="EI9" i="12"/>
  <c r="EI8" i="12"/>
  <c r="EI7" i="12"/>
  <c r="K20" i="9" l="1"/>
  <c r="L18" i="9" s="1"/>
  <c r="K22" i="9"/>
  <c r="K24" i="9" s="1"/>
  <c r="K25" i="9" s="1"/>
  <c r="K23" i="9" s="1"/>
  <c r="EI3" i="12"/>
  <c r="EK6" i="12"/>
  <c r="EJ4" i="12"/>
  <c r="JD754" i="9"/>
  <c r="JE753" i="9"/>
  <c r="JI752" i="9"/>
  <c r="JH752" i="9"/>
  <c r="JF753" i="9"/>
  <c r="EJ8" i="12"/>
  <c r="EJ10" i="12"/>
  <c r="K17" i="9"/>
  <c r="EJ7" i="12"/>
  <c r="EJ9" i="12"/>
  <c r="K21" i="9" l="1"/>
  <c r="EJ3" i="12"/>
  <c r="EL6" i="12"/>
  <c r="EK4" i="12"/>
  <c r="JD755" i="9"/>
  <c r="JE754" i="9"/>
  <c r="JH753" i="9"/>
  <c r="JI753" i="9"/>
  <c r="JG753" i="9"/>
  <c r="JF754" i="9"/>
  <c r="L19" i="9" a="1"/>
  <c r="EK8" i="12"/>
  <c r="EK7" i="12"/>
  <c r="EK9" i="12"/>
  <c r="EK10" i="12"/>
  <c r="L19" i="9" l="1"/>
  <c r="EK3" i="12"/>
  <c r="EM6" i="12"/>
  <c r="EL4" i="12"/>
  <c r="JD756" i="9"/>
  <c r="JE755" i="9"/>
  <c r="JH754" i="9"/>
  <c r="JI754" i="9"/>
  <c r="JG754" i="9"/>
  <c r="JF755" i="9"/>
  <c r="EL9" i="12"/>
  <c r="EL7" i="12"/>
  <c r="EL8" i="12"/>
  <c r="EL10" i="12"/>
  <c r="L22" i="9" l="1"/>
  <c r="L24" i="9" s="1"/>
  <c r="L25" i="9" s="1"/>
  <c r="L23" i="9" s="1"/>
  <c r="L20" i="9"/>
  <c r="M18" i="9" s="1"/>
  <c r="EL3" i="12"/>
  <c r="EM4" i="12"/>
  <c r="EN6" i="12"/>
  <c r="JD757" i="9"/>
  <c r="JE756" i="9"/>
  <c r="JH755" i="9"/>
  <c r="JI755" i="9"/>
  <c r="JG755" i="9"/>
  <c r="JF756" i="9"/>
  <c r="EM7" i="12"/>
  <c r="EM10" i="12"/>
  <c r="EM9" i="12"/>
  <c r="L17" i="9"/>
  <c r="EM8" i="12"/>
  <c r="L21" i="9" l="1"/>
  <c r="EM3" i="12"/>
  <c r="EO6" i="12"/>
  <c r="EN4" i="12"/>
  <c r="JD758" i="9"/>
  <c r="JE757" i="9"/>
  <c r="JH756" i="9"/>
  <c r="JI756" i="9"/>
  <c r="JG756" i="9"/>
  <c r="JF757" i="9"/>
  <c r="M19" i="9" a="1"/>
  <c r="EN7" i="12"/>
  <c r="EN10" i="12"/>
  <c r="EN9" i="12"/>
  <c r="EN8" i="12"/>
  <c r="M19" i="9" l="1"/>
  <c r="EN3" i="12"/>
  <c r="EO4" i="12"/>
  <c r="EP6" i="12"/>
  <c r="JD759" i="9"/>
  <c r="JE758" i="9"/>
  <c r="JH757" i="9"/>
  <c r="JI757" i="9"/>
  <c r="JG757" i="9"/>
  <c r="JF758" i="9"/>
  <c r="EO7" i="12"/>
  <c r="EO10" i="12"/>
  <c r="EO9" i="12"/>
  <c r="EO8" i="12"/>
  <c r="M20" i="9" l="1"/>
  <c r="M22" i="9"/>
  <c r="M24" i="9" s="1"/>
  <c r="M25" i="9" s="1"/>
  <c r="M23" i="9" s="1"/>
  <c r="EO3" i="12"/>
  <c r="EQ6" i="12"/>
  <c r="EP4" i="12"/>
  <c r="JD760" i="9"/>
  <c r="JE759" i="9"/>
  <c r="JH758" i="9"/>
  <c r="JI758" i="9"/>
  <c r="JG758" i="9"/>
  <c r="JF759" i="9"/>
  <c r="EP10" i="12"/>
  <c r="EP9" i="12"/>
  <c r="EP8" i="12"/>
  <c r="EP7" i="12"/>
  <c r="N18" i="9" l="1"/>
  <c r="M21" i="9"/>
  <c r="EP3" i="12"/>
  <c r="EQ4" i="12"/>
  <c r="ER6" i="12"/>
  <c r="JD761" i="9"/>
  <c r="JE760" i="9"/>
  <c r="JH759" i="9"/>
  <c r="JI759" i="9"/>
  <c r="JG759" i="9"/>
  <c r="JF760" i="9"/>
  <c r="EQ7" i="12"/>
  <c r="EQ10" i="12"/>
  <c r="M17" i="9"/>
  <c r="EQ9" i="12"/>
  <c r="EQ8" i="12"/>
  <c r="EQ3" i="12" l="1"/>
  <c r="ER4" i="12"/>
  <c r="ES6" i="12"/>
  <c r="JD762" i="9"/>
  <c r="JE761" i="9"/>
  <c r="JH760" i="9"/>
  <c r="JI760" i="9"/>
  <c r="JG760" i="9"/>
  <c r="JF761" i="9"/>
  <c r="N19" i="9" a="1"/>
  <c r="ER7" i="12"/>
  <c r="ER8" i="12"/>
  <c r="ER10" i="12"/>
  <c r="ER9" i="12"/>
  <c r="N19" i="9" l="1"/>
  <c r="ER3" i="12"/>
  <c r="ES4" i="12"/>
  <c r="ET6" i="12"/>
  <c r="JD763" i="9"/>
  <c r="JE762" i="9"/>
  <c r="JH761" i="9"/>
  <c r="JI761" i="9"/>
  <c r="JG761" i="9"/>
  <c r="JF762" i="9"/>
  <c r="ES9" i="12"/>
  <c r="ES8" i="12"/>
  <c r="ES10" i="12"/>
  <c r="ES7" i="12"/>
  <c r="N22" i="9" l="1"/>
  <c r="N24" i="9" s="1"/>
  <c r="N25" i="9" s="1"/>
  <c r="N23" i="9" s="1"/>
  <c r="N20" i="9"/>
  <c r="ES3" i="12"/>
  <c r="ET4" i="12"/>
  <c r="EU6" i="12"/>
  <c r="JD764" i="9"/>
  <c r="JE763" i="9"/>
  <c r="JH762" i="9"/>
  <c r="JI762" i="9"/>
  <c r="JG762" i="9"/>
  <c r="JF763" i="9"/>
  <c r="ET8" i="12"/>
  <c r="ET7" i="12"/>
  <c r="N17" i="9"/>
  <c r="ET9" i="12"/>
  <c r="ET10" i="12"/>
  <c r="O18" i="9" l="1"/>
  <c r="N21" i="9"/>
  <c r="ET3" i="12"/>
  <c r="EU4" i="12"/>
  <c r="EV6" i="12"/>
  <c r="JD765" i="9"/>
  <c r="JE764" i="9"/>
  <c r="JH763" i="9"/>
  <c r="JI763" i="9"/>
  <c r="JG763" i="9"/>
  <c r="JF764" i="9"/>
  <c r="JG764" i="9"/>
  <c r="JH764" i="9"/>
  <c r="EU9" i="12"/>
  <c r="EU10" i="12"/>
  <c r="EU8" i="12"/>
  <c r="EU7" i="12"/>
  <c r="O19" i="9" a="1"/>
  <c r="O19" i="9" l="1"/>
  <c r="EU3" i="12"/>
  <c r="EW6" i="12"/>
  <c r="EV4" i="12"/>
  <c r="JD766" i="9"/>
  <c r="JE765" i="9"/>
  <c r="JI764" i="9"/>
  <c r="JF765" i="9"/>
  <c r="EV10" i="12"/>
  <c r="EV7" i="12"/>
  <c r="EV8" i="12"/>
  <c r="EV9" i="12"/>
  <c r="O20" i="9" l="1"/>
  <c r="O22" i="9"/>
  <c r="O24" i="9" s="1"/>
  <c r="O25" i="9" s="1"/>
  <c r="O23" i="9" s="1"/>
  <c r="EV3" i="12"/>
  <c r="EX6" i="12"/>
  <c r="EW4" i="12"/>
  <c r="JD767" i="9"/>
  <c r="JE766" i="9"/>
  <c r="JH765" i="9"/>
  <c r="JI765" i="9"/>
  <c r="JG765" i="9"/>
  <c r="JF766" i="9"/>
  <c r="EW10" i="12"/>
  <c r="EW7" i="12"/>
  <c r="EW8" i="12"/>
  <c r="EW9" i="12"/>
  <c r="P18" i="9" l="1"/>
  <c r="O21" i="9"/>
  <c r="EW3" i="12"/>
  <c r="EY6" i="12"/>
  <c r="EX4" i="12"/>
  <c r="JD768" i="9"/>
  <c r="JE767" i="9"/>
  <c r="JH766" i="9"/>
  <c r="JI766" i="9"/>
  <c r="JG766" i="9"/>
  <c r="JF767" i="9"/>
  <c r="EX10" i="12"/>
  <c r="EX9" i="12"/>
  <c r="O17" i="9"/>
  <c r="EX7" i="12"/>
  <c r="EX8" i="12"/>
  <c r="EX3" i="12" l="1"/>
  <c r="EY4" i="12"/>
  <c r="EZ6" i="12"/>
  <c r="JD769" i="9"/>
  <c r="JE768" i="9"/>
  <c r="JH767" i="9"/>
  <c r="JI767" i="9"/>
  <c r="JG767" i="9"/>
  <c r="JF768" i="9"/>
  <c r="P19" i="9" a="1"/>
  <c r="EY10" i="12"/>
  <c r="EY7" i="12"/>
  <c r="EY9" i="12"/>
  <c r="EY8" i="12"/>
  <c r="P19" i="9" l="1"/>
  <c r="EY3" i="12"/>
  <c r="EZ4" i="12"/>
  <c r="FA6" i="12"/>
  <c r="JD770" i="9"/>
  <c r="JE769" i="9"/>
  <c r="JH768" i="9"/>
  <c r="JI768" i="9"/>
  <c r="JG768" i="9"/>
  <c r="JF769" i="9"/>
  <c r="EZ8" i="12"/>
  <c r="EZ10" i="12"/>
  <c r="EZ9" i="12"/>
  <c r="EZ7" i="12"/>
  <c r="P20" i="9" l="1"/>
  <c r="P22" i="9"/>
  <c r="P24" i="9" s="1"/>
  <c r="P25" i="9" s="1"/>
  <c r="P23" i="9" s="1"/>
  <c r="EZ3" i="12"/>
  <c r="FB6" i="12"/>
  <c r="FA4" i="12"/>
  <c r="JD771" i="9"/>
  <c r="JE770" i="9"/>
  <c r="JH769" i="9"/>
  <c r="JI769" i="9"/>
  <c r="JG769" i="9"/>
  <c r="JF770" i="9"/>
  <c r="FA7" i="12"/>
  <c r="FA9" i="12"/>
  <c r="FA8" i="12"/>
  <c r="FA10" i="12"/>
  <c r="Q18" i="9" l="1"/>
  <c r="P21" i="9"/>
  <c r="FA3" i="12"/>
  <c r="FC6" i="12"/>
  <c r="FB4" i="12"/>
  <c r="JD772" i="9"/>
  <c r="JE771" i="9"/>
  <c r="JH770" i="9"/>
  <c r="JI770" i="9"/>
  <c r="JG770" i="9"/>
  <c r="JF771" i="9"/>
  <c r="FB9" i="12"/>
  <c r="FB8" i="12"/>
  <c r="P17" i="9"/>
  <c r="FB7" i="12"/>
  <c r="FB10" i="12"/>
  <c r="FB3" i="12" l="1"/>
  <c r="FC4" i="12"/>
  <c r="FD6" i="12"/>
  <c r="JD773" i="9"/>
  <c r="JE772" i="9"/>
  <c r="JG772" i="9"/>
  <c r="JI771" i="9"/>
  <c r="JG771" i="9"/>
  <c r="JH771" i="9"/>
  <c r="JF772" i="9"/>
  <c r="JH772" i="9"/>
  <c r="Q19" i="9" a="1"/>
  <c r="FC10" i="12"/>
  <c r="FC9" i="12"/>
  <c r="FC8" i="12"/>
  <c r="FC7" i="12"/>
  <c r="Q19" i="9" l="1"/>
  <c r="FC3" i="12"/>
  <c r="FD4" i="12"/>
  <c r="FE6" i="12"/>
  <c r="JD774" i="9"/>
  <c r="JE773" i="9"/>
  <c r="JI772" i="9"/>
  <c r="JF773" i="9"/>
  <c r="FD9" i="12"/>
  <c r="FD10" i="12"/>
  <c r="FD7" i="12"/>
  <c r="FD8" i="12"/>
  <c r="Q22" i="9" l="1"/>
  <c r="Q24" i="9" s="1"/>
  <c r="Q25" i="9" s="1"/>
  <c r="Q23" i="9" s="1"/>
  <c r="Q20" i="9"/>
  <c r="R18" i="9" s="1"/>
  <c r="Q21" i="9"/>
  <c r="FD3" i="12"/>
  <c r="FF6" i="12"/>
  <c r="FE4" i="12"/>
  <c r="JD775" i="9"/>
  <c r="JE774" i="9"/>
  <c r="JH773" i="9"/>
  <c r="JI773" i="9"/>
  <c r="JG773" i="9"/>
  <c r="JF774" i="9"/>
  <c r="FE10" i="12"/>
  <c r="FE7" i="12"/>
  <c r="FE8" i="12"/>
  <c r="Q17" i="9"/>
  <c r="FE9" i="12"/>
  <c r="FE3" i="12" l="1"/>
  <c r="FG6" i="12"/>
  <c r="FF4" i="12"/>
  <c r="JD776" i="9"/>
  <c r="JE775" i="9"/>
  <c r="JH774" i="9"/>
  <c r="JI774" i="9"/>
  <c r="JG774" i="9"/>
  <c r="JF775" i="9"/>
  <c r="R19" i="9" a="1"/>
  <c r="FF8" i="12"/>
  <c r="FF10" i="12"/>
  <c r="FF9" i="12"/>
  <c r="FF7" i="12"/>
  <c r="R19" i="9" l="1"/>
  <c r="FF3" i="12"/>
  <c r="FG4" i="12"/>
  <c r="FH6" i="12"/>
  <c r="JD777" i="9"/>
  <c r="JE776" i="9"/>
  <c r="JH775" i="9"/>
  <c r="JI775" i="9"/>
  <c r="JG775" i="9"/>
  <c r="JF776" i="9"/>
  <c r="FG9" i="12"/>
  <c r="FG7" i="12"/>
  <c r="FG8" i="12"/>
  <c r="FG10" i="12"/>
  <c r="R20" i="9" l="1"/>
  <c r="R22" i="9"/>
  <c r="R24" i="9" s="1"/>
  <c r="R25" i="9" s="1"/>
  <c r="R23" i="9" s="1"/>
  <c r="FG3" i="12"/>
  <c r="FH4" i="12"/>
  <c r="FI6" i="12"/>
  <c r="JD778" i="9"/>
  <c r="JE777" i="9"/>
  <c r="JH776" i="9"/>
  <c r="JI776" i="9"/>
  <c r="JG776" i="9"/>
  <c r="JF777" i="9"/>
  <c r="FH9" i="12"/>
  <c r="FH7" i="12"/>
  <c r="FH8" i="12"/>
  <c r="FH10" i="12"/>
  <c r="S18" i="9" l="1"/>
  <c r="R21" i="9"/>
  <c r="FH3" i="12"/>
  <c r="FJ6" i="12"/>
  <c r="FI4" i="12"/>
  <c r="JD779" i="9"/>
  <c r="JE778" i="9"/>
  <c r="JH777" i="9"/>
  <c r="JI777" i="9"/>
  <c r="JG777" i="9"/>
  <c r="JF778" i="9"/>
  <c r="FI7" i="12"/>
  <c r="FI8" i="12"/>
  <c r="R17" i="9"/>
  <c r="FI10" i="12"/>
  <c r="FI9" i="12"/>
  <c r="FI3" i="12" l="1"/>
  <c r="FJ4" i="12"/>
  <c r="FK6" i="12"/>
  <c r="JD780" i="9"/>
  <c r="JE779" i="9"/>
  <c r="JH778" i="9"/>
  <c r="JI778" i="9"/>
  <c r="JG778" i="9"/>
  <c r="JF779" i="9"/>
  <c r="S19" i="9" a="1"/>
  <c r="FJ9" i="12"/>
  <c r="FJ7" i="12"/>
  <c r="FJ8" i="12"/>
  <c r="FJ10" i="12"/>
  <c r="S19" i="9" l="1"/>
  <c r="FJ3" i="12"/>
  <c r="FK4" i="12"/>
  <c r="FL6" i="12"/>
  <c r="JD781" i="9"/>
  <c r="JE780" i="9"/>
  <c r="JH779" i="9"/>
  <c r="JI779" i="9"/>
  <c r="JG779" i="9"/>
  <c r="JF780" i="9"/>
  <c r="FK10" i="12"/>
  <c r="FK8" i="12"/>
  <c r="FK9" i="12"/>
  <c r="FK7" i="12"/>
  <c r="S20" i="9" l="1"/>
  <c r="S22" i="9"/>
  <c r="S24" i="9" s="1"/>
  <c r="S25" i="9" s="1"/>
  <c r="S23" i="9" s="1"/>
  <c r="FK3" i="12"/>
  <c r="FL4" i="12"/>
  <c r="JD782" i="9"/>
  <c r="JE781" i="9"/>
  <c r="JH780" i="9"/>
  <c r="JI780" i="9"/>
  <c r="JG780" i="9"/>
  <c r="JF781" i="9"/>
  <c r="FL7" i="12"/>
  <c r="FL10" i="12"/>
  <c r="FL8" i="12"/>
  <c r="FL9" i="12"/>
  <c r="S21" i="9" l="1"/>
  <c r="T18" i="9"/>
  <c r="DP9" i="12"/>
  <c r="DP8" i="12"/>
  <c r="FL3" i="12"/>
  <c r="JD783" i="9"/>
  <c r="JE782" i="9"/>
  <c r="JH781" i="9"/>
  <c r="JI781" i="9"/>
  <c r="JG781" i="9"/>
  <c r="JF782" i="9"/>
  <c r="S17" i="9"/>
  <c r="JD784" i="9" l="1"/>
  <c r="JE783" i="9"/>
  <c r="JH782" i="9"/>
  <c r="JI782" i="9"/>
  <c r="JG782" i="9"/>
  <c r="JF783" i="9"/>
  <c r="JG783" i="9"/>
  <c r="JH783" i="9"/>
  <c r="T19" i="9" a="1"/>
  <c r="T19" i="9" l="1"/>
  <c r="JD785" i="9"/>
  <c r="JE784" i="9"/>
  <c r="JI783" i="9"/>
  <c r="JF784" i="9"/>
  <c r="T20" i="9" l="1"/>
  <c r="T22" i="9"/>
  <c r="T24" i="9" s="1"/>
  <c r="T25" i="9" s="1"/>
  <c r="T23" i="9" s="1"/>
  <c r="JD786" i="9"/>
  <c r="JE785" i="9"/>
  <c r="JH784" i="9"/>
  <c r="JI784" i="9"/>
  <c r="JG784" i="9"/>
  <c r="JF785" i="9"/>
  <c r="U18" i="9" l="1"/>
  <c r="T21" i="9"/>
  <c r="JD787" i="9"/>
  <c r="JE786" i="9"/>
  <c r="JH785" i="9"/>
  <c r="JG785" i="9"/>
  <c r="JI785" i="9"/>
  <c r="JF786" i="9"/>
  <c r="JG786" i="9"/>
  <c r="JH786" i="9"/>
  <c r="T17" i="9"/>
  <c r="JD788" i="9" l="1"/>
  <c r="JE787" i="9"/>
  <c r="JI786" i="9"/>
  <c r="JF787" i="9"/>
  <c r="JG787" i="9"/>
  <c r="JH787" i="9"/>
  <c r="U19" i="9" a="1"/>
  <c r="U19" i="9" l="1"/>
  <c r="JD789" i="9"/>
  <c r="JE788" i="9"/>
  <c r="JI787" i="9"/>
  <c r="JF788" i="9"/>
  <c r="U20" i="9" l="1"/>
  <c r="U22" i="9"/>
  <c r="U24" i="9" s="1"/>
  <c r="U25" i="9" s="1"/>
  <c r="U23" i="9" s="1"/>
  <c r="JD790" i="9"/>
  <c r="JE789" i="9"/>
  <c r="JH788" i="9"/>
  <c r="JI788" i="9"/>
  <c r="JG788" i="9"/>
  <c r="JF789" i="9"/>
  <c r="V18" i="9" l="1"/>
  <c r="U21" i="9"/>
  <c r="JD791" i="9"/>
  <c r="JE790" i="9"/>
  <c r="JH789" i="9"/>
  <c r="JI789" i="9"/>
  <c r="JG789" i="9"/>
  <c r="JF790" i="9"/>
  <c r="U17" i="9"/>
  <c r="JD792" i="9" l="1"/>
  <c r="JE791" i="9"/>
  <c r="JH790" i="9"/>
  <c r="JI790" i="9"/>
  <c r="JG790" i="9"/>
  <c r="JF791" i="9"/>
  <c r="V19" i="9" a="1"/>
  <c r="V19" i="9" l="1"/>
  <c r="JD793" i="9"/>
  <c r="JE792" i="9"/>
  <c r="JH791" i="9"/>
  <c r="JI791" i="9"/>
  <c r="JG791" i="9"/>
  <c r="JH792" i="9"/>
  <c r="V20" i="9" l="1"/>
  <c r="V22" i="9"/>
  <c r="V24" i="9" s="1"/>
  <c r="V25" i="9" s="1"/>
  <c r="V23" i="9" s="1"/>
  <c r="JD794" i="9"/>
  <c r="JE793" i="9"/>
  <c r="JF792" i="9"/>
  <c r="JG792" i="9"/>
  <c r="JI792" i="9"/>
  <c r="JF793" i="9"/>
  <c r="W18" i="9" l="1"/>
  <c r="V21" i="9"/>
  <c r="JD795" i="9"/>
  <c r="JE794" i="9"/>
  <c r="JH793" i="9"/>
  <c r="JI793" i="9"/>
  <c r="JG793" i="9"/>
  <c r="JF794" i="9"/>
  <c r="V17" i="9"/>
  <c r="JD796" i="9" l="1"/>
  <c r="JE795" i="9"/>
  <c r="JH794" i="9"/>
  <c r="JI794" i="9"/>
  <c r="JG794" i="9"/>
  <c r="JF795" i="9"/>
  <c r="W19" i="9" a="1"/>
  <c r="W19" i="9" l="1"/>
  <c r="JD797" i="9"/>
  <c r="JE796" i="9"/>
  <c r="JH795" i="9"/>
  <c r="JI795" i="9"/>
  <c r="JG795" i="9"/>
  <c r="JF796" i="9"/>
  <c r="W22" i="9" l="1"/>
  <c r="W17" i="9"/>
  <c r="X19" i="9" s="1" a="1"/>
  <c r="X19" i="9" s="1"/>
  <c r="W20" i="9"/>
  <c r="X18" i="9" s="1"/>
  <c r="W21" i="9"/>
  <c r="JD798" i="9"/>
  <c r="JE797" i="9"/>
  <c r="JH796" i="9"/>
  <c r="JG797" i="9"/>
  <c r="JI796" i="9"/>
  <c r="JG796" i="9"/>
  <c r="JF797" i="9"/>
  <c r="X21" i="9" l="1"/>
  <c r="X17" i="9"/>
  <c r="Y19" i="9" s="1" a="1"/>
  <c r="Y19" i="9" s="1"/>
  <c r="X20" i="9"/>
  <c r="Y18" i="9" s="1"/>
  <c r="X22" i="9"/>
  <c r="W24" i="9"/>
  <c r="W25" i="9" s="1"/>
  <c r="W23" i="9" s="1"/>
  <c r="JD799" i="9"/>
  <c r="JE798" i="9"/>
  <c r="JH797" i="9"/>
  <c r="JI797" i="9"/>
  <c r="JG798" i="9"/>
  <c r="JH798" i="9"/>
  <c r="Y22" i="9" l="1"/>
  <c r="X24" i="9"/>
  <c r="X25" i="9" s="1"/>
  <c r="X23" i="9" s="1"/>
  <c r="Y21" i="9"/>
  <c r="Y20" i="9"/>
  <c r="Z18" i="9" s="1"/>
  <c r="Y17" i="9"/>
  <c r="Z19" i="9" s="1" a="1"/>
  <c r="Z19" i="9" s="1"/>
  <c r="JD800" i="9"/>
  <c r="JE799" i="9"/>
  <c r="JI798" i="9"/>
  <c r="JF798" i="9"/>
  <c r="JH799" i="9"/>
  <c r="Z17" i="9" l="1"/>
  <c r="AA19" i="9" s="1" a="1"/>
  <c r="AA19" i="9" s="1"/>
  <c r="Z20" i="9"/>
  <c r="AA18" i="9" s="1"/>
  <c r="Z21" i="9"/>
  <c r="Z22" i="9"/>
  <c r="Y24" i="9"/>
  <c r="Y25" i="9" s="1"/>
  <c r="Y23" i="9" s="1"/>
  <c r="JD801" i="9"/>
  <c r="JE800" i="9"/>
  <c r="JF799" i="9"/>
  <c r="JG799" i="9"/>
  <c r="JI799" i="9"/>
  <c r="JF800" i="9"/>
  <c r="Z24" i="9" l="1"/>
  <c r="Z25" i="9" s="1"/>
  <c r="Z23" i="9" s="1"/>
  <c r="AA22" i="9"/>
  <c r="AA17" i="9"/>
  <c r="AB19" i="9" s="1" a="1"/>
  <c r="AB19" i="9" s="1"/>
  <c r="AA20" i="9"/>
  <c r="AB18" i="9" s="1"/>
  <c r="AA21" i="9"/>
  <c r="JD802" i="9"/>
  <c r="JE801" i="9"/>
  <c r="JH800" i="9"/>
  <c r="JI800" i="9"/>
  <c r="JG800" i="9"/>
  <c r="JF801" i="9"/>
  <c r="AB21" i="9" l="1"/>
  <c r="AB17" i="9"/>
  <c r="AC19" i="9" s="1" a="1"/>
  <c r="AC19" i="9" s="1"/>
  <c r="AB20" i="9"/>
  <c r="AC18" i="9" s="1"/>
  <c r="AA24" i="9"/>
  <c r="AA25" i="9" s="1"/>
  <c r="AA23" i="9" s="1"/>
  <c r="AB22" i="9"/>
  <c r="JD803" i="9"/>
  <c r="JE802" i="9"/>
  <c r="JH801" i="9"/>
  <c r="JI801" i="9"/>
  <c r="JG801" i="9"/>
  <c r="JF802" i="9"/>
  <c r="JG802" i="9"/>
  <c r="JH802" i="9"/>
  <c r="AC21" i="9" l="1"/>
  <c r="AC17" i="9"/>
  <c r="AD19" i="9" s="1" a="1"/>
  <c r="AD19" i="9" s="1"/>
  <c r="AC20" i="9"/>
  <c r="AD18" i="9" s="1"/>
  <c r="AC22" i="9"/>
  <c r="AB24" i="9"/>
  <c r="AB25" i="9" s="1"/>
  <c r="AB23" i="9" s="1"/>
  <c r="JD804" i="9"/>
  <c r="JE803" i="9"/>
  <c r="JI802" i="9"/>
  <c r="JF803" i="9"/>
  <c r="AC24" i="9" l="1"/>
  <c r="AC25" i="9" s="1"/>
  <c r="AC23" i="9" s="1"/>
  <c r="AD22" i="9"/>
  <c r="AD20" i="9"/>
  <c r="AE18" i="9" s="1"/>
  <c r="AD17" i="9"/>
  <c r="AE19" i="9" s="1" a="1"/>
  <c r="AE19" i="9" s="1"/>
  <c r="AD21" i="9"/>
  <c r="JD805" i="9"/>
  <c r="JE804" i="9"/>
  <c r="JH803" i="9"/>
  <c r="JG803" i="9"/>
  <c r="JI803" i="9"/>
  <c r="JF804" i="9"/>
  <c r="JG804" i="9"/>
  <c r="JH804" i="9"/>
  <c r="AE17" i="9" l="1"/>
  <c r="AF19" i="9" s="1" a="1"/>
  <c r="AF19" i="9" s="1"/>
  <c r="AE20" i="9"/>
  <c r="AF18" i="9" s="1"/>
  <c r="AE21" i="9"/>
  <c r="AE22" i="9"/>
  <c r="AD24" i="9"/>
  <c r="AD25" i="9" s="1"/>
  <c r="AD23" i="9" s="1"/>
  <c r="JD806" i="9"/>
  <c r="JE805" i="9"/>
  <c r="JI804" i="9"/>
  <c r="JF805" i="9"/>
  <c r="AF22" i="9" l="1"/>
  <c r="AE24" i="9"/>
  <c r="AE25" i="9" s="1"/>
  <c r="AE23" i="9" s="1"/>
  <c r="AF17" i="9"/>
  <c r="AG19" i="9" s="1" a="1"/>
  <c r="AG19" i="9" s="1"/>
  <c r="AF21" i="9"/>
  <c r="AF20" i="9"/>
  <c r="AG18" i="9" s="1"/>
  <c r="JD807" i="9"/>
  <c r="JE806" i="9"/>
  <c r="JH805" i="9"/>
  <c r="JI805" i="9"/>
  <c r="JG805" i="9"/>
  <c r="JF806" i="9"/>
  <c r="AG21" i="9" l="1"/>
  <c r="AG20" i="9"/>
  <c r="AH18" i="9" s="1"/>
  <c r="AG17" i="9"/>
  <c r="AH19" i="9" s="1" a="1"/>
  <c r="AH19" i="9" s="1"/>
  <c r="AG22" i="9"/>
  <c r="AF24" i="9"/>
  <c r="AF25" i="9" s="1"/>
  <c r="AF23" i="9" s="1"/>
  <c r="JD808" i="9"/>
  <c r="JE807" i="9"/>
  <c r="JH806" i="9"/>
  <c r="JI806" i="9"/>
  <c r="JG806" i="9"/>
  <c r="JF807" i="9"/>
  <c r="AG24" i="9" l="1"/>
  <c r="AG25" i="9" s="1"/>
  <c r="AG23" i="9" s="1"/>
  <c r="AH22" i="9"/>
  <c r="AH20" i="9"/>
  <c r="AI18" i="9" s="1"/>
  <c r="AH21" i="9"/>
  <c r="AH17" i="9"/>
  <c r="AI19" i="9" s="1" a="1"/>
  <c r="AI19" i="9" s="1"/>
  <c r="JD809" i="9"/>
  <c r="JE808" i="9"/>
  <c r="JH807" i="9"/>
  <c r="JI807" i="9"/>
  <c r="JG807" i="9"/>
  <c r="JH808" i="9"/>
  <c r="AH24" i="9" l="1"/>
  <c r="AH25" i="9" s="1"/>
  <c r="AH23" i="9" s="1"/>
  <c r="AI22" i="9"/>
  <c r="AI21" i="9"/>
  <c r="AI17" i="9"/>
  <c r="AJ19" i="9" s="1" a="1"/>
  <c r="AJ19" i="9" s="1"/>
  <c r="AI20" i="9"/>
  <c r="AJ18" i="9" s="1"/>
  <c r="JD810" i="9"/>
  <c r="JE809" i="9"/>
  <c r="JF808" i="9"/>
  <c r="JG808" i="9"/>
  <c r="JI808" i="9"/>
  <c r="JF809" i="9"/>
  <c r="AJ17" i="9" l="1"/>
  <c r="AK19" i="9" s="1" a="1"/>
  <c r="AK19" i="9" s="1"/>
  <c r="AJ20" i="9"/>
  <c r="AK18" i="9" s="1"/>
  <c r="AJ21" i="9"/>
  <c r="AI24" i="9"/>
  <c r="AI25" i="9" s="1"/>
  <c r="AI23" i="9" s="1"/>
  <c r="AJ22" i="9"/>
  <c r="JD811" i="9"/>
  <c r="JE810" i="9"/>
  <c r="JH809" i="9"/>
  <c r="JI809" i="9"/>
  <c r="JG809" i="9"/>
  <c r="JF810" i="9"/>
  <c r="JG810" i="9"/>
  <c r="JH810" i="9"/>
  <c r="AJ24" i="9" l="1"/>
  <c r="AJ25" i="9" s="1"/>
  <c r="AJ23" i="9" s="1"/>
  <c r="AK22" i="9"/>
  <c r="AK24" i="9" s="1"/>
  <c r="AK25" i="9" s="1"/>
  <c r="AK23" i="9" s="1"/>
  <c r="AK20" i="9"/>
  <c r="AL18" i="9" s="1"/>
  <c r="AK21" i="9"/>
  <c r="AK17" i="9"/>
  <c r="AL19" i="9" s="1" a="1"/>
  <c r="AL19" i="9" s="1"/>
  <c r="JD812" i="9"/>
  <c r="JE811" i="9"/>
  <c r="JI810" i="9"/>
  <c r="JF811" i="9"/>
  <c r="AL20" i="9" l="1"/>
  <c r="AM18" i="9" s="1"/>
  <c r="AL21" i="9"/>
  <c r="AL22" i="9"/>
  <c r="AL24" i="9" s="1"/>
  <c r="AL25" i="9" s="1"/>
  <c r="AL23" i="9" s="1"/>
  <c r="JD813" i="9"/>
  <c r="JE812" i="9"/>
  <c r="JH811" i="9"/>
  <c r="JI811" i="9"/>
  <c r="JG811" i="9"/>
  <c r="JF812" i="9"/>
  <c r="AL17" i="9"/>
  <c r="JD814" i="9" l="1"/>
  <c r="JE813" i="9"/>
  <c r="JH812" i="9"/>
  <c r="JI812" i="9"/>
  <c r="JG812" i="9"/>
  <c r="JF813" i="9"/>
  <c r="AM19" i="9" a="1"/>
  <c r="AM19" i="9" l="1"/>
  <c r="JD815" i="9"/>
  <c r="JE814" i="9"/>
  <c r="JH813" i="9"/>
  <c r="JI813" i="9"/>
  <c r="JG813" i="9"/>
  <c r="JF814" i="9"/>
  <c r="AM20" i="9" l="1"/>
  <c r="AN18" i="9" s="1"/>
  <c r="AM22" i="9"/>
  <c r="AM24" i="9" s="1"/>
  <c r="AM25" i="9" s="1"/>
  <c r="AM23" i="9" s="1"/>
  <c r="AM21" i="9"/>
  <c r="JD816" i="9"/>
  <c r="JE815" i="9"/>
  <c r="JH814" i="9"/>
  <c r="JI814" i="9"/>
  <c r="JG814" i="9"/>
  <c r="JF815" i="9"/>
  <c r="AM17" i="9"/>
  <c r="JD817" i="9" l="1"/>
  <c r="JE816" i="9"/>
  <c r="JH815" i="9"/>
  <c r="JG815" i="9"/>
  <c r="JI815" i="9"/>
  <c r="JF816" i="9"/>
  <c r="AN19" i="9" a="1"/>
  <c r="AN19" i="9" l="1"/>
  <c r="JD818" i="9"/>
  <c r="JE817" i="9"/>
  <c r="JH816" i="9"/>
  <c r="JG816" i="9"/>
  <c r="JI816" i="9"/>
  <c r="JF817" i="9"/>
  <c r="JG817" i="9"/>
  <c r="JH817" i="9"/>
  <c r="AN20" i="9" l="1"/>
  <c r="AO18" i="9" s="1"/>
  <c r="AN22" i="9"/>
  <c r="JD819" i="9"/>
  <c r="JE818" i="9"/>
  <c r="JI817" i="9"/>
  <c r="JF818" i="9"/>
  <c r="AN21" i="9" l="1"/>
  <c r="AN24" i="9"/>
  <c r="AN25" i="9" s="1"/>
  <c r="AN23" i="9" s="1"/>
  <c r="JD820" i="9"/>
  <c r="JE819" i="9"/>
  <c r="JH818" i="9"/>
  <c r="JI818" i="9"/>
  <c r="JG818" i="9"/>
  <c r="JF819" i="9"/>
  <c r="AN17" i="9"/>
  <c r="JD821" i="9" l="1"/>
  <c r="JE820" i="9"/>
  <c r="JH819" i="9"/>
  <c r="JI819" i="9"/>
  <c r="JG819" i="9"/>
  <c r="JF820" i="9"/>
  <c r="AO19" i="9" a="1"/>
  <c r="AO19" i="9" l="1"/>
  <c r="JD822" i="9"/>
  <c r="JE821" i="9"/>
  <c r="JH820" i="9"/>
  <c r="JI820" i="9"/>
  <c r="JG820" i="9"/>
  <c r="JF821" i="9"/>
  <c r="AO20" i="9" l="1"/>
  <c r="AP18" i="9" s="1"/>
  <c r="AO21" i="9"/>
  <c r="AO22" i="9"/>
  <c r="AO24" i="9" s="1"/>
  <c r="AO25" i="9" s="1"/>
  <c r="AO23" i="9" s="1"/>
  <c r="JD823" i="9"/>
  <c r="JE822" i="9"/>
  <c r="JH821" i="9"/>
  <c r="JF822" i="9"/>
  <c r="JG822" i="9"/>
  <c r="JI821" i="9"/>
  <c r="JG821" i="9"/>
  <c r="JH822" i="9"/>
  <c r="AO17" i="9"/>
  <c r="JD824" i="9" l="1"/>
  <c r="JE823" i="9"/>
  <c r="JI822" i="9"/>
  <c r="JG823" i="9"/>
  <c r="JH823" i="9"/>
  <c r="AP19" i="9" a="1"/>
  <c r="AP19" i="9" l="1"/>
  <c r="JD825" i="9"/>
  <c r="JE824" i="9"/>
  <c r="JI823" i="9"/>
  <c r="JF823" i="9"/>
  <c r="JF824" i="9"/>
  <c r="JG824" i="9"/>
  <c r="JH824" i="9"/>
  <c r="AP20" i="9" l="1"/>
  <c r="AQ18" i="9" s="1"/>
  <c r="AP21" i="9"/>
  <c r="AP22" i="9"/>
  <c r="AP24" i="9" s="1"/>
  <c r="AP25" i="9" s="1"/>
  <c r="AP23" i="9" s="1"/>
  <c r="JD826" i="9"/>
  <c r="JE825" i="9"/>
  <c r="JI824" i="9"/>
  <c r="JF825" i="9"/>
  <c r="AP17" i="9"/>
  <c r="JD827" i="9" l="1"/>
  <c r="JE826" i="9"/>
  <c r="JH825" i="9"/>
  <c r="JI825" i="9"/>
  <c r="JG825" i="9"/>
  <c r="JF826" i="9"/>
  <c r="AQ19" i="9" a="1"/>
  <c r="AQ19" i="9" l="1"/>
  <c r="JD828" i="9"/>
  <c r="JE827" i="9"/>
  <c r="JH826" i="9"/>
  <c r="JI826" i="9"/>
  <c r="JG826" i="9"/>
  <c r="JF827" i="9"/>
  <c r="AQ22" i="9" l="1"/>
  <c r="AQ24" i="9" s="1"/>
  <c r="AQ25" i="9" s="1"/>
  <c r="AQ23" i="9" s="1"/>
  <c r="AQ20" i="9"/>
  <c r="AR18" i="9" s="1"/>
  <c r="JD829" i="9"/>
  <c r="JE828" i="9"/>
  <c r="JH827" i="9"/>
  <c r="JI827" i="9"/>
  <c r="JG827" i="9"/>
  <c r="JF828" i="9"/>
  <c r="AQ17" i="9"/>
  <c r="AQ21" i="9" l="1"/>
  <c r="JD830" i="9"/>
  <c r="JE829" i="9"/>
  <c r="JH828" i="9"/>
  <c r="JI828" i="9"/>
  <c r="JG828" i="9"/>
  <c r="JF829" i="9"/>
  <c r="JG829" i="9"/>
  <c r="JH829" i="9"/>
  <c r="AR19" i="9" a="1"/>
  <c r="AR19" i="9" l="1"/>
  <c r="JD831" i="9"/>
  <c r="JE830" i="9"/>
  <c r="JI829" i="9"/>
  <c r="JF830" i="9"/>
  <c r="AR20" i="9" l="1"/>
  <c r="AS18" i="9" s="1"/>
  <c r="AR21" i="9"/>
  <c r="AR22" i="9"/>
  <c r="AR24" i="9" s="1"/>
  <c r="AR25" i="9" s="1"/>
  <c r="AR23" i="9" s="1"/>
  <c r="AR17" i="9"/>
  <c r="AS19" i="9" s="1" a="1"/>
  <c r="AS19" i="9" s="1"/>
  <c r="JD832" i="9"/>
  <c r="JE831" i="9"/>
  <c r="JH830" i="9"/>
  <c r="JI830" i="9"/>
  <c r="JG830" i="9"/>
  <c r="JF831" i="9"/>
  <c r="AS20" i="9" l="1"/>
  <c r="AT18" i="9" s="1"/>
  <c r="AS22" i="9"/>
  <c r="AS24" i="9" s="1"/>
  <c r="AS25" i="9" s="1"/>
  <c r="AS23" i="9" s="1"/>
  <c r="AS17" i="9"/>
  <c r="AT19" i="9" s="1" a="1"/>
  <c r="AT19" i="9" s="1"/>
  <c r="AS21" i="9"/>
  <c r="JD833" i="9"/>
  <c r="JE832" i="9"/>
  <c r="JH831" i="9"/>
  <c r="JI831" i="9"/>
  <c r="JG831" i="9"/>
  <c r="JF832" i="9"/>
  <c r="AT20" i="9" l="1"/>
  <c r="AU18" i="9" s="1"/>
  <c r="AT17" i="9"/>
  <c r="AU19" i="9" s="1" a="1"/>
  <c r="AU19" i="9" s="1"/>
  <c r="AT21" i="9"/>
  <c r="AT22" i="9"/>
  <c r="AT24" i="9" s="1"/>
  <c r="AT25" i="9" s="1"/>
  <c r="AT23" i="9" s="1"/>
  <c r="JD834" i="9"/>
  <c r="JE833" i="9"/>
  <c r="JH832" i="9"/>
  <c r="JI832" i="9"/>
  <c r="JG832" i="9"/>
  <c r="JF833" i="9"/>
  <c r="AU17" i="9" l="1"/>
  <c r="AV19" i="9" s="1" a="1"/>
  <c r="AV19" i="9" s="1"/>
  <c r="AV21" i="9" s="1"/>
  <c r="AU21" i="9"/>
  <c r="AU20" i="9"/>
  <c r="AV18" i="9" s="1"/>
  <c r="AU22" i="9"/>
  <c r="AU24" i="9" s="1"/>
  <c r="AU25" i="9" s="1"/>
  <c r="AU23" i="9" s="1"/>
  <c r="JD835" i="9"/>
  <c r="JE834" i="9"/>
  <c r="JH833" i="9"/>
  <c r="JI833" i="9"/>
  <c r="JG833" i="9"/>
  <c r="JF834" i="9"/>
  <c r="AV20" i="9" l="1"/>
  <c r="AW18" i="9" s="1"/>
  <c r="AV17" i="9"/>
  <c r="AW19" i="9" s="1" a="1"/>
  <c r="AW19" i="9" s="1"/>
  <c r="AW21" i="9" s="1"/>
  <c r="AV22" i="9"/>
  <c r="AV24" i="9" s="1"/>
  <c r="AV25" i="9" s="1"/>
  <c r="AV23" i="9" s="1"/>
  <c r="JD836" i="9"/>
  <c r="JE835" i="9"/>
  <c r="JH834" i="9"/>
  <c r="JI834" i="9"/>
  <c r="JG834" i="9"/>
  <c r="JF835" i="9"/>
  <c r="AW17" i="9" l="1"/>
  <c r="AX19" i="9" s="1" a="1"/>
  <c r="AX19" i="9" s="1"/>
  <c r="AX17" i="9" s="1"/>
  <c r="AY19" i="9" s="1" a="1"/>
  <c r="AY19" i="9" s="1"/>
  <c r="AW20" i="9"/>
  <c r="AX18" i="9" s="1"/>
  <c r="AW22" i="9"/>
  <c r="JD837" i="9"/>
  <c r="JE836" i="9"/>
  <c r="JH835" i="9"/>
  <c r="JG835" i="9"/>
  <c r="JI835" i="9"/>
  <c r="JF836" i="9"/>
  <c r="JG836" i="9"/>
  <c r="JH836" i="9"/>
  <c r="AX21" i="9" l="1"/>
  <c r="AX22" i="9"/>
  <c r="AY22" i="9" s="1"/>
  <c r="AX20" i="9"/>
  <c r="AY18" i="9" s="1"/>
  <c r="AW24" i="9"/>
  <c r="AW25" i="9" s="1"/>
  <c r="AW23" i="9" s="1"/>
  <c r="AY20" i="9"/>
  <c r="AZ18" i="9" s="1"/>
  <c r="AY17" i="9"/>
  <c r="AZ19" i="9" s="1" a="1"/>
  <c r="AZ19" i="9" s="1"/>
  <c r="AY21" i="9"/>
  <c r="JD838" i="9"/>
  <c r="JE837" i="9"/>
  <c r="JI836" i="9"/>
  <c r="JF837" i="9"/>
  <c r="AX24" i="9" l="1"/>
  <c r="AX25" i="9" s="1"/>
  <c r="AX23" i="9" s="1"/>
  <c r="AZ17" i="9"/>
  <c r="BA19" i="9" s="1" a="1"/>
  <c r="BA19" i="9" s="1"/>
  <c r="AZ20" i="9"/>
  <c r="BA18" i="9" s="1"/>
  <c r="AZ21" i="9"/>
  <c r="AZ22" i="9"/>
  <c r="AY24" i="9"/>
  <c r="AY25" i="9" s="1"/>
  <c r="AY23" i="9" s="1"/>
  <c r="JD839" i="9"/>
  <c r="JE838" i="9"/>
  <c r="JH837" i="9"/>
  <c r="JI837" i="9"/>
  <c r="JG837" i="9"/>
  <c r="JF838" i="9"/>
  <c r="BA22" i="9" l="1"/>
  <c r="AZ24" i="9"/>
  <c r="AZ25" i="9" s="1"/>
  <c r="AZ23" i="9" s="1"/>
  <c r="BA21" i="9"/>
  <c r="BA20" i="9"/>
  <c r="BB18" i="9" s="1"/>
  <c r="BA17" i="9"/>
  <c r="BB19" i="9" s="1" a="1"/>
  <c r="BB19" i="9" s="1"/>
  <c r="JD840" i="9"/>
  <c r="JE839" i="9"/>
  <c r="JH838" i="9"/>
  <c r="JI838" i="9"/>
  <c r="JG838" i="9"/>
  <c r="JF839" i="9"/>
  <c r="BB20" i="9" l="1"/>
  <c r="BC18" i="9" s="1"/>
  <c r="BB17" i="9"/>
  <c r="BC19" i="9" s="1" a="1"/>
  <c r="BC19" i="9" s="1"/>
  <c r="BB21" i="9"/>
  <c r="BA24" i="9"/>
  <c r="BA25" i="9" s="1"/>
  <c r="BA23" i="9" s="1"/>
  <c r="BB22" i="9"/>
  <c r="JD841" i="9"/>
  <c r="JE840" i="9"/>
  <c r="JH839" i="9"/>
  <c r="JI839" i="9"/>
  <c r="JG839" i="9"/>
  <c r="JF840" i="9"/>
  <c r="BC17" i="9" l="1"/>
  <c r="BD19" i="9" s="1" a="1"/>
  <c r="BD19" i="9" s="1"/>
  <c r="BC21" i="9"/>
  <c r="BC20" i="9"/>
  <c r="BD18" i="9" s="1"/>
  <c r="BB24" i="9"/>
  <c r="BB25" i="9" s="1"/>
  <c r="BB23" i="9" s="1"/>
  <c r="BC22" i="9"/>
  <c r="JD842" i="9"/>
  <c r="JE841" i="9"/>
  <c r="JH840" i="9"/>
  <c r="JI840" i="9"/>
  <c r="JG840" i="9"/>
  <c r="JF841" i="9"/>
  <c r="BC24" i="9" l="1"/>
  <c r="BC25" i="9" s="1"/>
  <c r="BC23" i="9" s="1"/>
  <c r="BD22" i="9"/>
  <c r="BD21" i="9"/>
  <c r="BD17" i="9"/>
  <c r="BE19" i="9" s="1" a="1"/>
  <c r="BE19" i="9" s="1"/>
  <c r="BD20" i="9"/>
  <c r="BE18" i="9" s="1"/>
  <c r="JD843" i="9"/>
  <c r="JE842" i="9"/>
  <c r="JH841" i="9"/>
  <c r="JI841" i="9"/>
  <c r="JG841" i="9"/>
  <c r="JF842" i="9"/>
  <c r="BE20" i="9" l="1"/>
  <c r="BF18" i="9" s="1"/>
  <c r="BE17" i="9"/>
  <c r="BF19" i="9" s="1" a="1"/>
  <c r="BF19" i="9" s="1"/>
  <c r="BE21" i="9"/>
  <c r="BE22" i="9"/>
  <c r="BD24" i="9"/>
  <c r="BD25" i="9" s="1"/>
  <c r="BD23" i="9" s="1"/>
  <c r="JD844" i="9"/>
  <c r="JE843" i="9"/>
  <c r="JH842" i="9"/>
  <c r="JI842" i="9"/>
  <c r="JG842" i="9"/>
  <c r="JF843" i="9"/>
  <c r="BE24" i="9" l="1"/>
  <c r="BE25" i="9" s="1"/>
  <c r="BE23" i="9" s="1"/>
  <c r="BF22" i="9"/>
  <c r="BF20" i="9"/>
  <c r="BG18" i="9" s="1"/>
  <c r="BF17" i="9"/>
  <c r="BG19" i="9" s="1" a="1"/>
  <c r="BG19" i="9" s="1"/>
  <c r="BF21" i="9"/>
  <c r="JD845" i="9"/>
  <c r="JE844" i="9"/>
  <c r="JH843" i="9"/>
  <c r="JI843" i="9"/>
  <c r="JG843" i="9"/>
  <c r="JF844" i="9"/>
  <c r="JG844" i="9"/>
  <c r="JH844" i="9"/>
  <c r="BG20" i="9" l="1"/>
  <c r="BG21" i="9"/>
  <c r="BG17" i="9"/>
  <c r="BF24" i="9"/>
  <c r="BG22" i="9"/>
  <c r="BG24" i="9" s="1"/>
  <c r="JD846" i="9"/>
  <c r="JE845" i="9"/>
  <c r="JI844" i="9"/>
  <c r="JF845" i="9"/>
  <c r="JG845" i="9"/>
  <c r="JH845" i="9"/>
  <c r="BF25" i="9" l="1"/>
  <c r="BF23" i="9" s="1"/>
  <c r="U6" i="9"/>
  <c r="BG23" i="9"/>
  <c r="BG25" i="9"/>
  <c r="JD847" i="9"/>
  <c r="JE846" i="9"/>
  <c r="JI845" i="9"/>
  <c r="JG846" i="9"/>
  <c r="JH846" i="9"/>
  <c r="JD848" i="9" l="1"/>
  <c r="JE847" i="9"/>
  <c r="JI846" i="9"/>
  <c r="JF846" i="9"/>
  <c r="JF847" i="9"/>
  <c r="JG847" i="9"/>
  <c r="JH847" i="9"/>
  <c r="JD849" i="9" l="1"/>
  <c r="JE848" i="9"/>
  <c r="JI847" i="9"/>
  <c r="JH848" i="9"/>
  <c r="JD850" i="9" l="1"/>
  <c r="JE849" i="9"/>
  <c r="JF848" i="9"/>
  <c r="JG848" i="9"/>
  <c r="JI848" i="9"/>
  <c r="JF849" i="9"/>
  <c r="JD851" i="9" l="1"/>
  <c r="JE850" i="9"/>
  <c r="JH849" i="9"/>
  <c r="JI849" i="9"/>
  <c r="JG849" i="9"/>
  <c r="JF850" i="9"/>
  <c r="JD852" i="9" l="1"/>
  <c r="JE851" i="9"/>
  <c r="JH850" i="9"/>
  <c r="JI850" i="9"/>
  <c r="JG850" i="9"/>
  <c r="JF851" i="9"/>
  <c r="JD853" i="9" l="1"/>
  <c r="JE852" i="9"/>
  <c r="JH851" i="9"/>
  <c r="JI851" i="9"/>
  <c r="JG851" i="9"/>
  <c r="JH852" i="9"/>
  <c r="JD854" i="9" l="1"/>
  <c r="JE853" i="9"/>
  <c r="JF852" i="9"/>
  <c r="JG852" i="9"/>
  <c r="JI852" i="9"/>
  <c r="JF853" i="9"/>
  <c r="JG853" i="9"/>
  <c r="JH853" i="9"/>
  <c r="JD855" i="9" l="1"/>
  <c r="JE854" i="9"/>
  <c r="JI853" i="9"/>
  <c r="JF854" i="9"/>
  <c r="JD856" i="9" l="1"/>
  <c r="JE855" i="9"/>
  <c r="JH854" i="9"/>
  <c r="JI854" i="9"/>
  <c r="JG854" i="9"/>
  <c r="JF855" i="9"/>
  <c r="JD857" i="9" l="1"/>
  <c r="JE856" i="9"/>
  <c r="JH855" i="9"/>
  <c r="JG855" i="9"/>
  <c r="JI855" i="9"/>
  <c r="JH856" i="9"/>
  <c r="JD858" i="9" l="1"/>
  <c r="JE857" i="9"/>
  <c r="JF856" i="9"/>
  <c r="JG856" i="9"/>
  <c r="JI856" i="9"/>
  <c r="JG857" i="9"/>
  <c r="JH857" i="9"/>
  <c r="JD859" i="9" l="1"/>
  <c r="JE858" i="9"/>
  <c r="JI857" i="9"/>
  <c r="JF857" i="9"/>
  <c r="JF858" i="9"/>
  <c r="JG858" i="9"/>
  <c r="JH858" i="9"/>
  <c r="JD860" i="9" l="1"/>
  <c r="JE859" i="9"/>
  <c r="JI858" i="9"/>
  <c r="JF859" i="9"/>
  <c r="JD861" i="9" l="1"/>
  <c r="JE860" i="9"/>
  <c r="JH859" i="9"/>
  <c r="JI859" i="9"/>
  <c r="JG859" i="9"/>
  <c r="JF860" i="9"/>
  <c r="JD862" i="9" l="1"/>
  <c r="JE861" i="9"/>
  <c r="JH860" i="9"/>
  <c r="JI860" i="9"/>
  <c r="JG860" i="9"/>
  <c r="JH861" i="9"/>
  <c r="JD863" i="9" l="1"/>
  <c r="JE862" i="9"/>
  <c r="JF861" i="9"/>
  <c r="JG861" i="9"/>
  <c r="JI861" i="9"/>
  <c r="JF862" i="9"/>
  <c r="JD864" i="9" l="1"/>
  <c r="JE863" i="9"/>
  <c r="JH862" i="9"/>
  <c r="JI862" i="9"/>
  <c r="JG862" i="9"/>
  <c r="JF863" i="9"/>
  <c r="JD865" i="9" l="1"/>
  <c r="JE864" i="9"/>
  <c r="JH863" i="9"/>
  <c r="JI863" i="9"/>
  <c r="JG863" i="9"/>
  <c r="JF864" i="9"/>
  <c r="JD866" i="9" l="1"/>
  <c r="JE865" i="9"/>
  <c r="JH864" i="9"/>
  <c r="JI864" i="9"/>
  <c r="JG864" i="9"/>
  <c r="JF865" i="9"/>
  <c r="JD867" i="9" l="1"/>
  <c r="JE866" i="9"/>
  <c r="JH865" i="9"/>
  <c r="JI865" i="9"/>
  <c r="JG865" i="9"/>
  <c r="JF866" i="9"/>
  <c r="JD868" i="9" l="1"/>
  <c r="JE867" i="9"/>
  <c r="JH866" i="9"/>
  <c r="JI866" i="9"/>
  <c r="JG866" i="9"/>
  <c r="JF867" i="9"/>
  <c r="JD869" i="9" l="1"/>
  <c r="JE868" i="9"/>
  <c r="JH867" i="9"/>
  <c r="JI867" i="9"/>
  <c r="JG867" i="9"/>
  <c r="JF868" i="9"/>
  <c r="JD870" i="9" l="1"/>
  <c r="JE869" i="9"/>
  <c r="JH868" i="9"/>
  <c r="JI868" i="9"/>
  <c r="JG868" i="9"/>
  <c r="JF869" i="9"/>
  <c r="JD871" i="9" l="1"/>
  <c r="JE870" i="9"/>
  <c r="JH869" i="9"/>
  <c r="JI869" i="9"/>
  <c r="JG869" i="9"/>
  <c r="JF870" i="9"/>
  <c r="JD872" i="9" l="1"/>
  <c r="JE871" i="9"/>
  <c r="JH870" i="9"/>
  <c r="JG871" i="9"/>
  <c r="JI870" i="9"/>
  <c r="JG870" i="9"/>
  <c r="JF871" i="9"/>
  <c r="JD873" i="9" l="1"/>
  <c r="JE872" i="9"/>
  <c r="JI871" i="9"/>
  <c r="JH871" i="9"/>
  <c r="JF872" i="9"/>
  <c r="JD874" i="9" l="1"/>
  <c r="JE873" i="9"/>
  <c r="JH872" i="9"/>
  <c r="JI872" i="9"/>
  <c r="JG872" i="9"/>
  <c r="JF873" i="9"/>
  <c r="JD875" i="9" l="1"/>
  <c r="JE874" i="9"/>
  <c r="JH873" i="9"/>
  <c r="JI873" i="9"/>
  <c r="JG873" i="9"/>
  <c r="JF874" i="9"/>
  <c r="JD876" i="9" l="1"/>
  <c r="JE875" i="9"/>
  <c r="JH874" i="9"/>
  <c r="JI874" i="9"/>
  <c r="JG874" i="9"/>
  <c r="JF875" i="9"/>
  <c r="JD877" i="9" l="1"/>
  <c r="JE876" i="9"/>
  <c r="JH875" i="9"/>
  <c r="JI875" i="9"/>
  <c r="JG875" i="9"/>
  <c r="JF876" i="9"/>
  <c r="JD878" i="9" l="1"/>
  <c r="JE877" i="9"/>
  <c r="JH876" i="9"/>
  <c r="JI876" i="9"/>
  <c r="JG876" i="9"/>
  <c r="JF877" i="9"/>
  <c r="JD879" i="9" l="1"/>
  <c r="JE878" i="9"/>
  <c r="JH877" i="9"/>
  <c r="JI877" i="9"/>
  <c r="JG877" i="9"/>
  <c r="JH878" i="9"/>
  <c r="JD880" i="9" l="1"/>
  <c r="JE879" i="9"/>
  <c r="JF878" i="9"/>
  <c r="JI878" i="9"/>
  <c r="JG878" i="9"/>
  <c r="JF879" i="9"/>
  <c r="JG879" i="9"/>
  <c r="JH879" i="9"/>
  <c r="JD881" i="9" l="1"/>
  <c r="JE880" i="9"/>
  <c r="JI879" i="9"/>
  <c r="JF880" i="9"/>
  <c r="JG880" i="9"/>
  <c r="JH880" i="9"/>
  <c r="JD882" i="9" l="1"/>
  <c r="JE881" i="9"/>
  <c r="JI880" i="9"/>
  <c r="JF881" i="9"/>
  <c r="JD883" i="9" l="1"/>
  <c r="JE882" i="9"/>
  <c r="JH881" i="9"/>
  <c r="JI881" i="9"/>
  <c r="JG881" i="9"/>
  <c r="JF882" i="9"/>
  <c r="JD884" i="9" l="1"/>
  <c r="JE883" i="9"/>
  <c r="JH882" i="9"/>
  <c r="JI882" i="9"/>
  <c r="JG882" i="9"/>
  <c r="JF883" i="9"/>
  <c r="JG883" i="9"/>
  <c r="JH883" i="9"/>
  <c r="JD885" i="9" l="1"/>
  <c r="JE884" i="9"/>
  <c r="JI883" i="9"/>
  <c r="JF884" i="9"/>
  <c r="JD886" i="9" l="1"/>
  <c r="JE885" i="9"/>
  <c r="JH884" i="9"/>
  <c r="JI884" i="9"/>
  <c r="JG884" i="9"/>
  <c r="JF885" i="9"/>
  <c r="JD887" i="9" l="1"/>
  <c r="JE886" i="9"/>
  <c r="JH885" i="9"/>
  <c r="JI885" i="9"/>
  <c r="JG885" i="9"/>
  <c r="JF886" i="9"/>
  <c r="JD888" i="9" l="1"/>
  <c r="JE887" i="9"/>
  <c r="JH886" i="9"/>
  <c r="JG886" i="9"/>
  <c r="JI886" i="9"/>
  <c r="JG887" i="9"/>
  <c r="JH887" i="9"/>
  <c r="JD889" i="9" l="1"/>
  <c r="JE888" i="9"/>
  <c r="JI887" i="9"/>
  <c r="JF887" i="9"/>
  <c r="JF888" i="9"/>
  <c r="JG888" i="9"/>
  <c r="JH888" i="9"/>
  <c r="JD890" i="9" l="1"/>
  <c r="JE889" i="9"/>
  <c r="JI888" i="9"/>
  <c r="JF889" i="9"/>
  <c r="JG889" i="9"/>
  <c r="JH889" i="9"/>
  <c r="JD891" i="9" l="1"/>
  <c r="JE890" i="9"/>
  <c r="JI889" i="9"/>
  <c r="JH890" i="9"/>
  <c r="JD892" i="9" l="1"/>
  <c r="JE891" i="9"/>
  <c r="JF890" i="9"/>
  <c r="JG890" i="9"/>
  <c r="JI890" i="9"/>
  <c r="JF891" i="9"/>
  <c r="JD893" i="9" l="1"/>
  <c r="JE892" i="9"/>
  <c r="JH891" i="9"/>
  <c r="JI891" i="9"/>
  <c r="JG891" i="9"/>
  <c r="JF892" i="9"/>
  <c r="JD894" i="9" l="1"/>
  <c r="JE893" i="9"/>
  <c r="JH892" i="9"/>
  <c r="JI892" i="9"/>
  <c r="JG892" i="9"/>
  <c r="JF893" i="9"/>
  <c r="JD895" i="9" l="1"/>
  <c r="JE894" i="9"/>
  <c r="JH893" i="9"/>
  <c r="JI893" i="9"/>
  <c r="JG893" i="9"/>
  <c r="JF894" i="9"/>
  <c r="JG894" i="9"/>
  <c r="JH894" i="9"/>
  <c r="JD896" i="9" l="1"/>
  <c r="JE895" i="9"/>
  <c r="JI894" i="9"/>
  <c r="JH895" i="9"/>
  <c r="JD897" i="9" l="1"/>
  <c r="JE896" i="9"/>
  <c r="JF895" i="9"/>
  <c r="JG895" i="9"/>
  <c r="JI895" i="9"/>
  <c r="JH896" i="9"/>
  <c r="JD898" i="9" l="1"/>
  <c r="JE897" i="9"/>
  <c r="JF896" i="9"/>
  <c r="JG897" i="9"/>
  <c r="JG896" i="9"/>
  <c r="JI896" i="9"/>
  <c r="JF897" i="9"/>
  <c r="JD899" i="9" l="1"/>
  <c r="JE898" i="9"/>
  <c r="JH897" i="9"/>
  <c r="JI897" i="9"/>
  <c r="JG898" i="9"/>
  <c r="JH898" i="9"/>
  <c r="JD900" i="9" l="1"/>
  <c r="JE899" i="9"/>
  <c r="JI898" i="9"/>
  <c r="JF898" i="9"/>
  <c r="JF899" i="9"/>
  <c r="JG899" i="9"/>
  <c r="JH899" i="9"/>
  <c r="JD901" i="9" l="1"/>
  <c r="JE900" i="9"/>
  <c r="JI899" i="9"/>
  <c r="JG900" i="9"/>
  <c r="JH900" i="9"/>
  <c r="JD902" i="9" l="1"/>
  <c r="JE901" i="9"/>
  <c r="JI900" i="9"/>
  <c r="JF900" i="9"/>
  <c r="JF901" i="9"/>
  <c r="JG901" i="9"/>
  <c r="JH901" i="9"/>
  <c r="JD903" i="9" l="1"/>
  <c r="JE902" i="9"/>
  <c r="JI901" i="9"/>
  <c r="JF902" i="9"/>
  <c r="JG902" i="9"/>
  <c r="JH902" i="9"/>
  <c r="JD904" i="9" l="1"/>
  <c r="JE903" i="9"/>
  <c r="JI902" i="9"/>
  <c r="JF903" i="9"/>
  <c r="JG903" i="9"/>
  <c r="JH903" i="9"/>
  <c r="JD905" i="9" l="1"/>
  <c r="JE904" i="9"/>
  <c r="JI903" i="9"/>
  <c r="JF904" i="9"/>
  <c r="JD906" i="9" l="1"/>
  <c r="JE905" i="9"/>
  <c r="JH904" i="9"/>
  <c r="JI904" i="9"/>
  <c r="JG904" i="9"/>
  <c r="JF905" i="9"/>
  <c r="JD907" i="9" l="1"/>
  <c r="JE906" i="9"/>
  <c r="JH905" i="9"/>
  <c r="JG905" i="9"/>
  <c r="JI905" i="9"/>
  <c r="JF906" i="9"/>
  <c r="JG906" i="9"/>
  <c r="JH906" i="9"/>
  <c r="JD908" i="9" l="1"/>
  <c r="JE907" i="9"/>
  <c r="JI906" i="9"/>
  <c r="JF907" i="9"/>
  <c r="JD909" i="9" l="1"/>
  <c r="JE908" i="9"/>
  <c r="JH907" i="9"/>
  <c r="JI907" i="9"/>
  <c r="JG907" i="9"/>
  <c r="JF908" i="9"/>
  <c r="JD910" i="9" l="1"/>
  <c r="JE909" i="9"/>
  <c r="JH908" i="9"/>
  <c r="JI908" i="9"/>
  <c r="JG908" i="9"/>
  <c r="JF909" i="9"/>
  <c r="JG909" i="9"/>
  <c r="JH909" i="9"/>
  <c r="JD911" i="9" l="1"/>
  <c r="JE910" i="9"/>
  <c r="JI909" i="9"/>
  <c r="JF910" i="9"/>
  <c r="JD912" i="9" l="1"/>
  <c r="JE911" i="9"/>
  <c r="JH910" i="9"/>
  <c r="JI910" i="9"/>
  <c r="JG910" i="9"/>
  <c r="JF911" i="9"/>
  <c r="JD913" i="9" l="1"/>
  <c r="JE912" i="9"/>
  <c r="JH911" i="9"/>
  <c r="JI911" i="9"/>
  <c r="JG911" i="9"/>
  <c r="JF912" i="9"/>
  <c r="JD914" i="9" l="1"/>
  <c r="JE913" i="9"/>
  <c r="JH912" i="9"/>
  <c r="JI912" i="9"/>
  <c r="JG912" i="9"/>
  <c r="JF913" i="9"/>
  <c r="JD915" i="9" l="1"/>
  <c r="JE914" i="9"/>
  <c r="JH913" i="9"/>
  <c r="JI913" i="9"/>
  <c r="JG913" i="9"/>
  <c r="JF914" i="9"/>
  <c r="JD916" i="9" l="1"/>
  <c r="JE915" i="9"/>
  <c r="JH914" i="9"/>
  <c r="JI914" i="9"/>
  <c r="JG914" i="9"/>
  <c r="JF915" i="9"/>
  <c r="JD917" i="9" l="1"/>
  <c r="JE916" i="9"/>
  <c r="JH915" i="9"/>
  <c r="JI915" i="9"/>
  <c r="JG915" i="9"/>
  <c r="JF916" i="9"/>
  <c r="JD918" i="9" l="1"/>
  <c r="JE917" i="9"/>
  <c r="JH916" i="9"/>
  <c r="JI916" i="9"/>
  <c r="JG916" i="9"/>
  <c r="JF917" i="9"/>
  <c r="JD919" i="9" l="1"/>
  <c r="JE918" i="9"/>
  <c r="JH917" i="9"/>
  <c r="JI917" i="9"/>
  <c r="JG917" i="9"/>
  <c r="JF918" i="9"/>
  <c r="JD920" i="9" l="1"/>
  <c r="JE919" i="9"/>
  <c r="JH918" i="9"/>
  <c r="JI918" i="9"/>
  <c r="JG918" i="9"/>
  <c r="JF919" i="9"/>
  <c r="JD921" i="9" l="1"/>
  <c r="JE920" i="9"/>
  <c r="JH919" i="9"/>
  <c r="JI919" i="9"/>
  <c r="JG919" i="9"/>
  <c r="JF920" i="9"/>
  <c r="JD922" i="9" l="1"/>
  <c r="JE921" i="9"/>
  <c r="JH920" i="9"/>
  <c r="JG921" i="9"/>
  <c r="JI920" i="9"/>
  <c r="JG920" i="9"/>
  <c r="JF921" i="9"/>
  <c r="JD923" i="9" l="1"/>
  <c r="JE922" i="9"/>
  <c r="JH921" i="9"/>
  <c r="JI921" i="9"/>
  <c r="JF922" i="9"/>
  <c r="JG922" i="9"/>
  <c r="JH922" i="9"/>
  <c r="JD924" i="9" l="1"/>
  <c r="JE923" i="9"/>
  <c r="JI922" i="9"/>
  <c r="JF923" i="9"/>
  <c r="JD925" i="9" l="1"/>
  <c r="JE924" i="9"/>
  <c r="JH923" i="9"/>
  <c r="JI923" i="9"/>
  <c r="JG923" i="9"/>
  <c r="JF924" i="9"/>
  <c r="JD926" i="9" l="1"/>
  <c r="JE925" i="9"/>
  <c r="JH924" i="9"/>
  <c r="JI924" i="9"/>
  <c r="JG924" i="9"/>
  <c r="JF925" i="9"/>
  <c r="JD927" i="9" l="1"/>
  <c r="JE926" i="9"/>
  <c r="JH925" i="9"/>
  <c r="JI925" i="9"/>
  <c r="JG925" i="9"/>
  <c r="JF926" i="9"/>
  <c r="JD928" i="9" l="1"/>
  <c r="JE927" i="9"/>
  <c r="JH926" i="9"/>
  <c r="JI926" i="9"/>
  <c r="JG926" i="9"/>
  <c r="JF927" i="9"/>
  <c r="JD929" i="9" l="1"/>
  <c r="JE928" i="9"/>
  <c r="JH927" i="9"/>
  <c r="JI927" i="9"/>
  <c r="JG927" i="9"/>
  <c r="JF928" i="9"/>
  <c r="JD930" i="9" l="1"/>
  <c r="JE929" i="9"/>
  <c r="JH928" i="9"/>
  <c r="JI928" i="9"/>
  <c r="JG928" i="9"/>
  <c r="JF929" i="9"/>
  <c r="JD931" i="9" l="1"/>
  <c r="JE930" i="9"/>
  <c r="JH929" i="9"/>
  <c r="JI929" i="9"/>
  <c r="JG929" i="9"/>
  <c r="JF930" i="9"/>
  <c r="JD932" i="9" l="1"/>
  <c r="JE931" i="9"/>
  <c r="JH930" i="9"/>
  <c r="JI930" i="9"/>
  <c r="JG930" i="9"/>
  <c r="JF931" i="9"/>
  <c r="JD933" i="9" l="1"/>
  <c r="JE932" i="9"/>
  <c r="JH931" i="9"/>
  <c r="JI931" i="9"/>
  <c r="JG931" i="9"/>
  <c r="JF932" i="9"/>
  <c r="JD934" i="9" l="1"/>
  <c r="JE933" i="9"/>
  <c r="JH932" i="9"/>
  <c r="JI932" i="9"/>
  <c r="JG932" i="9"/>
  <c r="JF933" i="9"/>
  <c r="JD935" i="9" l="1"/>
  <c r="JE934" i="9"/>
  <c r="JH933" i="9"/>
  <c r="JI933" i="9"/>
  <c r="JG933" i="9"/>
  <c r="JF934" i="9"/>
  <c r="JD936" i="9" l="1"/>
  <c r="JE935" i="9"/>
  <c r="JH934" i="9"/>
  <c r="JI934" i="9"/>
  <c r="JG934" i="9"/>
  <c r="JF935" i="9"/>
  <c r="JD937" i="9" l="1"/>
  <c r="JE936" i="9"/>
  <c r="JH935" i="9"/>
  <c r="JI935" i="9"/>
  <c r="JG935" i="9"/>
  <c r="JF936" i="9"/>
  <c r="JD938" i="9" l="1"/>
  <c r="JE937" i="9"/>
  <c r="JH936" i="9"/>
  <c r="JI936" i="9"/>
  <c r="JG936" i="9"/>
  <c r="JF937" i="9"/>
  <c r="JD939" i="9" l="1"/>
  <c r="JE938" i="9"/>
  <c r="JH937" i="9"/>
  <c r="JI937" i="9"/>
  <c r="JG937" i="9"/>
  <c r="JF938" i="9"/>
  <c r="JD940" i="9" l="1"/>
  <c r="JE939" i="9"/>
  <c r="JH938" i="9"/>
  <c r="JI938" i="9"/>
  <c r="JG938" i="9"/>
  <c r="JF939" i="9"/>
  <c r="JD941" i="9" l="1"/>
  <c r="JE940" i="9"/>
  <c r="JH939" i="9"/>
  <c r="JI939" i="9"/>
  <c r="JG939" i="9"/>
  <c r="JF940" i="9"/>
  <c r="JD942" i="9" l="1"/>
  <c r="JE941" i="9"/>
  <c r="JH940" i="9"/>
  <c r="JI940" i="9"/>
  <c r="JG940" i="9"/>
  <c r="JF941" i="9"/>
  <c r="JD943" i="9" l="1"/>
  <c r="JE942" i="9"/>
  <c r="JH941" i="9"/>
  <c r="JI941" i="9"/>
  <c r="JG941" i="9"/>
  <c r="JF942" i="9"/>
  <c r="JD944" i="9" l="1"/>
  <c r="JE943" i="9"/>
  <c r="JH942" i="9"/>
  <c r="JI942" i="9"/>
  <c r="JG942" i="9"/>
  <c r="JF943" i="9"/>
  <c r="JD945" i="9" l="1"/>
  <c r="JE944" i="9"/>
  <c r="JH943" i="9"/>
  <c r="JI943" i="9"/>
  <c r="JG943" i="9"/>
  <c r="JF944" i="9"/>
  <c r="JD946" i="9" l="1"/>
  <c r="JE945" i="9"/>
  <c r="JH944" i="9"/>
  <c r="JI944" i="9"/>
  <c r="JG944" i="9"/>
  <c r="JF945" i="9"/>
  <c r="JD947" i="9" l="1"/>
  <c r="JE946" i="9"/>
  <c r="JH945" i="9"/>
  <c r="JI945" i="9"/>
  <c r="JG945" i="9"/>
  <c r="JF946" i="9"/>
  <c r="JD948" i="9" l="1"/>
  <c r="JE947" i="9"/>
  <c r="JH946" i="9"/>
  <c r="JI946" i="9"/>
  <c r="JG946" i="9"/>
  <c r="JF947" i="9"/>
  <c r="JD949" i="9" l="1"/>
  <c r="JE948" i="9"/>
  <c r="JH947" i="9"/>
  <c r="JI947" i="9"/>
  <c r="JG947" i="9"/>
  <c r="JF948" i="9"/>
  <c r="JD950" i="9" l="1"/>
  <c r="JE949" i="9"/>
  <c r="JH948" i="9"/>
  <c r="JI948" i="9"/>
  <c r="JG948" i="9"/>
  <c r="JF949" i="9"/>
  <c r="JD951" i="9" l="1"/>
  <c r="JE950" i="9"/>
  <c r="JH949" i="9"/>
  <c r="JI949" i="9"/>
  <c r="JG949" i="9"/>
  <c r="JF950" i="9"/>
  <c r="JD952" i="9" l="1"/>
  <c r="JE951" i="9"/>
  <c r="JH950" i="9"/>
  <c r="JI950" i="9"/>
  <c r="JG950" i="9"/>
  <c r="JF951" i="9"/>
  <c r="JD953" i="9" l="1"/>
  <c r="JE952" i="9"/>
  <c r="JH951" i="9"/>
  <c r="JI951" i="9"/>
  <c r="JG951" i="9"/>
  <c r="JF952" i="9"/>
  <c r="JD954" i="9" l="1"/>
  <c r="JE953" i="9"/>
  <c r="JH952" i="9"/>
  <c r="JI952" i="9"/>
  <c r="JG952" i="9"/>
  <c r="JF953" i="9"/>
  <c r="JD955" i="9" l="1"/>
  <c r="JE954" i="9"/>
  <c r="JH953" i="9"/>
  <c r="JI953" i="9"/>
  <c r="JG953" i="9"/>
  <c r="JF954" i="9"/>
  <c r="JD956" i="9" l="1"/>
  <c r="JE955" i="9"/>
  <c r="JH954" i="9"/>
  <c r="JI954" i="9"/>
  <c r="JG954" i="9"/>
  <c r="JF955" i="9"/>
  <c r="JD957" i="9" l="1"/>
  <c r="JE956" i="9"/>
  <c r="JH955" i="9"/>
  <c r="JI955" i="9"/>
  <c r="JG955" i="9"/>
  <c r="JF956" i="9"/>
  <c r="JD958" i="9" l="1"/>
  <c r="JE957" i="9"/>
  <c r="JH956" i="9"/>
  <c r="JI956" i="9"/>
  <c r="JG956" i="9"/>
  <c r="JF957" i="9"/>
  <c r="JD959" i="9" l="1"/>
  <c r="JE958" i="9"/>
  <c r="JH957" i="9"/>
  <c r="JI957" i="9"/>
  <c r="JG957" i="9"/>
  <c r="JF958" i="9"/>
  <c r="JD960" i="9" l="1"/>
  <c r="JE959" i="9"/>
  <c r="JH958" i="9"/>
  <c r="JI958" i="9"/>
  <c r="JG958" i="9"/>
  <c r="JF959" i="9"/>
  <c r="JD961" i="9" l="1"/>
  <c r="JE960" i="9"/>
  <c r="JH959" i="9"/>
  <c r="JI959" i="9"/>
  <c r="JG959" i="9"/>
  <c r="JF960" i="9"/>
  <c r="JD962" i="9" l="1"/>
  <c r="JE961" i="9"/>
  <c r="JH960" i="9"/>
  <c r="JI960" i="9"/>
  <c r="JG960" i="9"/>
  <c r="JF961" i="9"/>
  <c r="JD963" i="9" l="1"/>
  <c r="JE962" i="9"/>
  <c r="JH961" i="9"/>
  <c r="JI961" i="9"/>
  <c r="JG961" i="9"/>
  <c r="JF962" i="9"/>
  <c r="JD964" i="9" l="1"/>
  <c r="JE963" i="9"/>
  <c r="JH962" i="9"/>
  <c r="JI962" i="9"/>
  <c r="JG962" i="9"/>
  <c r="JF963" i="9"/>
  <c r="JD965" i="9" l="1"/>
  <c r="JE964" i="9"/>
  <c r="JH963" i="9"/>
  <c r="JI963" i="9"/>
  <c r="JG963" i="9"/>
  <c r="JF964" i="9"/>
  <c r="JD966" i="9" l="1"/>
  <c r="JE965" i="9"/>
  <c r="JH964" i="9"/>
  <c r="JI964" i="9"/>
  <c r="JG964" i="9"/>
  <c r="JF965" i="9"/>
  <c r="JD967" i="9" l="1"/>
  <c r="JE966" i="9"/>
  <c r="JH965" i="9"/>
  <c r="JI965" i="9"/>
  <c r="JG965" i="9"/>
  <c r="JF966" i="9"/>
  <c r="JD968" i="9" l="1"/>
  <c r="JE967" i="9"/>
  <c r="JH966" i="9"/>
  <c r="JI966" i="9"/>
  <c r="JG966" i="9"/>
  <c r="JF967" i="9"/>
  <c r="JD969" i="9" l="1"/>
  <c r="JE968" i="9"/>
  <c r="JH967" i="9"/>
  <c r="JI967" i="9"/>
  <c r="JG967" i="9"/>
  <c r="JF968" i="9"/>
  <c r="JD970" i="9" l="1"/>
  <c r="JE969" i="9"/>
  <c r="JH968" i="9"/>
  <c r="JI968" i="9"/>
  <c r="JG968" i="9"/>
  <c r="JF969" i="9"/>
  <c r="JD971" i="9" l="1"/>
  <c r="JE970" i="9"/>
  <c r="JH969" i="9"/>
  <c r="JI969" i="9"/>
  <c r="JG969" i="9"/>
  <c r="JF970" i="9"/>
  <c r="JD972" i="9" l="1"/>
  <c r="JE971" i="9"/>
  <c r="JH970" i="9"/>
  <c r="JI970" i="9"/>
  <c r="JG970" i="9"/>
  <c r="JF971" i="9"/>
  <c r="JD973" i="9" l="1"/>
  <c r="JE972" i="9"/>
  <c r="JH971" i="9"/>
  <c r="JI971" i="9"/>
  <c r="JG971" i="9"/>
  <c r="JF972" i="9"/>
  <c r="JD974" i="9" l="1"/>
  <c r="JE973" i="9"/>
  <c r="JH972" i="9"/>
  <c r="JI972" i="9"/>
  <c r="JG972" i="9"/>
  <c r="JF973" i="9"/>
  <c r="JD975" i="9" l="1"/>
  <c r="JE974" i="9"/>
  <c r="JH973" i="9"/>
  <c r="JI973" i="9"/>
  <c r="JG973" i="9"/>
  <c r="JF974" i="9"/>
  <c r="JD976" i="9" l="1"/>
  <c r="JE975" i="9"/>
  <c r="JH974" i="9"/>
  <c r="JI974" i="9"/>
  <c r="JG974" i="9"/>
  <c r="JF975" i="9"/>
  <c r="JD977" i="9" l="1"/>
  <c r="JE976" i="9"/>
  <c r="JH975" i="9"/>
  <c r="JI975" i="9"/>
  <c r="JG975" i="9"/>
  <c r="JF976" i="9"/>
  <c r="JD978" i="9" l="1"/>
  <c r="JE977" i="9"/>
  <c r="JH976" i="9"/>
  <c r="JI976" i="9"/>
  <c r="JG976" i="9"/>
  <c r="JF977" i="9"/>
  <c r="JD979" i="9" l="1"/>
  <c r="JE978" i="9"/>
  <c r="JH977" i="9"/>
  <c r="JI977" i="9"/>
  <c r="JG977" i="9"/>
  <c r="JF978" i="9"/>
  <c r="JD980" i="9" l="1"/>
  <c r="JE979" i="9"/>
  <c r="JH978" i="9"/>
  <c r="JI978" i="9"/>
  <c r="JG978" i="9"/>
  <c r="JF979" i="9"/>
  <c r="JD981" i="9" l="1"/>
  <c r="JE980" i="9"/>
  <c r="JH979" i="9"/>
  <c r="JI979" i="9"/>
  <c r="JG979" i="9"/>
  <c r="JF980" i="9"/>
  <c r="JD982" i="9" l="1"/>
  <c r="JE981" i="9"/>
  <c r="JH980" i="9"/>
  <c r="JI980" i="9"/>
  <c r="JG980" i="9"/>
  <c r="JF981" i="9"/>
  <c r="JD983" i="9" l="1"/>
  <c r="JE982" i="9"/>
  <c r="JH981" i="9"/>
  <c r="JI981" i="9"/>
  <c r="JG981" i="9"/>
  <c r="JF982" i="9"/>
  <c r="JD984" i="9" l="1"/>
  <c r="JE983" i="9"/>
  <c r="JH982" i="9"/>
  <c r="JI982" i="9"/>
  <c r="JG982" i="9"/>
  <c r="JF983" i="9"/>
  <c r="JD985" i="9" l="1"/>
  <c r="JE984" i="9"/>
  <c r="JH983" i="9"/>
  <c r="JI983" i="9"/>
  <c r="JG983" i="9"/>
  <c r="JF984" i="9"/>
  <c r="JD986" i="9" l="1"/>
  <c r="JE985" i="9"/>
  <c r="JH984" i="9"/>
  <c r="JI984" i="9"/>
  <c r="JG984" i="9"/>
  <c r="JF985" i="9"/>
  <c r="JD987" i="9" l="1"/>
  <c r="JE986" i="9"/>
  <c r="JH985" i="9"/>
  <c r="JG986" i="9"/>
  <c r="JI985" i="9"/>
  <c r="JG985" i="9"/>
  <c r="JF986" i="9"/>
  <c r="JD988" i="9" l="1"/>
  <c r="JE987" i="9"/>
  <c r="JH986" i="9"/>
  <c r="JI986" i="9"/>
  <c r="JF987" i="9"/>
  <c r="JG987" i="9"/>
  <c r="JH987" i="9"/>
  <c r="JD989" i="9" l="1"/>
  <c r="JE988" i="9"/>
  <c r="JI987" i="9"/>
  <c r="JF988" i="9"/>
  <c r="JD990" i="9" l="1"/>
  <c r="JE989" i="9"/>
  <c r="JH988" i="9"/>
  <c r="JI988" i="9"/>
  <c r="JG988" i="9"/>
  <c r="JF989" i="9"/>
  <c r="JD991" i="9" l="1"/>
  <c r="JE990" i="9"/>
  <c r="JH989" i="9"/>
  <c r="JI989" i="9"/>
  <c r="JG989" i="9"/>
  <c r="JF990" i="9"/>
  <c r="JD992" i="9" l="1"/>
  <c r="JE991" i="9"/>
  <c r="JH990" i="9"/>
  <c r="JI990" i="9"/>
  <c r="JG990" i="9"/>
  <c r="JF991" i="9"/>
  <c r="JD993" i="9" l="1"/>
  <c r="JE992" i="9"/>
  <c r="JH991" i="9"/>
  <c r="JI991" i="9"/>
  <c r="JG991" i="9"/>
  <c r="JF992" i="9"/>
  <c r="JD994" i="9" l="1"/>
  <c r="JE993" i="9"/>
  <c r="JH992" i="9"/>
  <c r="JI992" i="9"/>
  <c r="JG992" i="9"/>
  <c r="JF993" i="9"/>
  <c r="JD995" i="9" l="1"/>
  <c r="JE994" i="9"/>
  <c r="JH993" i="9"/>
  <c r="JI993" i="9"/>
  <c r="JG993" i="9"/>
  <c r="JF994" i="9"/>
  <c r="JD996" i="9" l="1"/>
  <c r="JE995" i="9"/>
  <c r="JH994" i="9"/>
  <c r="JI994" i="9"/>
  <c r="JG994" i="9"/>
  <c r="JF995" i="9"/>
  <c r="JD997" i="9" l="1"/>
  <c r="JE996" i="9"/>
  <c r="JH995" i="9"/>
  <c r="JI995" i="9"/>
  <c r="JG995" i="9"/>
  <c r="JF996" i="9"/>
  <c r="JD998" i="9" l="1"/>
  <c r="JE997" i="9"/>
  <c r="JH996" i="9"/>
  <c r="JI996" i="9"/>
  <c r="JG996" i="9"/>
  <c r="JF997" i="9"/>
  <c r="JD999" i="9" l="1"/>
  <c r="JE998" i="9"/>
  <c r="JH997" i="9"/>
  <c r="JI997" i="9"/>
  <c r="JG997" i="9"/>
  <c r="JF998" i="9"/>
  <c r="JD1000" i="9" l="1"/>
  <c r="JE999" i="9"/>
  <c r="JH998" i="9"/>
  <c r="JI998" i="9"/>
  <c r="JG998" i="9"/>
  <c r="JF999" i="9"/>
  <c r="JD1001" i="9" l="1"/>
  <c r="JE1000" i="9"/>
  <c r="JH999" i="9"/>
  <c r="JI999" i="9"/>
  <c r="JG999" i="9"/>
  <c r="JF1000" i="9"/>
  <c r="JD1002" i="9" l="1"/>
  <c r="JE1001" i="9"/>
  <c r="JH1000" i="9"/>
  <c r="JI1000" i="9"/>
  <c r="JG1000" i="9"/>
  <c r="JF1001" i="9"/>
  <c r="JD1003" i="9" l="1"/>
  <c r="JE1002" i="9"/>
  <c r="JH1001" i="9"/>
  <c r="JI1001" i="9"/>
  <c r="JG1001" i="9"/>
  <c r="JF1002" i="9"/>
  <c r="JD1004" i="9" l="1"/>
  <c r="JE1003" i="9"/>
  <c r="JH1002" i="9"/>
  <c r="JI1002" i="9"/>
  <c r="JG1002" i="9"/>
  <c r="JF1003" i="9"/>
  <c r="JD1005" i="9" l="1"/>
  <c r="JE1004" i="9"/>
  <c r="JH1003" i="9"/>
  <c r="JI1003" i="9"/>
  <c r="JG1003" i="9"/>
  <c r="JF1004" i="9"/>
  <c r="JD1006" i="9" l="1"/>
  <c r="JE1005" i="9"/>
  <c r="JH1004" i="9"/>
  <c r="JI1004" i="9"/>
  <c r="JG1004" i="9"/>
  <c r="JF1005" i="9"/>
  <c r="JD1007" i="9" l="1"/>
  <c r="JE1006" i="9"/>
  <c r="JH1005" i="9"/>
  <c r="JI1005" i="9"/>
  <c r="JG1005" i="9"/>
  <c r="JF1006" i="9"/>
  <c r="JD1008" i="9" l="1"/>
  <c r="JE1007" i="9"/>
  <c r="JH1006" i="9"/>
  <c r="JI1006" i="9"/>
  <c r="JG1006" i="9"/>
  <c r="JF1007" i="9"/>
  <c r="JD1009" i="9" l="1"/>
  <c r="JE1008" i="9"/>
  <c r="JH1007" i="9"/>
  <c r="JI1007" i="9"/>
  <c r="JG1007" i="9"/>
  <c r="JF1008" i="9"/>
  <c r="JD1010" i="9" l="1"/>
  <c r="JE1009" i="9"/>
  <c r="JH1008" i="9"/>
  <c r="JI1008" i="9"/>
  <c r="JG1008" i="9"/>
  <c r="JF1009" i="9"/>
  <c r="JD1011" i="9" l="1"/>
  <c r="JE1010" i="9"/>
  <c r="JH1009" i="9"/>
  <c r="JI1009" i="9"/>
  <c r="JG1009" i="9"/>
  <c r="JF1010" i="9"/>
  <c r="JD1012" i="9" l="1"/>
  <c r="JE1011" i="9"/>
  <c r="JH1010" i="9"/>
  <c r="JI1010" i="9"/>
  <c r="JG1010" i="9"/>
  <c r="JF1011" i="9"/>
  <c r="JD1013" i="9" l="1"/>
  <c r="JE1012" i="9"/>
  <c r="JH1011" i="9"/>
  <c r="JI1011" i="9"/>
  <c r="JG1011" i="9"/>
  <c r="JF1012" i="9"/>
  <c r="JD1014" i="9" l="1"/>
  <c r="JE1013" i="9"/>
  <c r="JH1012" i="9"/>
  <c r="JI1012" i="9"/>
  <c r="JG1012" i="9"/>
  <c r="JF1013" i="9"/>
  <c r="JD1015" i="9" l="1"/>
  <c r="JE1014" i="9"/>
  <c r="JH1013" i="9"/>
  <c r="JI1013" i="9"/>
  <c r="JG1013" i="9"/>
  <c r="JF1014" i="9"/>
  <c r="JD1016" i="9" l="1"/>
  <c r="JE1015" i="9"/>
  <c r="JH1014" i="9"/>
  <c r="JI1014" i="9"/>
  <c r="JG1014" i="9"/>
  <c r="JF1015" i="9"/>
  <c r="JD1017" i="9" l="1"/>
  <c r="JE1016" i="9"/>
  <c r="JH1015" i="9"/>
  <c r="JI1015" i="9"/>
  <c r="JG1015" i="9"/>
  <c r="JF1016" i="9"/>
  <c r="JD1018" i="9" l="1"/>
  <c r="JE1017" i="9"/>
  <c r="JH1016" i="9"/>
  <c r="JI1016" i="9"/>
  <c r="JG1016" i="9"/>
  <c r="JF1017" i="9"/>
  <c r="JD1019" i="9" l="1"/>
  <c r="JE1018" i="9"/>
  <c r="JH1017" i="9"/>
  <c r="JG1018" i="9"/>
  <c r="JI1017" i="9"/>
  <c r="JG1017" i="9"/>
  <c r="JF1018" i="9"/>
  <c r="JD1020" i="9" l="1"/>
  <c r="JE1019" i="9"/>
  <c r="JH1018" i="9"/>
  <c r="JI1018" i="9"/>
  <c r="JH1019" i="9"/>
  <c r="JD1021" i="9" l="1"/>
  <c r="JE1020" i="9"/>
  <c r="JF1019" i="9"/>
  <c r="JG1019" i="9"/>
  <c r="JI1019" i="9"/>
  <c r="JF1020" i="9"/>
  <c r="JD1022" i="9" l="1"/>
  <c r="JE1021" i="9"/>
  <c r="JH1020" i="9"/>
  <c r="JI1020" i="9"/>
  <c r="JG1020" i="9"/>
  <c r="JF1021" i="9"/>
  <c r="JD1023" i="9" l="1"/>
  <c r="JE1022" i="9"/>
  <c r="JH1021" i="9"/>
  <c r="JI1021" i="9"/>
  <c r="JG1021" i="9"/>
  <c r="JF1022" i="9"/>
  <c r="JD1024" i="9" l="1"/>
  <c r="JE1023" i="9"/>
  <c r="JH1022" i="9"/>
  <c r="JI1022" i="9"/>
  <c r="JG1022" i="9"/>
  <c r="JF1023" i="9"/>
  <c r="JD1025" i="9" l="1"/>
  <c r="JE1024" i="9"/>
  <c r="JH1023" i="9"/>
  <c r="JI1023" i="9"/>
  <c r="JG1023" i="9"/>
  <c r="JF1024" i="9"/>
  <c r="JD1026" i="9" l="1"/>
  <c r="JE1025" i="9"/>
  <c r="JH1024" i="9"/>
  <c r="JI1024" i="9"/>
  <c r="JG1024" i="9"/>
  <c r="JF1025" i="9"/>
  <c r="JD1027" i="9" l="1"/>
  <c r="JE1026" i="9"/>
  <c r="JH1025" i="9"/>
  <c r="JI1025" i="9"/>
  <c r="JG1025" i="9"/>
  <c r="JF1026" i="9"/>
  <c r="JD1028" i="9" l="1"/>
  <c r="JE1027" i="9"/>
  <c r="JH1026" i="9"/>
  <c r="JI1026" i="9"/>
  <c r="JG1026" i="9"/>
  <c r="JF1027" i="9"/>
  <c r="JD1029" i="9" l="1"/>
  <c r="JE1028" i="9"/>
  <c r="JH1027" i="9"/>
  <c r="JI1027" i="9"/>
  <c r="JG1027" i="9"/>
  <c r="JF1028" i="9"/>
  <c r="JD1030" i="9" l="1"/>
  <c r="JE1029" i="9"/>
  <c r="JH1028" i="9"/>
  <c r="JI1028" i="9"/>
  <c r="JG1028" i="9"/>
  <c r="JF1029" i="9"/>
  <c r="JD1031" i="9" l="1"/>
  <c r="JE1030" i="9"/>
  <c r="JH1029" i="9"/>
  <c r="JI1029" i="9"/>
  <c r="JG1029" i="9"/>
  <c r="JF1030" i="9"/>
  <c r="JD1032" i="9" l="1"/>
  <c r="JE1031" i="9"/>
  <c r="JH1030" i="9"/>
  <c r="JI1030" i="9"/>
  <c r="JG1030" i="9"/>
  <c r="JF1031" i="9"/>
  <c r="JD1033" i="9" l="1"/>
  <c r="JE1032" i="9"/>
  <c r="JH1031" i="9"/>
  <c r="JI1031" i="9"/>
  <c r="JG1031" i="9"/>
  <c r="JF1032" i="9"/>
  <c r="JD1034" i="9" l="1"/>
  <c r="JE1033" i="9"/>
  <c r="JH1032" i="9"/>
  <c r="JI1032" i="9"/>
  <c r="JG1032" i="9"/>
  <c r="JF1033" i="9"/>
  <c r="JD1035" i="9" l="1"/>
  <c r="JE1034" i="9"/>
  <c r="JH1033" i="9"/>
  <c r="JI1033" i="9"/>
  <c r="JG1033" i="9"/>
  <c r="JF1034" i="9"/>
  <c r="JD1036" i="9" l="1"/>
  <c r="JE1035" i="9"/>
  <c r="JH1034" i="9"/>
  <c r="JI1034" i="9"/>
  <c r="JG1034" i="9"/>
  <c r="JF1035" i="9"/>
  <c r="JD1037" i="9" l="1"/>
  <c r="JE1036" i="9"/>
  <c r="JH1035" i="9"/>
  <c r="JI1035" i="9"/>
  <c r="JG1035" i="9"/>
  <c r="JF1036" i="9"/>
  <c r="JD1038" i="9" l="1"/>
  <c r="JE1037" i="9"/>
  <c r="JH1036" i="9"/>
  <c r="JI1036" i="9"/>
  <c r="JG1036" i="9"/>
  <c r="JF1037" i="9"/>
  <c r="JD1039" i="9" l="1"/>
  <c r="JE1038" i="9"/>
  <c r="JH1037" i="9"/>
  <c r="JI1037" i="9"/>
  <c r="JG1037" i="9"/>
  <c r="JF1038" i="9"/>
  <c r="JD1040" i="9" l="1"/>
  <c r="JE1039" i="9"/>
  <c r="JH1038" i="9"/>
  <c r="JI1038" i="9"/>
  <c r="JG1038" i="9"/>
  <c r="JF1039" i="9"/>
  <c r="JD1041" i="9" l="1"/>
  <c r="JE1040" i="9"/>
  <c r="JH1039" i="9"/>
  <c r="JI1039" i="9"/>
  <c r="JG1039" i="9"/>
  <c r="JF1040" i="9"/>
  <c r="JD1042" i="9" l="1"/>
  <c r="JE1041" i="9"/>
  <c r="JH1040" i="9"/>
  <c r="JI1040" i="9"/>
  <c r="JG1040" i="9"/>
  <c r="JF1041" i="9"/>
  <c r="JD1043" i="9" l="1"/>
  <c r="JE1042" i="9"/>
  <c r="JH1041" i="9"/>
  <c r="JI1041" i="9"/>
  <c r="JG1041" i="9"/>
  <c r="JF1042" i="9"/>
  <c r="JD1044" i="9" l="1"/>
  <c r="JE1043" i="9"/>
  <c r="JH1042" i="9"/>
  <c r="JI1042" i="9"/>
  <c r="JG1042" i="9"/>
  <c r="JF1043" i="9"/>
  <c r="JD1045" i="9" l="1"/>
  <c r="JE1044" i="9"/>
  <c r="JH1043" i="9"/>
  <c r="JI1043" i="9"/>
  <c r="JG1043" i="9"/>
  <c r="JF1044" i="9"/>
  <c r="JD1046" i="9" l="1"/>
  <c r="JE1045" i="9"/>
  <c r="JH1044" i="9"/>
  <c r="JI1044" i="9"/>
  <c r="JG1044" i="9"/>
  <c r="JF1045" i="9"/>
  <c r="JD1047" i="9" l="1"/>
  <c r="JE1046" i="9"/>
  <c r="JH1045" i="9"/>
  <c r="JI1045" i="9"/>
  <c r="JG1045" i="9"/>
  <c r="JF1046" i="9"/>
  <c r="JD1048" i="9" l="1"/>
  <c r="JE1047" i="9"/>
  <c r="JH1046" i="9"/>
  <c r="JI1046" i="9"/>
  <c r="JG1046" i="9"/>
  <c r="JF1047" i="9"/>
  <c r="JD1049" i="9" l="1"/>
  <c r="JE1048" i="9"/>
  <c r="JH1047" i="9"/>
  <c r="JI1047" i="9"/>
  <c r="JG1047" i="9"/>
  <c r="JF1048" i="9"/>
  <c r="JD1050" i="9" l="1"/>
  <c r="JE1049" i="9"/>
  <c r="JH1048" i="9"/>
  <c r="JI1048" i="9"/>
  <c r="JG1048" i="9"/>
  <c r="JF1049" i="9"/>
  <c r="JD1051" i="9" l="1"/>
  <c r="JE1050" i="9"/>
  <c r="JH1049" i="9"/>
  <c r="JI1049" i="9"/>
  <c r="JG1049" i="9"/>
  <c r="JF1050" i="9"/>
  <c r="JD1052" i="9" l="1"/>
  <c r="JE1051" i="9"/>
  <c r="JH1050" i="9"/>
  <c r="JG1051" i="9"/>
  <c r="JI1050" i="9"/>
  <c r="JG1050" i="9"/>
  <c r="JF1051" i="9"/>
  <c r="JD1053" i="9" l="1"/>
  <c r="JE1052" i="9"/>
  <c r="JH1051" i="9"/>
  <c r="JI1051" i="9"/>
  <c r="JG1052" i="9"/>
  <c r="JH1052" i="9"/>
  <c r="JD1054" i="9" l="1"/>
  <c r="JE1053" i="9"/>
  <c r="JI1052" i="9"/>
  <c r="JF1052" i="9"/>
  <c r="JF1053" i="9"/>
  <c r="JG1053" i="9"/>
  <c r="JH1053" i="9"/>
  <c r="JD1055" i="9" l="1"/>
  <c r="JE1054" i="9"/>
  <c r="JI1053" i="9"/>
  <c r="JF1054" i="9"/>
  <c r="JD1056" i="9" l="1"/>
  <c r="JE1055" i="9"/>
  <c r="JH1054" i="9"/>
  <c r="JI1054" i="9"/>
  <c r="JG1054" i="9"/>
  <c r="JF1055" i="9"/>
  <c r="JD1057" i="9" l="1"/>
  <c r="JE1056" i="9"/>
  <c r="JH1055" i="9"/>
  <c r="JI1055" i="9"/>
  <c r="JG1055" i="9"/>
  <c r="JF1056" i="9"/>
  <c r="JD1058" i="9" l="1"/>
  <c r="JE1057" i="9"/>
  <c r="JH1056" i="9"/>
  <c r="JI1056" i="9"/>
  <c r="JG1056" i="9"/>
  <c r="JF1057" i="9"/>
  <c r="JD1059" i="9" l="1"/>
  <c r="JE1058" i="9"/>
  <c r="JH1057" i="9"/>
  <c r="JI1057" i="9"/>
  <c r="JG1057" i="9"/>
  <c r="JF1058" i="9"/>
  <c r="JD1060" i="9" l="1"/>
  <c r="JE1059" i="9"/>
  <c r="JH1058" i="9"/>
  <c r="JI1058" i="9"/>
  <c r="JG1058" i="9"/>
  <c r="JF1059" i="9"/>
  <c r="JD1061" i="9" l="1"/>
  <c r="JE1060" i="9"/>
  <c r="JH1059" i="9"/>
  <c r="JI1059" i="9"/>
  <c r="JG1059" i="9"/>
  <c r="JF1060" i="9"/>
  <c r="JD1062" i="9" l="1"/>
  <c r="JE1061" i="9"/>
  <c r="JH1060" i="9"/>
  <c r="JI1060" i="9"/>
  <c r="JG1060" i="9"/>
  <c r="JF1061" i="9"/>
  <c r="JD1063" i="9" l="1"/>
  <c r="JE1062" i="9"/>
  <c r="JH1061" i="9"/>
  <c r="JI1061" i="9"/>
  <c r="JG1061" i="9"/>
  <c r="JF1062" i="9"/>
  <c r="JD1064" i="9" l="1"/>
  <c r="JE1063" i="9"/>
  <c r="JH1062" i="9"/>
  <c r="JI1062" i="9"/>
  <c r="JG1062" i="9"/>
  <c r="JF1063" i="9"/>
  <c r="JD1065" i="9" l="1"/>
  <c r="JE1064" i="9"/>
  <c r="JH1063" i="9"/>
  <c r="JI1063" i="9"/>
  <c r="JG1063" i="9"/>
  <c r="JF1064" i="9"/>
  <c r="JD1066" i="9" l="1"/>
  <c r="JE1065" i="9"/>
  <c r="JH1064" i="9"/>
  <c r="JI1064" i="9"/>
  <c r="JG1064" i="9"/>
  <c r="JF1065" i="9"/>
  <c r="JD1067" i="9" l="1"/>
  <c r="JE1066" i="9"/>
  <c r="JH1065" i="9"/>
  <c r="JI1065" i="9"/>
  <c r="JG1065" i="9"/>
  <c r="JF1066" i="9"/>
  <c r="JD1068" i="9" l="1"/>
  <c r="JE1067" i="9"/>
  <c r="JH1066" i="9"/>
  <c r="JI1066" i="9"/>
  <c r="JG1066" i="9"/>
  <c r="JF1067" i="9"/>
  <c r="JD1069" i="9" l="1"/>
  <c r="JE1068" i="9"/>
  <c r="JH1067" i="9"/>
  <c r="JI1067" i="9"/>
  <c r="JG1067" i="9"/>
  <c r="JF1068" i="9"/>
  <c r="JD1070" i="9" l="1"/>
  <c r="JE1069" i="9"/>
  <c r="JH1068" i="9"/>
  <c r="JI1068" i="9"/>
  <c r="JG1068" i="9"/>
  <c r="JF1069" i="9"/>
  <c r="JD1071" i="9" l="1"/>
  <c r="JE1070" i="9"/>
  <c r="JH1069" i="9"/>
  <c r="JI1069" i="9"/>
  <c r="JG1069" i="9"/>
  <c r="JF1070" i="9"/>
  <c r="JD1072" i="9" l="1"/>
  <c r="JE1071" i="9"/>
  <c r="JH1070" i="9"/>
  <c r="JI1070" i="9"/>
  <c r="JG1070" i="9"/>
  <c r="JF1071" i="9"/>
  <c r="JD1073" i="9" l="1"/>
  <c r="JE1072" i="9"/>
  <c r="JH1071" i="9"/>
  <c r="JI1071" i="9"/>
  <c r="JG1071" i="9"/>
  <c r="JF1072" i="9"/>
  <c r="JD1074" i="9" l="1"/>
  <c r="JE1073" i="9"/>
  <c r="JH1072" i="9"/>
  <c r="JI1072" i="9"/>
  <c r="JG1072" i="9"/>
  <c r="JF1073" i="9"/>
  <c r="JD1075" i="9" l="1"/>
  <c r="JE1074" i="9"/>
  <c r="JH1073" i="9"/>
  <c r="JI1073" i="9"/>
  <c r="JG1073" i="9"/>
  <c r="JF1074" i="9"/>
  <c r="JD1076" i="9" l="1"/>
  <c r="JE1075" i="9"/>
  <c r="JH1074" i="9"/>
  <c r="JI1074" i="9"/>
  <c r="JG1074" i="9"/>
  <c r="JF1075" i="9"/>
  <c r="JD1077" i="9" l="1"/>
  <c r="JE1076" i="9"/>
  <c r="JH1075" i="9"/>
  <c r="JI1075" i="9"/>
  <c r="JG1075" i="9"/>
  <c r="JF1076" i="9"/>
  <c r="JD1078" i="9" l="1"/>
  <c r="JE1077" i="9"/>
  <c r="JH1076" i="9"/>
  <c r="JI1076" i="9"/>
  <c r="JG1076" i="9"/>
  <c r="JF1077" i="9"/>
  <c r="JD1079" i="9" l="1"/>
  <c r="JE1078" i="9"/>
  <c r="JH1077" i="9"/>
  <c r="JI1077" i="9"/>
  <c r="JG1077" i="9"/>
  <c r="JF1078" i="9"/>
  <c r="JD1080" i="9" l="1"/>
  <c r="JE1079" i="9"/>
  <c r="JH1078" i="9"/>
  <c r="JI1078" i="9"/>
  <c r="JG1078" i="9"/>
  <c r="JF1079" i="9"/>
  <c r="JD1081" i="9" l="1"/>
  <c r="JE1080" i="9"/>
  <c r="JH1079" i="9"/>
  <c r="JI1079" i="9"/>
  <c r="JG1079" i="9"/>
  <c r="JF1080" i="9"/>
  <c r="JD1082" i="9" l="1"/>
  <c r="JE1081" i="9"/>
  <c r="JH1080" i="9"/>
  <c r="JI1080" i="9"/>
  <c r="JG1080" i="9"/>
  <c r="JF1081" i="9"/>
  <c r="JD1083" i="9" l="1"/>
  <c r="JE1082" i="9"/>
  <c r="JH1081" i="9"/>
  <c r="JI1081" i="9"/>
  <c r="JG1081" i="9"/>
  <c r="JF1082" i="9"/>
  <c r="JD1084" i="9" l="1"/>
  <c r="JE1083" i="9"/>
  <c r="JH1082" i="9"/>
  <c r="JI1082" i="9"/>
  <c r="JG1082" i="9"/>
  <c r="JF1083" i="9"/>
  <c r="JD1085" i="9" l="1"/>
  <c r="JE1084" i="9"/>
  <c r="JH1083" i="9"/>
  <c r="JI1083" i="9"/>
  <c r="JG1083" i="9"/>
  <c r="JF1084" i="9"/>
  <c r="JD1086" i="9" l="1"/>
  <c r="JE1085" i="9"/>
  <c r="JH1084" i="9"/>
  <c r="JI1084" i="9"/>
  <c r="JG1084" i="9"/>
  <c r="JF1085" i="9"/>
  <c r="JD1087" i="9" l="1"/>
  <c r="JE1086" i="9"/>
  <c r="JH1085" i="9"/>
  <c r="JI1085" i="9"/>
  <c r="JG1085" i="9"/>
  <c r="JF1086" i="9"/>
  <c r="JD1088" i="9" l="1"/>
  <c r="JE1087" i="9"/>
  <c r="JH1086" i="9"/>
  <c r="JI1086" i="9"/>
  <c r="JG1086" i="9"/>
  <c r="JF1087" i="9"/>
  <c r="JD1089" i="9" l="1"/>
  <c r="JE1088" i="9"/>
  <c r="JH1087" i="9"/>
  <c r="JI1087" i="9"/>
  <c r="JG1087" i="9"/>
  <c r="JF1088" i="9"/>
  <c r="JD1090" i="9" l="1"/>
  <c r="JE1089" i="9"/>
  <c r="JH1088" i="9"/>
  <c r="JI1088" i="9"/>
  <c r="JG1088" i="9"/>
  <c r="JF1089" i="9"/>
  <c r="JD1091" i="9" l="1"/>
  <c r="JE1090" i="9"/>
  <c r="JH1089" i="9"/>
  <c r="JI1089" i="9"/>
  <c r="JG1089" i="9"/>
  <c r="JF1090" i="9"/>
  <c r="JD1092" i="9" l="1"/>
  <c r="JE1091" i="9"/>
  <c r="JH1090" i="9"/>
  <c r="JI1090" i="9"/>
  <c r="JG1090" i="9"/>
  <c r="JF1091" i="9"/>
  <c r="JD1093" i="9" l="1"/>
  <c r="JE1092" i="9"/>
  <c r="JH1091" i="9"/>
  <c r="JI1091" i="9"/>
  <c r="JG1091" i="9"/>
  <c r="JF1092" i="9"/>
  <c r="JD1094" i="9" l="1"/>
  <c r="JE1093" i="9"/>
  <c r="JH1092" i="9"/>
  <c r="JI1092" i="9"/>
  <c r="JG1092" i="9"/>
  <c r="JF1093" i="9"/>
  <c r="JD1095" i="9" l="1"/>
  <c r="JE1094" i="9"/>
  <c r="JH1093" i="9"/>
  <c r="JI1093" i="9"/>
  <c r="JG1093" i="9"/>
  <c r="JF1094" i="9"/>
  <c r="JD1096" i="9" l="1"/>
  <c r="JE1095" i="9"/>
  <c r="JH1094" i="9"/>
  <c r="JI1094" i="9"/>
  <c r="JG1094" i="9"/>
  <c r="JF1095" i="9"/>
  <c r="JD1097" i="9" l="1"/>
  <c r="JE1096" i="9"/>
  <c r="JH1095" i="9"/>
  <c r="JI1095" i="9"/>
  <c r="JG1095" i="9"/>
  <c r="JF1096" i="9"/>
  <c r="JD1098" i="9" l="1"/>
  <c r="JE1097" i="9"/>
  <c r="JH1096" i="9"/>
  <c r="JI1096" i="9"/>
  <c r="JG1096" i="9"/>
  <c r="JF1097" i="9"/>
  <c r="JD1099" i="9" l="1"/>
  <c r="JE1098" i="9"/>
  <c r="JH1097" i="9"/>
  <c r="JI1097" i="9"/>
  <c r="JG1097" i="9"/>
  <c r="JF1098" i="9"/>
  <c r="JD1100" i="9" l="1"/>
  <c r="JE1099" i="9"/>
  <c r="JH1098" i="9"/>
  <c r="JI1098" i="9"/>
  <c r="JG1098" i="9"/>
  <c r="JF1099" i="9"/>
  <c r="JD1101" i="9" l="1"/>
  <c r="JE1100" i="9"/>
  <c r="JH1099" i="9"/>
  <c r="JI1099" i="9"/>
  <c r="JG1099" i="9"/>
  <c r="JF1100" i="9"/>
  <c r="JD1102" i="9" l="1"/>
  <c r="JE1101" i="9"/>
  <c r="JH1100" i="9"/>
  <c r="JI1100" i="9"/>
  <c r="JG1100" i="9"/>
  <c r="JF1101" i="9"/>
  <c r="JD1103" i="9" l="1"/>
  <c r="JE1102" i="9"/>
  <c r="JH1101" i="9"/>
  <c r="JI1101" i="9"/>
  <c r="JG1101" i="9"/>
  <c r="JF1102" i="9"/>
  <c r="JD1104" i="9" l="1"/>
  <c r="JE1103" i="9"/>
  <c r="JH1102" i="9"/>
  <c r="JI1102" i="9"/>
  <c r="JG1102" i="9"/>
  <c r="JF1103" i="9"/>
  <c r="JD1105" i="9" l="1"/>
  <c r="JE1104" i="9"/>
  <c r="JH1103" i="9"/>
  <c r="JI1103" i="9"/>
  <c r="JG1103" i="9"/>
  <c r="JF1104" i="9"/>
  <c r="JD1106" i="9" l="1"/>
  <c r="JE1105" i="9"/>
  <c r="JH1104" i="9"/>
  <c r="JG1105" i="9"/>
  <c r="JI1104" i="9"/>
  <c r="JG1104" i="9"/>
  <c r="JF1105" i="9"/>
  <c r="JD1107" i="9" l="1"/>
  <c r="JE1106" i="9"/>
  <c r="JH1105" i="9"/>
  <c r="JI1105" i="9"/>
  <c r="JG1106" i="9"/>
  <c r="JH1106" i="9"/>
  <c r="JD1108" i="9" l="1"/>
  <c r="JE1107" i="9"/>
  <c r="JI1106" i="9"/>
  <c r="JF1106" i="9"/>
  <c r="JG1107" i="9"/>
  <c r="JH1107" i="9"/>
  <c r="JD1109" i="9" l="1"/>
  <c r="JE1108" i="9"/>
  <c r="JI1107" i="9"/>
  <c r="JF1107" i="9"/>
  <c r="JF1108" i="9"/>
  <c r="JG1108" i="9"/>
  <c r="JH1108" i="9"/>
  <c r="JD1110" i="9" l="1"/>
  <c r="JE1109" i="9"/>
  <c r="JI1108" i="9"/>
  <c r="JF1109" i="9"/>
  <c r="JD1111" i="9" l="1"/>
  <c r="JE1110" i="9"/>
  <c r="JH1109" i="9"/>
  <c r="JI1109" i="9"/>
  <c r="JG1109" i="9"/>
  <c r="JF1110" i="9"/>
  <c r="JD1112" i="9" l="1"/>
  <c r="JE1111" i="9"/>
  <c r="JH1110" i="9"/>
  <c r="JI1110" i="9"/>
  <c r="JG1110" i="9"/>
  <c r="JF1111" i="9"/>
  <c r="JD1113" i="9" l="1"/>
  <c r="JE1112" i="9"/>
  <c r="JH1111" i="9"/>
  <c r="JI1111" i="9"/>
  <c r="JG1111" i="9"/>
  <c r="JF1112" i="9"/>
  <c r="JD1114" i="9" l="1"/>
  <c r="JE1113" i="9"/>
  <c r="JH1112" i="9"/>
  <c r="JI1112" i="9"/>
  <c r="JG1112" i="9"/>
  <c r="JF1113" i="9"/>
  <c r="JD1115" i="9" l="1"/>
  <c r="JE1114" i="9"/>
  <c r="JH1113" i="9"/>
  <c r="JI1113" i="9"/>
  <c r="JG1113" i="9"/>
  <c r="JF1114" i="9"/>
  <c r="JD1116" i="9" l="1"/>
  <c r="JE1115" i="9"/>
  <c r="JH1114" i="9"/>
  <c r="JI1114" i="9"/>
  <c r="JG1114" i="9"/>
  <c r="JF1115" i="9"/>
  <c r="JD1117" i="9" l="1"/>
  <c r="JE1116" i="9"/>
  <c r="JH1115" i="9"/>
  <c r="JG1116" i="9"/>
  <c r="JI1115" i="9"/>
  <c r="JG1115" i="9"/>
  <c r="JF1116" i="9"/>
  <c r="JD1118" i="9" l="1"/>
  <c r="JE1117" i="9"/>
  <c r="JH1116" i="9"/>
  <c r="JI1116" i="9"/>
  <c r="JF1117" i="9"/>
  <c r="JG1117" i="9"/>
  <c r="JH1117" i="9"/>
  <c r="JD1119" i="9" l="1"/>
  <c r="JE1118" i="9"/>
  <c r="JI1117" i="9"/>
  <c r="JF1118" i="9"/>
  <c r="JD1120" i="9" l="1"/>
  <c r="JE1119" i="9"/>
  <c r="JH1118" i="9"/>
  <c r="JI1118" i="9"/>
  <c r="JG1118" i="9"/>
  <c r="JF1119" i="9"/>
  <c r="JD1121" i="9" l="1"/>
  <c r="JE1120" i="9"/>
  <c r="JH1119" i="9"/>
  <c r="JI1119" i="9"/>
  <c r="JG1119" i="9"/>
  <c r="JF1120" i="9"/>
  <c r="JD1122" i="9" l="1"/>
  <c r="JE1121" i="9"/>
  <c r="JH1120" i="9"/>
  <c r="JI1120" i="9"/>
  <c r="JG1120" i="9"/>
  <c r="JF1121" i="9"/>
  <c r="JD1123" i="9" l="1"/>
  <c r="JE1122" i="9"/>
  <c r="JH1121" i="9"/>
  <c r="JI1121" i="9"/>
  <c r="JG1121" i="9"/>
  <c r="JF1122" i="9"/>
  <c r="JD1124" i="9" l="1"/>
  <c r="JE1123" i="9"/>
  <c r="JH1122" i="9"/>
  <c r="JI1122" i="9"/>
  <c r="JG1122" i="9"/>
  <c r="JF1123" i="9"/>
  <c r="JD1125" i="9" l="1"/>
  <c r="JE1124" i="9"/>
  <c r="JH1123" i="9"/>
  <c r="JI1123" i="9"/>
  <c r="JG1123" i="9"/>
  <c r="JF1124" i="9"/>
  <c r="JD1126" i="9" l="1"/>
  <c r="JE1125" i="9"/>
  <c r="JH1124" i="9"/>
  <c r="JI1124" i="9"/>
  <c r="JG1124" i="9"/>
  <c r="JF1125" i="9"/>
  <c r="JD1127" i="9" l="1"/>
  <c r="JE1126" i="9"/>
  <c r="JH1125" i="9"/>
  <c r="JI1125" i="9"/>
  <c r="JG1125" i="9"/>
  <c r="JF1126" i="9"/>
  <c r="JD1128" i="9" l="1"/>
  <c r="JE1127" i="9"/>
  <c r="JH1126" i="9"/>
  <c r="JI1126" i="9"/>
  <c r="JG1126" i="9"/>
  <c r="JF1127" i="9"/>
  <c r="JD1129" i="9" l="1"/>
  <c r="JE1128" i="9"/>
  <c r="JH1127" i="9"/>
  <c r="JI1127" i="9"/>
  <c r="JG1127" i="9"/>
  <c r="JF1128" i="9"/>
  <c r="JD1130" i="9" l="1"/>
  <c r="JE1129" i="9"/>
  <c r="JH1128" i="9"/>
  <c r="JI1128" i="9"/>
  <c r="JG1128" i="9"/>
  <c r="JF1129" i="9"/>
  <c r="JD1131" i="9" l="1"/>
  <c r="JE1130" i="9"/>
  <c r="JH1129" i="9"/>
  <c r="JI1129" i="9"/>
  <c r="JG1129" i="9"/>
  <c r="JF1130" i="9"/>
  <c r="JD1132" i="9" l="1"/>
  <c r="JE1131" i="9"/>
  <c r="JH1130" i="9"/>
  <c r="JI1130" i="9"/>
  <c r="JG1130" i="9"/>
  <c r="JF1131" i="9"/>
  <c r="JD1133" i="9" l="1"/>
  <c r="JE1132" i="9"/>
  <c r="JH1131" i="9"/>
  <c r="JI1131" i="9"/>
  <c r="JG1131" i="9"/>
  <c r="JF1132" i="9"/>
  <c r="JD1134" i="9" l="1"/>
  <c r="JE1133" i="9"/>
  <c r="JH1132" i="9"/>
  <c r="JI1132" i="9"/>
  <c r="JG1132" i="9"/>
  <c r="JF1133" i="9"/>
  <c r="JD1135" i="9" l="1"/>
  <c r="JE1134" i="9"/>
  <c r="JH1133" i="9"/>
  <c r="JI1133" i="9"/>
  <c r="JG1133" i="9"/>
  <c r="JF1134" i="9"/>
  <c r="JD1136" i="9" l="1"/>
  <c r="JE1135" i="9"/>
  <c r="JH1134" i="9"/>
  <c r="JI1134" i="9"/>
  <c r="JG1134" i="9"/>
  <c r="JF1135" i="9"/>
  <c r="JD1137" i="9" l="1"/>
  <c r="JE1136" i="9"/>
  <c r="JH1135" i="9"/>
  <c r="JI1135" i="9"/>
  <c r="JG1135" i="9"/>
  <c r="JF1136" i="9"/>
  <c r="JD1138" i="9" l="1"/>
  <c r="JE1137" i="9"/>
  <c r="JH1136" i="9"/>
  <c r="JI1136" i="9"/>
  <c r="JG1136" i="9"/>
  <c r="JF1137" i="9"/>
  <c r="JD1139" i="9" l="1"/>
  <c r="JE1138" i="9"/>
  <c r="JH1137" i="9"/>
  <c r="JI1137" i="9"/>
  <c r="JG1137" i="9"/>
  <c r="JF1138" i="9"/>
  <c r="JD1140" i="9" l="1"/>
  <c r="JE1139" i="9"/>
  <c r="JH1138" i="9"/>
  <c r="JI1138" i="9"/>
  <c r="JG1138" i="9"/>
  <c r="JF1139" i="9"/>
  <c r="JD1141" i="9" l="1"/>
  <c r="JE1140" i="9"/>
  <c r="JH1139" i="9"/>
  <c r="JI1139" i="9"/>
  <c r="JG1139" i="9"/>
  <c r="JF1140" i="9"/>
  <c r="JD1142" i="9" l="1"/>
  <c r="JE1141" i="9"/>
  <c r="JH1140" i="9"/>
  <c r="JI1140" i="9"/>
  <c r="JG1140" i="9"/>
  <c r="JF1141" i="9"/>
  <c r="JD1143" i="9" l="1"/>
  <c r="JE1142" i="9"/>
  <c r="JH1141" i="9"/>
  <c r="JI1141" i="9"/>
  <c r="JG1141" i="9"/>
  <c r="JF1142" i="9"/>
  <c r="JD1144" i="9" l="1"/>
  <c r="JE1143" i="9"/>
  <c r="JH1142" i="9"/>
  <c r="JI1142" i="9"/>
  <c r="JG1142" i="9"/>
  <c r="JF1143" i="9"/>
  <c r="JD1145" i="9" l="1"/>
  <c r="JE1144" i="9"/>
  <c r="JI1143" i="9"/>
  <c r="JG1143" i="9"/>
  <c r="JH1143" i="9"/>
  <c r="JF1144" i="9"/>
  <c r="JG1144" i="9"/>
  <c r="JH1144" i="9"/>
  <c r="JD1146" i="9" l="1"/>
  <c r="JE1145" i="9"/>
  <c r="JI1144" i="9"/>
  <c r="JF1145" i="9"/>
  <c r="JD1147" i="9" l="1"/>
  <c r="JE1146" i="9"/>
  <c r="JH1145" i="9"/>
  <c r="JI1145" i="9"/>
  <c r="JG1145" i="9"/>
  <c r="JF1146" i="9"/>
  <c r="JD1148" i="9" l="1"/>
  <c r="JE1147" i="9"/>
  <c r="JH1146" i="9"/>
  <c r="JI1146" i="9"/>
  <c r="JG1146" i="9"/>
  <c r="JF1147" i="9"/>
  <c r="JD1149" i="9" l="1"/>
  <c r="JE1148" i="9"/>
  <c r="JH1147" i="9"/>
  <c r="JI1147" i="9"/>
  <c r="JG1147" i="9"/>
  <c r="JF1148" i="9"/>
  <c r="JD1150" i="9" l="1"/>
  <c r="JE1149" i="9"/>
  <c r="JH1148" i="9"/>
  <c r="JG1149" i="9"/>
  <c r="JI1148" i="9"/>
  <c r="JG1148" i="9"/>
  <c r="JF1149" i="9"/>
  <c r="JD1151" i="9" l="1"/>
  <c r="JE1150" i="9"/>
  <c r="JH1149" i="9"/>
  <c r="JI1149" i="9"/>
  <c r="JF1150" i="9"/>
  <c r="JG1150" i="9"/>
  <c r="JH1150" i="9"/>
  <c r="JD1152" i="9" l="1"/>
  <c r="JE1151" i="9"/>
  <c r="JI1150" i="9"/>
  <c r="JF1151" i="9"/>
  <c r="JD1153" i="9" l="1"/>
  <c r="JE1152" i="9"/>
  <c r="JH1151" i="9"/>
  <c r="JI1151" i="9"/>
  <c r="JG1151" i="9"/>
  <c r="JF1152" i="9"/>
  <c r="JD1154" i="9" l="1"/>
  <c r="JE1153" i="9"/>
  <c r="JH1152" i="9"/>
  <c r="JI1152" i="9"/>
  <c r="JG1152" i="9"/>
  <c r="JF1153" i="9"/>
  <c r="JD1155" i="9" l="1"/>
  <c r="JE1154" i="9"/>
  <c r="JH1153" i="9"/>
  <c r="JI1153" i="9"/>
  <c r="JG1153" i="9"/>
  <c r="JF1154" i="9"/>
  <c r="JD1156" i="9" l="1"/>
  <c r="JE1155" i="9"/>
  <c r="JH1154" i="9"/>
  <c r="JI1154" i="9"/>
  <c r="JG1154" i="9"/>
  <c r="JF1155" i="9"/>
  <c r="JD1157" i="9" l="1"/>
  <c r="JE1156" i="9"/>
  <c r="JH1155" i="9"/>
  <c r="JI1155" i="9"/>
  <c r="JG1155" i="9"/>
  <c r="JF1156" i="9"/>
  <c r="JD1158" i="9" l="1"/>
  <c r="JE1157" i="9"/>
  <c r="JH1156" i="9"/>
  <c r="JI1156" i="9"/>
  <c r="JG1156" i="9"/>
  <c r="JF1157" i="9"/>
  <c r="JD1159" i="9" l="1"/>
  <c r="JE1158" i="9"/>
  <c r="JH1157" i="9"/>
  <c r="JI1157" i="9"/>
  <c r="JG1157" i="9"/>
  <c r="JF1158" i="9"/>
  <c r="JD1160" i="9" l="1"/>
  <c r="JE1159" i="9"/>
  <c r="JH1158" i="9"/>
  <c r="JI1158" i="9"/>
  <c r="JG1158" i="9"/>
  <c r="JF1159" i="9"/>
  <c r="JD1161" i="9" l="1"/>
  <c r="JE1160" i="9"/>
  <c r="JH1159" i="9"/>
  <c r="JI1159" i="9"/>
  <c r="JG1159" i="9"/>
  <c r="JF1160" i="9"/>
  <c r="JD1162" i="9" l="1"/>
  <c r="JE1161" i="9"/>
  <c r="JH1160" i="9"/>
  <c r="JI1160" i="9"/>
  <c r="JG1160" i="9"/>
  <c r="JF1161" i="9"/>
  <c r="JD1163" i="9" l="1"/>
  <c r="JE1162" i="9"/>
  <c r="JH1161" i="9"/>
  <c r="JI1161" i="9"/>
  <c r="JG1161" i="9"/>
  <c r="JF1162" i="9"/>
  <c r="JD1164" i="9" l="1"/>
  <c r="JE1163" i="9"/>
  <c r="JH1162" i="9"/>
  <c r="JI1162" i="9"/>
  <c r="JG1162" i="9"/>
  <c r="JF1163" i="9"/>
  <c r="JD1165" i="9" l="1"/>
  <c r="JE1164" i="9"/>
  <c r="JH1163" i="9"/>
  <c r="JI1163" i="9"/>
  <c r="JG1163" i="9"/>
  <c r="JF1164" i="9"/>
  <c r="JD1166" i="9" l="1"/>
  <c r="JE1165" i="9"/>
  <c r="JH1164" i="9"/>
  <c r="JI1164" i="9"/>
  <c r="JG1164" i="9"/>
  <c r="JF1165" i="9"/>
  <c r="JD1167" i="9" l="1"/>
  <c r="JE1166" i="9"/>
  <c r="JH1165" i="9"/>
  <c r="JI1165" i="9"/>
  <c r="JG1165" i="9"/>
  <c r="JF1166" i="9"/>
  <c r="JD1168" i="9" l="1"/>
  <c r="JE1167" i="9"/>
  <c r="JH1166" i="9"/>
  <c r="JI1166" i="9"/>
  <c r="JG1166" i="9"/>
  <c r="JF1167" i="9"/>
  <c r="JD1169" i="9" l="1"/>
  <c r="JE1168" i="9"/>
  <c r="JH1167" i="9"/>
  <c r="JI1167" i="9"/>
  <c r="JG1167" i="9"/>
  <c r="JF1168" i="9"/>
  <c r="JD1170" i="9" l="1"/>
  <c r="JE1169" i="9"/>
  <c r="JH1168" i="9"/>
  <c r="JI1168" i="9"/>
  <c r="JG1168" i="9"/>
  <c r="JF1169" i="9"/>
  <c r="JD1171" i="9" l="1"/>
  <c r="JE1170" i="9"/>
  <c r="JH1169" i="9"/>
  <c r="JI1169" i="9"/>
  <c r="JG1169" i="9"/>
  <c r="JF1170" i="9"/>
  <c r="JD1172" i="9" l="1"/>
  <c r="JE1171" i="9"/>
  <c r="JH1170" i="9"/>
  <c r="JI1170" i="9"/>
  <c r="JG1170" i="9"/>
  <c r="JF1171" i="9"/>
  <c r="JD1173" i="9" l="1"/>
  <c r="JE1172" i="9"/>
  <c r="JH1171" i="9"/>
  <c r="JI1171" i="9"/>
  <c r="JG1171" i="9"/>
  <c r="JF1172" i="9"/>
  <c r="JD1174" i="9" l="1"/>
  <c r="JE1173" i="9"/>
  <c r="JH1172" i="9"/>
  <c r="JI1172" i="9"/>
  <c r="JG1172" i="9"/>
  <c r="JF1173" i="9"/>
  <c r="JD1175" i="9" l="1"/>
  <c r="JE1174" i="9"/>
  <c r="JH1173" i="9"/>
  <c r="JI1173" i="9"/>
  <c r="JG1173" i="9"/>
  <c r="JF1174" i="9"/>
  <c r="JD1176" i="9" l="1"/>
  <c r="JE1175" i="9"/>
  <c r="JH1174" i="9"/>
  <c r="JI1174" i="9"/>
  <c r="JG1174" i="9"/>
  <c r="JF1175" i="9"/>
  <c r="JD1177" i="9" l="1"/>
  <c r="JE1176" i="9"/>
  <c r="JH1175" i="9"/>
  <c r="JI1175" i="9"/>
  <c r="JG1175" i="9"/>
  <c r="JF1176" i="9"/>
  <c r="JD1178" i="9" l="1"/>
  <c r="JE1177" i="9"/>
  <c r="JH1176" i="9"/>
  <c r="JI1176" i="9"/>
  <c r="JG1176" i="9"/>
  <c r="JF1177" i="9"/>
  <c r="JD1179" i="9" l="1"/>
  <c r="JE1178" i="9"/>
  <c r="JH1177" i="9"/>
  <c r="JI1177" i="9"/>
  <c r="JG1177" i="9"/>
  <c r="JF1178" i="9"/>
  <c r="JD1180" i="9" l="1"/>
  <c r="JE1179" i="9"/>
  <c r="JH1178" i="9"/>
  <c r="JI1178" i="9"/>
  <c r="JG1178" i="9"/>
  <c r="JF1179" i="9"/>
  <c r="JD1181" i="9" l="1"/>
  <c r="JE1180" i="9"/>
  <c r="JH1179" i="9"/>
  <c r="JI1179" i="9"/>
  <c r="JG1179" i="9"/>
  <c r="JF1180" i="9"/>
  <c r="JD1182" i="9" l="1"/>
  <c r="JE1181" i="9"/>
  <c r="JH1180" i="9"/>
  <c r="JG1181" i="9"/>
  <c r="JI1180" i="9"/>
  <c r="JG1180" i="9"/>
  <c r="JF1181" i="9"/>
  <c r="JD1183" i="9" l="1"/>
  <c r="JE1182" i="9"/>
  <c r="JH1181" i="9"/>
  <c r="JI1181" i="9"/>
  <c r="JF1182" i="9"/>
  <c r="JG1182" i="9"/>
  <c r="JH1182" i="9"/>
  <c r="JD1184" i="9" l="1"/>
  <c r="JE1183" i="9"/>
  <c r="JI1182" i="9"/>
  <c r="JF1183" i="9"/>
  <c r="JD1185" i="9" l="1"/>
  <c r="JE1184" i="9"/>
  <c r="JH1183" i="9"/>
  <c r="JI1183" i="9"/>
  <c r="JG1183" i="9"/>
  <c r="JF1184" i="9"/>
  <c r="JD1186" i="9" l="1"/>
  <c r="JE1185" i="9"/>
  <c r="JH1184" i="9"/>
  <c r="JI1184" i="9"/>
  <c r="JG1184" i="9"/>
  <c r="JF1185" i="9"/>
  <c r="JD1187" i="9" l="1"/>
  <c r="JE1186" i="9"/>
  <c r="JH1185" i="9"/>
  <c r="JI1185" i="9"/>
  <c r="JG1185" i="9"/>
  <c r="JF1186" i="9"/>
  <c r="JD1188" i="9" l="1"/>
  <c r="JE1187" i="9"/>
  <c r="JH1186" i="9"/>
  <c r="JI1186" i="9"/>
  <c r="JG1186" i="9"/>
  <c r="JF1187" i="9"/>
  <c r="JD1189" i="9" l="1"/>
  <c r="JE1188" i="9"/>
  <c r="JH1187" i="9"/>
  <c r="JI1187" i="9"/>
  <c r="JG1187" i="9"/>
  <c r="JF1188" i="9"/>
  <c r="JD1190" i="9" l="1"/>
  <c r="JE1189" i="9"/>
  <c r="JH1188" i="9"/>
  <c r="JI1188" i="9"/>
  <c r="JG1188" i="9"/>
  <c r="JF1189" i="9"/>
  <c r="JD1191" i="9" l="1"/>
  <c r="JE1190" i="9"/>
  <c r="JH1189" i="9"/>
  <c r="JI1189" i="9"/>
  <c r="JG1189" i="9"/>
  <c r="JF1190" i="9"/>
  <c r="JD1192" i="9" l="1"/>
  <c r="JE1191" i="9"/>
  <c r="JH1190" i="9"/>
  <c r="JI1190" i="9"/>
  <c r="JG1190" i="9"/>
  <c r="JF1191" i="9"/>
  <c r="JD1193" i="9" l="1"/>
  <c r="JE1192" i="9"/>
  <c r="JH1191" i="9"/>
  <c r="JI1191" i="9"/>
  <c r="JG1191" i="9"/>
  <c r="JF1192" i="9"/>
  <c r="JD1194" i="9" l="1"/>
  <c r="JE1193" i="9"/>
  <c r="JH1192" i="9"/>
  <c r="JI1192" i="9"/>
  <c r="JG1192" i="9"/>
  <c r="JF1193" i="9"/>
  <c r="JD1195" i="9" l="1"/>
  <c r="JE1194" i="9"/>
  <c r="JH1193" i="9"/>
  <c r="JI1193" i="9"/>
  <c r="JG1193" i="9"/>
  <c r="JF1194" i="9"/>
  <c r="JD1196" i="9" l="1"/>
  <c r="JE1195" i="9"/>
  <c r="JH1194" i="9"/>
  <c r="JI1194" i="9"/>
  <c r="JG1194" i="9"/>
  <c r="JF1195" i="9"/>
  <c r="JD1197" i="9" l="1"/>
  <c r="JE1196" i="9"/>
  <c r="JH1195" i="9"/>
  <c r="JI1195" i="9"/>
  <c r="JG1195" i="9"/>
  <c r="JF1196" i="9"/>
  <c r="JD1198" i="9" l="1"/>
  <c r="JE1197" i="9"/>
  <c r="JH1196" i="9"/>
  <c r="JI1196" i="9"/>
  <c r="JG1196" i="9"/>
  <c r="JF1197" i="9"/>
  <c r="JD1199" i="9" l="1"/>
  <c r="JE1198" i="9"/>
  <c r="JH1197" i="9"/>
  <c r="JI1197" i="9"/>
  <c r="JG1197" i="9"/>
  <c r="JF1198" i="9"/>
  <c r="JD1200" i="9" l="1"/>
  <c r="JE1199" i="9"/>
  <c r="JH1198" i="9"/>
  <c r="JI1198" i="9"/>
  <c r="JG1198" i="9"/>
  <c r="JF1199" i="9"/>
  <c r="JD1201" i="9" l="1"/>
  <c r="JE1200" i="9"/>
  <c r="JH1199" i="9"/>
  <c r="JI1199" i="9"/>
  <c r="JG1199" i="9"/>
  <c r="JF1200" i="9"/>
  <c r="JD1202" i="9" l="1"/>
  <c r="JE1201" i="9"/>
  <c r="JH1200" i="9"/>
  <c r="JI1200" i="9"/>
  <c r="JG1200" i="9"/>
  <c r="JF1201" i="9"/>
  <c r="JD1203" i="9" l="1"/>
  <c r="JE1202" i="9"/>
  <c r="JH1201" i="9"/>
  <c r="JI1201" i="9"/>
  <c r="JG1201" i="9"/>
  <c r="JF1202" i="9"/>
  <c r="JD1204" i="9" l="1"/>
  <c r="JE1203" i="9"/>
  <c r="JH1202" i="9"/>
  <c r="JI1202" i="9"/>
  <c r="JG1202" i="9"/>
  <c r="JF1203" i="9"/>
  <c r="JD1205" i="9" l="1"/>
  <c r="JE1204" i="9"/>
  <c r="JH1203" i="9"/>
  <c r="JI1203" i="9"/>
  <c r="JG1203" i="9"/>
  <c r="JF1204" i="9"/>
  <c r="JD1206" i="9" l="1"/>
  <c r="JE1205" i="9"/>
  <c r="JH1204" i="9"/>
  <c r="JI1204" i="9"/>
  <c r="JG1204" i="9"/>
  <c r="JF1205" i="9"/>
  <c r="JD1207" i="9" l="1"/>
  <c r="JE1206" i="9"/>
  <c r="JH1205" i="9"/>
  <c r="JI1205" i="9"/>
  <c r="JG1205" i="9"/>
  <c r="JF1206" i="9"/>
  <c r="JD1208" i="9" l="1"/>
  <c r="JE1207" i="9"/>
  <c r="JH1206" i="9"/>
  <c r="JI1206" i="9"/>
  <c r="JG1206" i="9"/>
  <c r="JF1207" i="9"/>
  <c r="JD1209" i="9" l="1"/>
  <c r="JE1208" i="9"/>
  <c r="JH1207" i="9"/>
  <c r="JI1207" i="9"/>
  <c r="JG1207" i="9"/>
  <c r="JF1208" i="9"/>
  <c r="JD1210" i="9" l="1"/>
  <c r="JE1209" i="9"/>
  <c r="JH1208" i="9"/>
  <c r="JI1208" i="9"/>
  <c r="JG1208" i="9"/>
  <c r="JF1209" i="9"/>
  <c r="JD1211" i="9" l="1"/>
  <c r="JE1210" i="9"/>
  <c r="JH1209" i="9"/>
  <c r="JI1209" i="9"/>
  <c r="JG1209" i="9"/>
  <c r="JF1210" i="9"/>
  <c r="JD1212" i="9" l="1"/>
  <c r="JE1211" i="9"/>
  <c r="JH1210" i="9"/>
  <c r="JI1210" i="9"/>
  <c r="JG1210" i="9"/>
  <c r="JF1211" i="9"/>
  <c r="JD1213" i="9" l="1"/>
  <c r="JE1212" i="9"/>
  <c r="JH1211" i="9"/>
  <c r="JI1211" i="9"/>
  <c r="JG1211" i="9"/>
  <c r="JF1212" i="9"/>
  <c r="JD1214" i="9" l="1"/>
  <c r="JE1213" i="9"/>
  <c r="JH1212" i="9"/>
  <c r="JG1213" i="9"/>
  <c r="JI1212" i="9"/>
  <c r="JG1212" i="9"/>
  <c r="JF1213" i="9"/>
  <c r="JD1215" i="9" l="1"/>
  <c r="JE1214" i="9"/>
  <c r="JH1213" i="9"/>
  <c r="JI1213" i="9"/>
  <c r="JF1214" i="9"/>
  <c r="JG1214" i="9"/>
  <c r="JH1214" i="9"/>
  <c r="JD1216" i="9" l="1"/>
  <c r="JE1215" i="9"/>
  <c r="JI1214" i="9"/>
  <c r="JF1215" i="9"/>
  <c r="JD1217" i="9" l="1"/>
  <c r="JE1216" i="9"/>
  <c r="JH1215" i="9"/>
  <c r="JI1215" i="9"/>
  <c r="JG1215" i="9"/>
  <c r="JF1216" i="9"/>
  <c r="JD1218" i="9" l="1"/>
  <c r="JE1217" i="9"/>
  <c r="JH1216" i="9"/>
  <c r="JI1216" i="9"/>
  <c r="JG1216" i="9"/>
  <c r="JF1217" i="9"/>
  <c r="JD1219" i="9" l="1"/>
  <c r="JE1218" i="9"/>
  <c r="JH1217" i="9"/>
  <c r="JI1217" i="9"/>
  <c r="JG1217" i="9"/>
  <c r="JF1218" i="9"/>
  <c r="JD1220" i="9" l="1"/>
  <c r="JE1219" i="9"/>
  <c r="JH1218" i="9"/>
  <c r="JI1218" i="9"/>
  <c r="JG1218" i="9"/>
  <c r="JF1219" i="9"/>
  <c r="JD1221" i="9" l="1"/>
  <c r="JE1220" i="9"/>
  <c r="JH1219" i="9"/>
  <c r="JI1219" i="9"/>
  <c r="JG1219" i="9"/>
  <c r="JF1220" i="9"/>
  <c r="JD1222" i="9" l="1"/>
  <c r="JE1221" i="9"/>
  <c r="JH1220" i="9"/>
  <c r="JI1220" i="9"/>
  <c r="JG1220" i="9"/>
  <c r="JF1221" i="9"/>
  <c r="JD1223" i="9" l="1"/>
  <c r="JE1222" i="9"/>
  <c r="JH1221" i="9"/>
  <c r="JI1221" i="9"/>
  <c r="JG1221" i="9"/>
  <c r="JF1222" i="9"/>
  <c r="JD1224" i="9" l="1"/>
  <c r="JE1223" i="9"/>
  <c r="JH1222" i="9"/>
  <c r="JI1222" i="9"/>
  <c r="JG1222" i="9"/>
  <c r="JF1223" i="9"/>
  <c r="JD1225" i="9" l="1"/>
  <c r="JE1224" i="9"/>
  <c r="JH1223" i="9"/>
  <c r="JI1223" i="9"/>
  <c r="JG1223" i="9"/>
  <c r="JF1224" i="9"/>
  <c r="JD1226" i="9" l="1"/>
  <c r="JE1225" i="9"/>
  <c r="JH1224" i="9"/>
  <c r="JI1224" i="9"/>
  <c r="JG1224" i="9"/>
  <c r="JF1225" i="9"/>
  <c r="JD1227" i="9" l="1"/>
  <c r="JE1226" i="9"/>
  <c r="JH1225" i="9"/>
  <c r="JI1225" i="9"/>
  <c r="JG1225" i="9"/>
  <c r="JF1226" i="9"/>
  <c r="JD1228" i="9" l="1"/>
  <c r="JE1227" i="9"/>
  <c r="JH1226" i="9"/>
  <c r="JI1226" i="9"/>
  <c r="JG1226" i="9"/>
  <c r="JF1227" i="9"/>
  <c r="JD1229" i="9" l="1"/>
  <c r="JE1228" i="9"/>
  <c r="JH1227" i="9"/>
  <c r="JI1227" i="9"/>
  <c r="JG1227" i="9"/>
  <c r="JF1228" i="9"/>
  <c r="JD1230" i="9" l="1"/>
  <c r="JE1229" i="9"/>
  <c r="JH1228" i="9"/>
  <c r="JI1228" i="9"/>
  <c r="JG1228" i="9"/>
  <c r="JF1229" i="9"/>
  <c r="JD1231" i="9" l="1"/>
  <c r="JE1230" i="9"/>
  <c r="JH1229" i="9"/>
  <c r="JI1229" i="9"/>
  <c r="JG1229" i="9"/>
  <c r="JF1230" i="9"/>
  <c r="JD1232" i="9" l="1"/>
  <c r="JE1231" i="9"/>
  <c r="JH1230" i="9"/>
  <c r="JI1230" i="9"/>
  <c r="JG1230" i="9"/>
  <c r="JF1231" i="9"/>
  <c r="JD1233" i="9" l="1"/>
  <c r="JE1232" i="9"/>
  <c r="JH1231" i="9"/>
  <c r="JI1231" i="9"/>
  <c r="JG1231" i="9"/>
  <c r="JF1232" i="9"/>
  <c r="JD1234" i="9" l="1"/>
  <c r="JE1233" i="9"/>
  <c r="JH1232" i="9"/>
  <c r="JI1232" i="9"/>
  <c r="JG1232" i="9"/>
  <c r="JF1233" i="9"/>
  <c r="JD1235" i="9" l="1"/>
  <c r="JE1234" i="9"/>
  <c r="JH1233" i="9"/>
  <c r="JI1233" i="9"/>
  <c r="JG1233" i="9"/>
  <c r="JF1234" i="9"/>
  <c r="JD1236" i="9" l="1"/>
  <c r="JE1235" i="9"/>
  <c r="JH1234" i="9"/>
  <c r="JI1234" i="9"/>
  <c r="JG1234" i="9"/>
  <c r="JF1235" i="9"/>
  <c r="JD1237" i="9" l="1"/>
  <c r="JE1236" i="9"/>
  <c r="JH1235" i="9"/>
  <c r="JI1235" i="9"/>
  <c r="JG1235" i="9"/>
  <c r="JF1236" i="9"/>
  <c r="JD1238" i="9" l="1"/>
  <c r="JE1237" i="9"/>
  <c r="JH1236" i="9"/>
  <c r="JI1236" i="9"/>
  <c r="JG1236" i="9"/>
  <c r="JF1237" i="9"/>
  <c r="JD1239" i="9" l="1"/>
  <c r="JE1238" i="9"/>
  <c r="JH1237" i="9"/>
  <c r="JI1237" i="9"/>
  <c r="JG1237" i="9"/>
  <c r="JF1238" i="9"/>
  <c r="JD1240" i="9" l="1"/>
  <c r="JE1239" i="9"/>
  <c r="JH1238" i="9"/>
  <c r="JI1238" i="9"/>
  <c r="JG1238" i="9"/>
  <c r="JF1239" i="9"/>
  <c r="JD1241" i="9" l="1"/>
  <c r="JE1240" i="9"/>
  <c r="JH1239" i="9"/>
  <c r="JI1239" i="9"/>
  <c r="JG1239" i="9"/>
  <c r="JF1240" i="9"/>
  <c r="JD1242" i="9" l="1"/>
  <c r="JE1241" i="9"/>
  <c r="JH1240" i="9"/>
  <c r="JI1240" i="9"/>
  <c r="JG1240" i="9"/>
  <c r="JF1241" i="9"/>
  <c r="JD1243" i="9" l="1"/>
  <c r="JE1242" i="9"/>
  <c r="JH1241" i="9"/>
  <c r="JI1241" i="9"/>
  <c r="JG1241" i="9"/>
  <c r="JF1242" i="9"/>
  <c r="JD1244" i="9" l="1"/>
  <c r="JE1243" i="9"/>
  <c r="JH1242" i="9"/>
  <c r="JI1242" i="9"/>
  <c r="JG1242" i="9"/>
  <c r="JF1243" i="9"/>
  <c r="JD1245" i="9" l="1"/>
  <c r="JE1244" i="9"/>
  <c r="JH1243" i="9"/>
  <c r="JI1243" i="9"/>
  <c r="JG1243" i="9"/>
  <c r="JF1244" i="9"/>
  <c r="JD1246" i="9" l="1"/>
  <c r="JE1245" i="9"/>
  <c r="JH1244" i="9"/>
  <c r="JI1244" i="9"/>
  <c r="JG1244" i="9"/>
  <c r="JF1245" i="9"/>
  <c r="JD1247" i="9" l="1"/>
  <c r="JE1246" i="9"/>
  <c r="JH1245" i="9"/>
  <c r="JG1246" i="9"/>
  <c r="JI1245" i="9"/>
  <c r="JG1245" i="9"/>
  <c r="JF1246" i="9"/>
  <c r="JD1248" i="9" l="1"/>
  <c r="JE1247" i="9"/>
  <c r="JH1246" i="9"/>
  <c r="JI1246" i="9"/>
  <c r="JH1247" i="9"/>
  <c r="JD1249" i="9" l="1"/>
  <c r="JE1248" i="9"/>
  <c r="JF1247" i="9"/>
  <c r="JG1247" i="9"/>
  <c r="JI1247" i="9"/>
  <c r="JF1248" i="9"/>
  <c r="JD1250" i="9" l="1"/>
  <c r="JE1249" i="9"/>
  <c r="JH1248" i="9"/>
  <c r="JI1248" i="9"/>
  <c r="JG1248" i="9"/>
  <c r="JF1249" i="9"/>
  <c r="JD1251" i="9" l="1"/>
  <c r="JE1250" i="9"/>
  <c r="JH1249" i="9"/>
  <c r="JI1249" i="9"/>
  <c r="JG1249" i="9"/>
  <c r="JF1250" i="9"/>
  <c r="JD1252" i="9" l="1"/>
  <c r="JE1251" i="9"/>
  <c r="JH1250" i="9"/>
  <c r="JI1250" i="9"/>
  <c r="JG1250" i="9"/>
  <c r="JF1251" i="9"/>
  <c r="JD1253" i="9" l="1"/>
  <c r="JE1252" i="9"/>
  <c r="JH1251" i="9"/>
  <c r="JI1251" i="9"/>
  <c r="JG1251" i="9"/>
  <c r="JF1252" i="9"/>
  <c r="JD1254" i="9" l="1"/>
  <c r="JE1253" i="9"/>
  <c r="JH1252" i="9"/>
  <c r="JI1252" i="9"/>
  <c r="JG1252" i="9"/>
  <c r="JF1253" i="9"/>
  <c r="JD1255" i="9" l="1"/>
  <c r="JE1254" i="9"/>
  <c r="JH1253" i="9"/>
  <c r="JI1253" i="9"/>
  <c r="JG1253" i="9"/>
  <c r="JF1254" i="9"/>
  <c r="JD1256" i="9" l="1"/>
  <c r="JE1255" i="9"/>
  <c r="JH1254" i="9"/>
  <c r="JI1254" i="9"/>
  <c r="JG1254" i="9"/>
  <c r="JF1255" i="9"/>
  <c r="JD1257" i="9" l="1"/>
  <c r="JE1256" i="9"/>
  <c r="JH1255" i="9"/>
  <c r="JI1255" i="9"/>
  <c r="JG1255" i="9"/>
  <c r="JF1256" i="9"/>
  <c r="JD1258" i="9" l="1"/>
  <c r="JE1257" i="9"/>
  <c r="JH1256" i="9"/>
  <c r="JI1256" i="9"/>
  <c r="JG1256" i="9"/>
  <c r="JF1257" i="9"/>
  <c r="JD1259" i="9" l="1"/>
  <c r="JE1258" i="9"/>
  <c r="JH1257" i="9"/>
  <c r="JI1257" i="9"/>
  <c r="JG1257" i="9"/>
  <c r="JF1258" i="9"/>
  <c r="JD1260" i="9" l="1"/>
  <c r="JE1259" i="9"/>
  <c r="JH1258" i="9"/>
  <c r="JI1258" i="9"/>
  <c r="JG1258" i="9"/>
  <c r="JF1259" i="9"/>
  <c r="JD1261" i="9" l="1"/>
  <c r="JE1260" i="9"/>
  <c r="JH1259" i="9"/>
  <c r="JI1259" i="9"/>
  <c r="JG1259" i="9"/>
  <c r="JF1260" i="9"/>
  <c r="JD1262" i="9" l="1"/>
  <c r="JE1261" i="9"/>
  <c r="JH1260" i="9"/>
  <c r="JI1260" i="9"/>
  <c r="JG1260" i="9"/>
  <c r="JF1261" i="9"/>
  <c r="JD1263" i="9" l="1"/>
  <c r="JE1262" i="9"/>
  <c r="JH1261" i="9"/>
  <c r="JI1261" i="9"/>
  <c r="JG1261" i="9"/>
  <c r="JF1262" i="9"/>
  <c r="JD1264" i="9" l="1"/>
  <c r="JE1263" i="9"/>
  <c r="JH1262" i="9"/>
  <c r="JI1262" i="9"/>
  <c r="JG1262" i="9"/>
  <c r="JF1263" i="9"/>
  <c r="JD1265" i="9" l="1"/>
  <c r="JE1264" i="9"/>
  <c r="JH1263" i="9"/>
  <c r="JI1263" i="9"/>
  <c r="JG1263" i="9"/>
  <c r="JF1264" i="9"/>
  <c r="JD1266" i="9" l="1"/>
  <c r="JE1265" i="9"/>
  <c r="JH1264" i="9"/>
  <c r="JI1264" i="9"/>
  <c r="JG1264" i="9"/>
  <c r="JF1265" i="9"/>
  <c r="JD1267" i="9" l="1"/>
  <c r="JE1266" i="9"/>
  <c r="JH1265" i="9"/>
  <c r="JI1265" i="9"/>
  <c r="JG1265" i="9"/>
  <c r="JF1266" i="9"/>
  <c r="JD1268" i="9" l="1"/>
  <c r="JE1267" i="9"/>
  <c r="JH1266" i="9"/>
  <c r="JI1266" i="9"/>
  <c r="JG1266" i="9"/>
  <c r="JF1267" i="9"/>
  <c r="JD1269" i="9" l="1"/>
  <c r="JE1268" i="9"/>
  <c r="JH1267" i="9"/>
  <c r="JI1267" i="9"/>
  <c r="JG1267" i="9"/>
  <c r="JF1268" i="9"/>
  <c r="JD1270" i="9" l="1"/>
  <c r="JE1269" i="9"/>
  <c r="JH1268" i="9"/>
  <c r="JI1268" i="9"/>
  <c r="JG1268" i="9"/>
  <c r="JF1269" i="9"/>
  <c r="JD1271" i="9" l="1"/>
  <c r="JE1270" i="9"/>
  <c r="JH1269" i="9"/>
  <c r="JI1269" i="9"/>
  <c r="JG1269" i="9"/>
  <c r="JF1270" i="9"/>
  <c r="JD1272" i="9" l="1"/>
  <c r="JE1271" i="9"/>
  <c r="JH1270" i="9"/>
  <c r="JI1270" i="9"/>
  <c r="JG1270" i="9"/>
  <c r="JF1271" i="9"/>
  <c r="JD1273" i="9" l="1"/>
  <c r="JE1272" i="9"/>
  <c r="JH1271" i="9"/>
  <c r="JI1271" i="9"/>
  <c r="JG1271" i="9"/>
  <c r="JF1272" i="9"/>
  <c r="JD1274" i="9" l="1"/>
  <c r="JE1273" i="9"/>
  <c r="JH1272" i="9"/>
  <c r="JI1272" i="9"/>
  <c r="JG1272" i="9"/>
  <c r="JF1273" i="9"/>
  <c r="JD1275" i="9" l="1"/>
  <c r="JE1274" i="9"/>
  <c r="JH1273" i="9"/>
  <c r="JI1273" i="9"/>
  <c r="JG1273" i="9"/>
  <c r="JF1274" i="9"/>
  <c r="JD1276" i="9" l="1"/>
  <c r="JE1275" i="9"/>
  <c r="JH1274" i="9"/>
  <c r="JI1274" i="9"/>
  <c r="JG1274" i="9"/>
  <c r="JF1275" i="9"/>
  <c r="JD1277" i="9" l="1"/>
  <c r="JE1276" i="9"/>
  <c r="JH1275" i="9"/>
  <c r="JI1275" i="9"/>
  <c r="JG1275" i="9"/>
  <c r="JF1276" i="9"/>
  <c r="JD1278" i="9" l="1"/>
  <c r="JE1277" i="9"/>
  <c r="JH1276" i="9"/>
  <c r="JI1276" i="9"/>
  <c r="JG1276" i="9"/>
  <c r="JF1277" i="9"/>
  <c r="JD1279" i="9" l="1"/>
  <c r="JE1278" i="9"/>
  <c r="JH1277" i="9"/>
  <c r="JI1277" i="9"/>
  <c r="JG1277" i="9"/>
  <c r="JF1278" i="9"/>
  <c r="JD1280" i="9" l="1"/>
  <c r="JE1279" i="9"/>
  <c r="JH1278" i="9"/>
  <c r="JI1278" i="9"/>
  <c r="JG1278" i="9"/>
  <c r="JF1279" i="9"/>
  <c r="JD1281" i="9" l="1"/>
  <c r="JE1280" i="9"/>
  <c r="JH1279" i="9"/>
  <c r="JI1279" i="9"/>
  <c r="JG1279" i="9"/>
  <c r="JF1280" i="9"/>
  <c r="JD1282" i="9" l="1"/>
  <c r="JE1281" i="9"/>
  <c r="JH1280" i="9"/>
  <c r="JI1280" i="9"/>
  <c r="JG1280" i="9"/>
  <c r="JF1281" i="9"/>
  <c r="JD1283" i="9" l="1"/>
  <c r="JE1282" i="9"/>
  <c r="JH1281" i="9"/>
  <c r="JI1281" i="9"/>
  <c r="JG1281" i="9"/>
  <c r="JF1282" i="9"/>
  <c r="JD1284" i="9" l="1"/>
  <c r="JE1283" i="9"/>
  <c r="JH1282" i="9"/>
  <c r="JI1282" i="9"/>
  <c r="JG1282" i="9"/>
  <c r="JF1283" i="9"/>
  <c r="JD1285" i="9" l="1"/>
  <c r="JE1284" i="9"/>
  <c r="JH1283" i="9"/>
  <c r="JI1283" i="9"/>
  <c r="JG1283" i="9"/>
  <c r="JF1284" i="9"/>
  <c r="JD1286" i="9" l="1"/>
  <c r="JE1285" i="9"/>
  <c r="JH1284" i="9"/>
  <c r="JI1284" i="9"/>
  <c r="JG1284" i="9"/>
  <c r="JF1285" i="9"/>
  <c r="JD1287" i="9" l="1"/>
  <c r="JE1286" i="9"/>
  <c r="JH1285" i="9"/>
  <c r="JI1285" i="9"/>
  <c r="JG1285" i="9"/>
  <c r="JF1286" i="9"/>
  <c r="JD1288" i="9" l="1"/>
  <c r="JE1287" i="9"/>
  <c r="JH1286" i="9"/>
  <c r="JI1286" i="9"/>
  <c r="JG1286" i="9"/>
  <c r="JF1287" i="9"/>
  <c r="JD1289" i="9" l="1"/>
  <c r="JE1288" i="9"/>
  <c r="JH1287" i="9"/>
  <c r="JI1287" i="9"/>
  <c r="JG1287" i="9"/>
  <c r="JF1288" i="9"/>
  <c r="JD1290" i="9" l="1"/>
  <c r="JE1289" i="9"/>
  <c r="JH1288" i="9"/>
  <c r="JI1288" i="9"/>
  <c r="JG1288" i="9"/>
  <c r="JF1289" i="9"/>
  <c r="JD1291" i="9" l="1"/>
  <c r="JE1290" i="9"/>
  <c r="JH1289" i="9"/>
  <c r="JI1289" i="9"/>
  <c r="JG1289" i="9"/>
  <c r="JF1290" i="9"/>
  <c r="JD1292" i="9" l="1"/>
  <c r="JE1291" i="9"/>
  <c r="JH1290" i="9"/>
  <c r="JI1290" i="9"/>
  <c r="JG1290" i="9"/>
  <c r="JF1291" i="9"/>
  <c r="JD1293" i="9" l="1"/>
  <c r="JE1292" i="9"/>
  <c r="JH1291" i="9"/>
  <c r="JI1291" i="9"/>
  <c r="JG1291" i="9"/>
  <c r="JF1292" i="9"/>
  <c r="JD1294" i="9" l="1"/>
  <c r="JE1293" i="9"/>
  <c r="JH1292" i="9"/>
  <c r="JI1292" i="9"/>
  <c r="JG1292" i="9"/>
  <c r="JF1293" i="9"/>
  <c r="JD1295" i="9" l="1"/>
  <c r="JE1294" i="9"/>
  <c r="JH1293" i="9"/>
  <c r="JI1293" i="9"/>
  <c r="JG1293" i="9"/>
  <c r="JF1294" i="9"/>
  <c r="JD1296" i="9" l="1"/>
  <c r="JE1295" i="9"/>
  <c r="JH1294" i="9"/>
  <c r="JI1294" i="9"/>
  <c r="JG1294" i="9"/>
  <c r="JF1295" i="9"/>
  <c r="JD1297" i="9" l="1"/>
  <c r="JE1296" i="9"/>
  <c r="JH1295" i="9"/>
  <c r="JI1295" i="9"/>
  <c r="JG1295" i="9"/>
  <c r="JF1296" i="9"/>
  <c r="JD1298" i="9" l="1"/>
  <c r="JE1297" i="9"/>
  <c r="JH1296" i="9"/>
  <c r="JI1296" i="9"/>
  <c r="JG1296" i="9"/>
  <c r="JF1297" i="9"/>
  <c r="JD1299" i="9" l="1"/>
  <c r="JE1298" i="9"/>
  <c r="JH1297" i="9"/>
  <c r="JI1297" i="9"/>
  <c r="JG1297" i="9"/>
  <c r="JF1298" i="9"/>
  <c r="JD1300" i="9" l="1"/>
  <c r="JE1299" i="9"/>
  <c r="JH1298" i="9"/>
  <c r="JI1298" i="9"/>
  <c r="JG1298" i="9"/>
  <c r="JF1299" i="9"/>
  <c r="JD1301" i="9" l="1"/>
  <c r="JE1300" i="9"/>
  <c r="JH1299" i="9"/>
  <c r="JI1299" i="9"/>
  <c r="JG1299" i="9"/>
  <c r="JF1300" i="9"/>
  <c r="JD1302" i="9" l="1"/>
  <c r="JE1301" i="9"/>
  <c r="JH1300" i="9"/>
  <c r="JI1300" i="9"/>
  <c r="JG1300" i="9"/>
  <c r="JF1301" i="9"/>
  <c r="JD1303" i="9" l="1"/>
  <c r="JE1302" i="9"/>
  <c r="JH1301" i="9"/>
  <c r="JI1301" i="9"/>
  <c r="JG1301" i="9"/>
  <c r="JF1302" i="9"/>
  <c r="JD1304" i="9" l="1"/>
  <c r="JE1303" i="9"/>
  <c r="JH1302" i="9"/>
  <c r="JI1302" i="9"/>
  <c r="JG1302" i="9"/>
  <c r="JF1303" i="9"/>
  <c r="JD1305" i="9" l="1"/>
  <c r="JE1304" i="9"/>
  <c r="JH1303" i="9"/>
  <c r="JI1303" i="9"/>
  <c r="JG1303" i="9"/>
  <c r="JF1304" i="9"/>
  <c r="JD1306" i="9" l="1"/>
  <c r="JE1305" i="9"/>
  <c r="JH1304" i="9"/>
  <c r="JI1304" i="9"/>
  <c r="JG1304" i="9"/>
  <c r="JF1305" i="9"/>
  <c r="JD1307" i="9" l="1"/>
  <c r="JE1306" i="9"/>
  <c r="JH1305" i="9"/>
  <c r="JI1305" i="9"/>
  <c r="JG1305" i="9"/>
  <c r="JF1306" i="9"/>
  <c r="JD1308" i="9" l="1"/>
  <c r="JE1307" i="9"/>
  <c r="JH1306" i="9"/>
  <c r="JI1306" i="9"/>
  <c r="JG1306" i="9"/>
  <c r="JF1307" i="9"/>
  <c r="JD1309" i="9" l="1"/>
  <c r="JE1308" i="9"/>
  <c r="JH1307" i="9"/>
  <c r="JI1307" i="9"/>
  <c r="JG1307" i="9"/>
  <c r="JF1308" i="9"/>
  <c r="JD1310" i="9" l="1"/>
  <c r="JE1309" i="9"/>
  <c r="JH1308" i="9"/>
  <c r="JI1308" i="9"/>
  <c r="JG1308" i="9"/>
  <c r="JF1309" i="9"/>
  <c r="JD1311" i="9" l="1"/>
  <c r="JE1310" i="9"/>
  <c r="JH1309" i="9"/>
  <c r="JI1309" i="9"/>
  <c r="JG1309" i="9"/>
  <c r="JF1310" i="9"/>
  <c r="JD1312" i="9" l="1"/>
  <c r="JE1311" i="9"/>
  <c r="JH1310" i="9"/>
  <c r="JG1311" i="9"/>
  <c r="JI1310" i="9"/>
  <c r="JG1310" i="9"/>
  <c r="JF1311" i="9"/>
  <c r="JD1313" i="9" l="1"/>
  <c r="JE1312" i="9"/>
  <c r="JH1311" i="9"/>
  <c r="JI1311" i="9"/>
  <c r="JF1312" i="9"/>
  <c r="JG1312" i="9"/>
  <c r="JH1312" i="9"/>
  <c r="JD1314" i="9" l="1"/>
  <c r="JE1313" i="9"/>
  <c r="JI1312" i="9"/>
  <c r="JF1313" i="9"/>
  <c r="JD1315" i="9" l="1"/>
  <c r="JE1314" i="9"/>
  <c r="JH1313" i="9"/>
  <c r="JI1313" i="9"/>
  <c r="JG1313" i="9"/>
  <c r="JF1314" i="9"/>
  <c r="JD1316" i="9" l="1"/>
  <c r="JE1315" i="9"/>
  <c r="JH1314" i="9"/>
  <c r="JI1314" i="9"/>
  <c r="JG1314" i="9"/>
  <c r="JF1315" i="9"/>
  <c r="JD1317" i="9" l="1"/>
  <c r="JE1316" i="9"/>
  <c r="JH1315" i="9"/>
  <c r="JI1315" i="9"/>
  <c r="JG1315" i="9"/>
  <c r="JF1316" i="9"/>
  <c r="JD1318" i="9" l="1"/>
  <c r="JE1317" i="9"/>
  <c r="JH1316" i="9"/>
  <c r="JI1316" i="9"/>
  <c r="JG1316" i="9"/>
  <c r="JF1317" i="9"/>
  <c r="JD1319" i="9" l="1"/>
  <c r="JE1318" i="9"/>
  <c r="JH1317" i="9"/>
  <c r="JI1317" i="9"/>
  <c r="JG1317" i="9"/>
  <c r="JF1318" i="9"/>
  <c r="JD1320" i="9" l="1"/>
  <c r="JE1319" i="9"/>
  <c r="JH1318" i="9"/>
  <c r="JI1318" i="9"/>
  <c r="JG1318" i="9"/>
  <c r="JF1319" i="9"/>
  <c r="JD1321" i="9" l="1"/>
  <c r="JE1320" i="9"/>
  <c r="JH1319" i="9"/>
  <c r="JI1319" i="9"/>
  <c r="JG1319" i="9"/>
  <c r="JF1320" i="9"/>
  <c r="JD1322" i="9" l="1"/>
  <c r="JE1321" i="9"/>
  <c r="JH1320" i="9"/>
  <c r="JI1320" i="9"/>
  <c r="JG1320" i="9"/>
  <c r="JF1321" i="9"/>
  <c r="JD1323" i="9" l="1"/>
  <c r="JE1322" i="9"/>
  <c r="JH1321" i="9"/>
  <c r="JI1321" i="9"/>
  <c r="JG1321" i="9"/>
  <c r="JF1322" i="9"/>
  <c r="JD1324" i="9" l="1"/>
  <c r="JE1323" i="9"/>
  <c r="JH1322" i="9"/>
  <c r="JI1322" i="9"/>
  <c r="JG1322" i="9"/>
  <c r="JF1323" i="9"/>
  <c r="JD1325" i="9" l="1"/>
  <c r="JE1324" i="9"/>
  <c r="JH1323" i="9"/>
  <c r="JI1323" i="9"/>
  <c r="JG1323" i="9"/>
  <c r="JF1324" i="9"/>
  <c r="JD1326" i="9" l="1"/>
  <c r="JE1325" i="9"/>
  <c r="JH1324" i="9"/>
  <c r="JI1324" i="9"/>
  <c r="JG1324" i="9"/>
  <c r="JF1325" i="9"/>
  <c r="JD1327" i="9" l="1"/>
  <c r="JE1326" i="9"/>
  <c r="JH1325" i="9"/>
  <c r="JI1325" i="9"/>
  <c r="JG1325" i="9"/>
  <c r="JF1326" i="9"/>
  <c r="JD1328" i="9" l="1"/>
  <c r="JE1327" i="9"/>
  <c r="JH1326" i="9"/>
  <c r="JI1326" i="9"/>
  <c r="JG1326" i="9"/>
  <c r="JF1327" i="9"/>
  <c r="JD1329" i="9" l="1"/>
  <c r="JE1328" i="9"/>
  <c r="JH1327" i="9"/>
  <c r="JI1327" i="9"/>
  <c r="JG1327" i="9"/>
  <c r="JF1328" i="9"/>
  <c r="JD1330" i="9" l="1"/>
  <c r="JE1329" i="9"/>
  <c r="JH1328" i="9"/>
  <c r="JI1328" i="9"/>
  <c r="JG1328" i="9"/>
  <c r="JF1329" i="9"/>
  <c r="JD1331" i="9" l="1"/>
  <c r="JE1330" i="9"/>
  <c r="JH1329" i="9"/>
  <c r="JI1329" i="9"/>
  <c r="JG1329" i="9"/>
  <c r="JF1330" i="9"/>
  <c r="JD1332" i="9" l="1"/>
  <c r="JE1331" i="9"/>
  <c r="JH1330" i="9"/>
  <c r="JI1330" i="9"/>
  <c r="JG1330" i="9"/>
  <c r="JF1331" i="9"/>
  <c r="JD1333" i="9" l="1"/>
  <c r="JE1332" i="9"/>
  <c r="JH1331" i="9"/>
  <c r="JI1331" i="9"/>
  <c r="JG1331" i="9"/>
  <c r="JF1332" i="9"/>
  <c r="JD1334" i="9" l="1"/>
  <c r="JE1333" i="9"/>
  <c r="JH1332" i="9"/>
  <c r="JI1332" i="9"/>
  <c r="JG1332" i="9"/>
  <c r="JF1333" i="9"/>
  <c r="JD1335" i="9" l="1"/>
  <c r="JE1334" i="9"/>
  <c r="JH1333" i="9"/>
  <c r="JG1334" i="9"/>
  <c r="JI1333" i="9"/>
  <c r="JG1333" i="9"/>
  <c r="JF1334" i="9"/>
  <c r="JD1336" i="9" l="1"/>
  <c r="JE1335" i="9"/>
  <c r="JH1334" i="9"/>
  <c r="JI1334" i="9"/>
  <c r="JF1335" i="9"/>
  <c r="JG1335" i="9"/>
  <c r="JH1335" i="9"/>
  <c r="JD1337" i="9" l="1"/>
  <c r="JE1336" i="9"/>
  <c r="JI1335" i="9"/>
  <c r="JF1336" i="9"/>
  <c r="JD1338" i="9" l="1"/>
  <c r="JE1337" i="9"/>
  <c r="JH1336" i="9"/>
  <c r="JI1336" i="9"/>
  <c r="JG1336" i="9"/>
  <c r="JF1337" i="9"/>
  <c r="JD1339" i="9" l="1"/>
  <c r="JE1338" i="9"/>
  <c r="JH1337" i="9"/>
  <c r="JI1337" i="9"/>
  <c r="JG1337" i="9"/>
  <c r="JF1338" i="9"/>
  <c r="JD1340" i="9" l="1"/>
  <c r="JE1339" i="9"/>
  <c r="JH1338" i="9"/>
  <c r="JI1338" i="9"/>
  <c r="JG1338" i="9"/>
  <c r="JF1339" i="9"/>
  <c r="JD1341" i="9" l="1"/>
  <c r="JE1340" i="9"/>
  <c r="JH1339" i="9"/>
  <c r="JI1339" i="9"/>
  <c r="JG1339" i="9"/>
  <c r="JF1340" i="9"/>
  <c r="JD1342" i="9" l="1"/>
  <c r="JE1341" i="9"/>
  <c r="JH1340" i="9"/>
  <c r="JI1340" i="9"/>
  <c r="JG1340" i="9"/>
  <c r="JF1341" i="9"/>
  <c r="JD1343" i="9" l="1"/>
  <c r="JE1342" i="9"/>
  <c r="JH1341" i="9"/>
  <c r="JI1341" i="9"/>
  <c r="JG1341" i="9"/>
  <c r="JF1342" i="9"/>
  <c r="JD1344" i="9" l="1"/>
  <c r="JE1343" i="9"/>
  <c r="JH1342" i="9"/>
  <c r="JI1342" i="9"/>
  <c r="JG1342" i="9"/>
  <c r="JF1343" i="9"/>
  <c r="JD1345" i="9" l="1"/>
  <c r="JE1344" i="9"/>
  <c r="JH1343" i="9"/>
  <c r="JI1343" i="9"/>
  <c r="JG1343" i="9"/>
  <c r="JF1344" i="9"/>
  <c r="JD1346" i="9" l="1"/>
  <c r="JE1345" i="9"/>
  <c r="JH1344" i="9"/>
  <c r="JI1344" i="9"/>
  <c r="JG1344" i="9"/>
  <c r="JF1345" i="9"/>
  <c r="JD1347" i="9" l="1"/>
  <c r="JE1346" i="9"/>
  <c r="JH1345" i="9"/>
  <c r="JI1345" i="9"/>
  <c r="JG1345" i="9"/>
  <c r="JF1346" i="9"/>
  <c r="JD1348" i="9" l="1"/>
  <c r="JE1347" i="9"/>
  <c r="JH1346" i="9"/>
  <c r="JI1346" i="9"/>
  <c r="JG1346" i="9"/>
  <c r="JF1347" i="9"/>
  <c r="JD1349" i="9" l="1"/>
  <c r="JE1348" i="9"/>
  <c r="JH1347" i="9"/>
  <c r="JI1347" i="9"/>
  <c r="JG1347" i="9"/>
  <c r="JF1348" i="9"/>
  <c r="JD1350" i="9" l="1"/>
  <c r="JE1349" i="9"/>
  <c r="JH1348" i="9"/>
  <c r="JI1348" i="9"/>
  <c r="JG1348" i="9"/>
  <c r="JF1349" i="9"/>
  <c r="JD1351" i="9" l="1"/>
  <c r="JE1350" i="9"/>
  <c r="JH1349" i="9"/>
  <c r="JI1349" i="9"/>
  <c r="JG1349" i="9"/>
  <c r="JF1350" i="9"/>
  <c r="JD1352" i="9" l="1"/>
  <c r="JE1351" i="9"/>
  <c r="JH1350" i="9"/>
  <c r="JI1350" i="9"/>
  <c r="JG1350" i="9"/>
  <c r="JF1351" i="9"/>
  <c r="JD1353" i="9" l="1"/>
  <c r="JE1352" i="9"/>
  <c r="JH1351" i="9"/>
  <c r="JI1351" i="9"/>
  <c r="JG1351" i="9"/>
  <c r="JF1352" i="9"/>
  <c r="JD1354" i="9" l="1"/>
  <c r="JE1353" i="9"/>
  <c r="JH1352" i="9"/>
  <c r="JI1352" i="9"/>
  <c r="JG1352" i="9"/>
  <c r="JF1353" i="9"/>
  <c r="JD1355" i="9" l="1"/>
  <c r="JE1354" i="9"/>
  <c r="JH1353" i="9"/>
  <c r="JI1353" i="9"/>
  <c r="JG1353" i="9"/>
  <c r="JF1354" i="9"/>
  <c r="JD1356" i="9" l="1"/>
  <c r="JE1355" i="9"/>
  <c r="JH1354" i="9"/>
  <c r="JI1354" i="9"/>
  <c r="JG1354" i="9"/>
  <c r="JF1355" i="9"/>
  <c r="JD1357" i="9" l="1"/>
  <c r="JE1356" i="9"/>
  <c r="JH1355" i="9"/>
  <c r="JI1355" i="9"/>
  <c r="JG1355" i="9"/>
  <c r="JF1356" i="9"/>
  <c r="JD1358" i="9" l="1"/>
  <c r="JE1357" i="9"/>
  <c r="JH1356" i="9"/>
  <c r="JI1356" i="9"/>
  <c r="JG1356" i="9"/>
  <c r="JF1357" i="9"/>
  <c r="JD1359" i="9" l="1"/>
  <c r="JE1358" i="9"/>
  <c r="JH1357" i="9"/>
  <c r="JI1357" i="9"/>
  <c r="JG1357" i="9"/>
  <c r="JF1358" i="9"/>
  <c r="JD1360" i="9" l="1"/>
  <c r="JE1359" i="9"/>
  <c r="JH1358" i="9"/>
  <c r="JI1358" i="9"/>
  <c r="JG1358" i="9"/>
  <c r="JF1359" i="9"/>
  <c r="JD1361" i="9" l="1"/>
  <c r="JE1360" i="9"/>
  <c r="JH1359" i="9"/>
  <c r="JI1359" i="9"/>
  <c r="JG1359" i="9"/>
  <c r="JF1360" i="9"/>
  <c r="JD1362" i="9" l="1"/>
  <c r="JE1361" i="9"/>
  <c r="JH1360" i="9"/>
  <c r="JI1360" i="9"/>
  <c r="JG1360" i="9"/>
  <c r="JF1361" i="9"/>
  <c r="JD1363" i="9" l="1"/>
  <c r="JE1362" i="9"/>
  <c r="JH1361" i="9"/>
  <c r="JI1361" i="9"/>
  <c r="JG1361" i="9"/>
  <c r="JF1362" i="9"/>
  <c r="JD1364" i="9" l="1"/>
  <c r="JE1363" i="9"/>
  <c r="JH1362" i="9"/>
  <c r="JI1362" i="9"/>
  <c r="JG1362" i="9"/>
  <c r="JF1363" i="9"/>
  <c r="JD1365" i="9" l="1"/>
  <c r="JE1364" i="9"/>
  <c r="JH1363" i="9"/>
  <c r="JI1363" i="9"/>
  <c r="JG1363" i="9"/>
  <c r="JF1364" i="9"/>
  <c r="JD1366" i="9" l="1"/>
  <c r="JE1365" i="9"/>
  <c r="JH1364" i="9"/>
  <c r="JI1364" i="9"/>
  <c r="JG1364" i="9"/>
  <c r="JF1365" i="9"/>
  <c r="JD1367" i="9" l="1"/>
  <c r="JE1366" i="9"/>
  <c r="JH1365" i="9"/>
  <c r="JI1365" i="9"/>
  <c r="JG1365" i="9"/>
  <c r="JF1366" i="9"/>
  <c r="JD1368" i="9" l="1"/>
  <c r="JE1367" i="9"/>
  <c r="JH1366" i="9"/>
  <c r="JI1366" i="9"/>
  <c r="JG1366" i="9"/>
  <c r="JF1367" i="9"/>
  <c r="JD1369" i="9" l="1"/>
  <c r="JE1368" i="9"/>
  <c r="JH1367" i="9"/>
  <c r="JI1367" i="9"/>
  <c r="JG1367" i="9"/>
  <c r="JF1368" i="9"/>
  <c r="JD1370" i="9" l="1"/>
  <c r="JE1369" i="9"/>
  <c r="JH1368" i="9"/>
  <c r="JI1368" i="9"/>
  <c r="JG1368" i="9"/>
  <c r="JF1369" i="9"/>
  <c r="JD1371" i="9" l="1"/>
  <c r="JE1370" i="9"/>
  <c r="JH1369" i="9"/>
  <c r="JI1369" i="9"/>
  <c r="JG1369" i="9"/>
  <c r="JF1370" i="9"/>
  <c r="JD1372" i="9" l="1"/>
  <c r="JE1371" i="9"/>
  <c r="JH1370" i="9"/>
  <c r="JI1370" i="9"/>
  <c r="JG1370" i="9"/>
  <c r="JF1371" i="9"/>
  <c r="JD1373" i="9" l="1"/>
  <c r="JE1372" i="9"/>
  <c r="JH1371" i="9"/>
  <c r="JI1371" i="9"/>
  <c r="JG1371" i="9"/>
  <c r="JF1372" i="9"/>
  <c r="JD1374" i="9" l="1"/>
  <c r="JE1373" i="9"/>
  <c r="JH1372" i="9"/>
  <c r="JI1372" i="9"/>
  <c r="JG1372" i="9"/>
  <c r="JF1373" i="9"/>
  <c r="JD1375" i="9" l="1"/>
  <c r="JE1374" i="9"/>
  <c r="JH1373" i="9"/>
  <c r="JI1373" i="9"/>
  <c r="JG1373" i="9"/>
  <c r="JF1374" i="9"/>
  <c r="JD1376" i="9" l="1"/>
  <c r="JE1375" i="9"/>
  <c r="JH1374" i="9"/>
  <c r="JI1374" i="9"/>
  <c r="JG1374" i="9"/>
  <c r="JF1375" i="9"/>
  <c r="JD1377" i="9" l="1"/>
  <c r="JE1376" i="9"/>
  <c r="JH1375" i="9"/>
  <c r="JF1376" i="9"/>
  <c r="JG1376" i="9"/>
  <c r="JI1375" i="9"/>
  <c r="JG1375" i="9"/>
  <c r="JH1376" i="9"/>
  <c r="JD1378" i="9" l="1"/>
  <c r="JE1377" i="9"/>
  <c r="JI1376" i="9"/>
  <c r="JF1377" i="9"/>
  <c r="JD1379" i="9" l="1"/>
  <c r="JE1378" i="9"/>
  <c r="JH1377" i="9"/>
  <c r="JI1377" i="9"/>
  <c r="JG1377" i="9"/>
  <c r="JF1378" i="9"/>
  <c r="JD1380" i="9" l="1"/>
  <c r="JE1379" i="9"/>
  <c r="JH1378" i="9"/>
  <c r="JI1378" i="9"/>
  <c r="JG1378" i="9"/>
  <c r="JF1379" i="9"/>
  <c r="JD1381" i="9" l="1"/>
  <c r="JE1380" i="9"/>
  <c r="JH1379" i="9"/>
  <c r="JI1379" i="9"/>
  <c r="JG1379" i="9"/>
  <c r="JF1380" i="9"/>
  <c r="JD1382" i="9" l="1"/>
  <c r="JE1381" i="9"/>
  <c r="JH1380" i="9"/>
  <c r="JI1380" i="9"/>
  <c r="JG1380" i="9"/>
  <c r="JF1381" i="9"/>
  <c r="JD1383" i="9" l="1"/>
  <c r="JE1382" i="9"/>
  <c r="JH1381" i="9"/>
  <c r="JI1381" i="9"/>
  <c r="JG1381" i="9"/>
  <c r="JF1382" i="9"/>
  <c r="JD1384" i="9" l="1"/>
  <c r="JE1383" i="9"/>
  <c r="JH1382" i="9"/>
  <c r="JI1382" i="9"/>
  <c r="JG1382" i="9"/>
  <c r="JF1383" i="9"/>
  <c r="JD1385" i="9" l="1"/>
  <c r="JE1384" i="9"/>
  <c r="JH1383" i="9"/>
  <c r="JI1383" i="9"/>
  <c r="JG1383" i="9"/>
  <c r="JF1384" i="9"/>
  <c r="JD1386" i="9" l="1"/>
  <c r="JE1385" i="9"/>
  <c r="JH1384" i="9"/>
  <c r="JI1384" i="9"/>
  <c r="JG1384" i="9"/>
  <c r="JF1385" i="9"/>
  <c r="JD1387" i="9" l="1"/>
  <c r="JE1386" i="9"/>
  <c r="JH1385" i="9"/>
  <c r="JI1385" i="9"/>
  <c r="JG1385" i="9"/>
  <c r="JF1386" i="9"/>
  <c r="JD1388" i="9" l="1"/>
  <c r="JE1387" i="9"/>
  <c r="JH1386" i="9"/>
  <c r="JI1386" i="9"/>
  <c r="JG1386" i="9"/>
  <c r="JF1387" i="9"/>
  <c r="JD1389" i="9" l="1"/>
  <c r="JE1388" i="9"/>
  <c r="JH1387" i="9"/>
  <c r="JI1387" i="9"/>
  <c r="JG1387" i="9"/>
  <c r="JF1388" i="9"/>
  <c r="JD1390" i="9" l="1"/>
  <c r="JE1389" i="9"/>
  <c r="JH1388" i="9"/>
  <c r="JI1388" i="9"/>
  <c r="JG1388" i="9"/>
  <c r="JF1389" i="9"/>
  <c r="JD1391" i="9" l="1"/>
  <c r="JE1390" i="9"/>
  <c r="JH1389" i="9"/>
  <c r="JI1389" i="9"/>
  <c r="JG1389" i="9"/>
  <c r="JF1390" i="9"/>
  <c r="JD1392" i="9" l="1"/>
  <c r="JE1391" i="9"/>
  <c r="JH1390" i="9"/>
  <c r="JI1390" i="9"/>
  <c r="JG1390" i="9"/>
  <c r="JF1391" i="9"/>
  <c r="JD1393" i="9" l="1"/>
  <c r="JE1392" i="9"/>
  <c r="JH1391" i="9"/>
  <c r="JI1391" i="9"/>
  <c r="JG1391" i="9"/>
  <c r="JF1392" i="9"/>
  <c r="JD1394" i="9" l="1"/>
  <c r="JE1393" i="9"/>
  <c r="JH1392" i="9"/>
  <c r="JI1392" i="9"/>
  <c r="JG1392" i="9"/>
  <c r="JF1393" i="9"/>
  <c r="JD1395" i="9" l="1"/>
  <c r="JE1394" i="9"/>
  <c r="JH1393" i="9"/>
  <c r="JI1393" i="9"/>
  <c r="JG1393" i="9"/>
  <c r="JF1394" i="9"/>
  <c r="JD1396" i="9" l="1"/>
  <c r="JE1395" i="9"/>
  <c r="JH1394" i="9"/>
  <c r="JI1394" i="9"/>
  <c r="JG1394" i="9"/>
  <c r="JF1395" i="9"/>
  <c r="JD1397" i="9" l="1"/>
  <c r="JE1396" i="9"/>
  <c r="JH1395" i="9"/>
  <c r="JI1395" i="9"/>
  <c r="JG1395" i="9"/>
  <c r="JF1396" i="9"/>
  <c r="JD1398" i="9" l="1"/>
  <c r="JE1397" i="9"/>
  <c r="JH1396" i="9"/>
  <c r="JI1396" i="9"/>
  <c r="JG1396" i="9"/>
  <c r="JF1397" i="9"/>
  <c r="JD1399" i="9" l="1"/>
  <c r="JE1398" i="9"/>
  <c r="JH1397" i="9"/>
  <c r="JI1397" i="9"/>
  <c r="JG1397" i="9"/>
  <c r="JF1398" i="9"/>
  <c r="JD1400" i="9" l="1"/>
  <c r="JE1399" i="9"/>
  <c r="JH1398" i="9"/>
  <c r="JI1398" i="9"/>
  <c r="JG1398" i="9"/>
  <c r="JF1399" i="9"/>
  <c r="JD1401" i="9" l="1"/>
  <c r="JE1400" i="9"/>
  <c r="JH1399" i="9"/>
  <c r="JI1399" i="9"/>
  <c r="JG1399" i="9"/>
  <c r="JF1400" i="9"/>
  <c r="JD1402" i="9" l="1"/>
  <c r="JE1401" i="9"/>
  <c r="JH1400" i="9"/>
  <c r="JI1400" i="9"/>
  <c r="JG1400" i="9"/>
  <c r="JF1401" i="9"/>
  <c r="JD1403" i="9" l="1"/>
  <c r="JE1402" i="9"/>
  <c r="JH1401" i="9"/>
  <c r="JI1401" i="9"/>
  <c r="JG1401" i="9"/>
  <c r="JF1402" i="9"/>
  <c r="JD1404" i="9" l="1"/>
  <c r="JE1403" i="9"/>
  <c r="JH1402" i="9"/>
  <c r="JI1402" i="9"/>
  <c r="JG1402" i="9"/>
  <c r="JF1403" i="9"/>
  <c r="JD1405" i="9" l="1"/>
  <c r="JE1404" i="9"/>
  <c r="JH1403" i="9"/>
  <c r="JI1403" i="9"/>
  <c r="JG1403" i="9"/>
  <c r="JF1404" i="9"/>
  <c r="JD1406" i="9" l="1"/>
  <c r="JE1405" i="9"/>
  <c r="JH1404" i="9"/>
  <c r="JI1404" i="9"/>
  <c r="JG1404" i="9"/>
  <c r="JF1405" i="9"/>
  <c r="JD1407" i="9" l="1"/>
  <c r="JE1406" i="9"/>
  <c r="JH1405" i="9"/>
  <c r="JI1405" i="9"/>
  <c r="JG1405" i="9"/>
  <c r="JF1406" i="9"/>
  <c r="JD1408" i="9" l="1"/>
  <c r="JE1407" i="9"/>
  <c r="JH1406" i="9"/>
  <c r="JI1406" i="9"/>
  <c r="JG1406" i="9"/>
  <c r="JF1407" i="9"/>
  <c r="JD1409" i="9" l="1"/>
  <c r="JE1408" i="9"/>
  <c r="JH1407" i="9"/>
  <c r="JI1407" i="9"/>
  <c r="JG1407" i="9"/>
  <c r="JF1408" i="9"/>
  <c r="JD1410" i="9" l="1"/>
  <c r="JE1409" i="9"/>
  <c r="JH1408" i="9"/>
  <c r="JG1409" i="9"/>
  <c r="JI1408" i="9"/>
  <c r="JG1408" i="9"/>
  <c r="JF1409" i="9"/>
  <c r="JD1411" i="9" l="1"/>
  <c r="JE1410" i="9"/>
  <c r="JH1409" i="9"/>
  <c r="JI1409" i="9"/>
  <c r="JF1410" i="9"/>
  <c r="JG1410" i="9"/>
  <c r="JH1410" i="9"/>
  <c r="JD1412" i="9" l="1"/>
  <c r="JE1411" i="9"/>
  <c r="JI1410" i="9"/>
  <c r="JF1411" i="9"/>
  <c r="JD1413" i="9" l="1"/>
  <c r="JE1412" i="9"/>
  <c r="JH1411" i="9"/>
  <c r="JI1411" i="9"/>
  <c r="JG1411" i="9"/>
  <c r="JF1412" i="9"/>
  <c r="JD1414" i="9" l="1"/>
  <c r="JE1413" i="9"/>
  <c r="JH1412" i="9"/>
  <c r="JI1412" i="9"/>
  <c r="JG1412" i="9"/>
  <c r="JF1413" i="9"/>
  <c r="JD1415" i="9" l="1"/>
  <c r="JE1414" i="9"/>
  <c r="JH1413" i="9"/>
  <c r="JI1413" i="9"/>
  <c r="JG1413" i="9"/>
  <c r="JI1414" i="9"/>
  <c r="JE1415" i="9" l="1"/>
  <c r="JD1416" i="9"/>
  <c r="JG1414" i="9"/>
  <c r="JH1415" i="9"/>
  <c r="JF1414" i="9"/>
  <c r="JH1414" i="9"/>
  <c r="JG1415" i="9"/>
  <c r="JF1415" i="9"/>
  <c r="JI1415" i="9"/>
  <c r="JE1416" i="9" l="1"/>
  <c r="JD1417" i="9"/>
  <c r="JH1416" i="9"/>
  <c r="JG1416" i="9"/>
  <c r="JE1417" i="9" l="1"/>
  <c r="JD1418" i="9"/>
  <c r="JF1416" i="9"/>
  <c r="JI1416" i="9"/>
  <c r="JH1417" i="9"/>
  <c r="JG1417" i="9"/>
  <c r="JE1418" i="9" l="1"/>
  <c r="JD1419" i="9"/>
  <c r="JF1417" i="9"/>
  <c r="JI1417" i="9"/>
  <c r="JH1418" i="9"/>
  <c r="JG1418" i="9"/>
  <c r="JE1419" i="9" l="1"/>
  <c r="JD1420" i="9"/>
  <c r="JF1418" i="9"/>
  <c r="JI1418" i="9"/>
  <c r="JH1419" i="9"/>
  <c r="JG1419" i="9"/>
  <c r="JE1420" i="9" l="1"/>
  <c r="JD1421" i="9"/>
  <c r="JF1419" i="9"/>
  <c r="JI1419" i="9"/>
  <c r="JH1420" i="9"/>
  <c r="JG1420" i="9"/>
  <c r="JE1421" i="9" l="1"/>
  <c r="JD1422" i="9"/>
  <c r="JF1420" i="9"/>
  <c r="JI1420" i="9"/>
  <c r="JH1421" i="9"/>
  <c r="JG1421" i="9"/>
  <c r="JE1422" i="9" l="1"/>
  <c r="JD1423" i="9"/>
  <c r="JF1421" i="9"/>
  <c r="JI1421" i="9"/>
  <c r="JH1422" i="9"/>
  <c r="JG1422" i="9"/>
  <c r="JE1423" i="9" l="1"/>
  <c r="JD1424" i="9"/>
  <c r="JF1422" i="9"/>
  <c r="JI1422" i="9"/>
  <c r="JH1423" i="9"/>
  <c r="JG1423" i="9"/>
  <c r="JE1424" i="9" l="1"/>
  <c r="JD1425" i="9"/>
  <c r="JF1423" i="9"/>
  <c r="JI1423" i="9"/>
  <c r="JH1424" i="9"/>
  <c r="JG1424" i="9"/>
  <c r="JE1425" i="9" l="1"/>
  <c r="JD1426" i="9"/>
  <c r="JF1424" i="9"/>
  <c r="JI1424" i="9"/>
  <c r="JH1425" i="9"/>
  <c r="JG1425" i="9"/>
  <c r="JE1426" i="9" l="1"/>
  <c r="JD1427" i="9"/>
  <c r="JF1425" i="9"/>
  <c r="JI1425" i="9"/>
  <c r="JH1426" i="9"/>
  <c r="JG1426" i="9"/>
  <c r="JE1427" i="9" l="1"/>
  <c r="JD1428" i="9"/>
  <c r="JF1426" i="9"/>
  <c r="JI1426" i="9"/>
  <c r="JH1427" i="9"/>
  <c r="JG1427" i="9"/>
  <c r="JE1428" i="9" l="1"/>
  <c r="JD1429" i="9"/>
  <c r="JF1427" i="9"/>
  <c r="JI1427" i="9"/>
  <c r="JH1428" i="9"/>
  <c r="JG1428" i="9"/>
  <c r="JE1429" i="9" l="1"/>
  <c r="JD1430" i="9"/>
  <c r="JF1428" i="9"/>
  <c r="JI1428" i="9"/>
  <c r="JH1429" i="9"/>
  <c r="JG1429" i="9"/>
  <c r="JE1430" i="9" l="1"/>
  <c r="JD1431" i="9"/>
  <c r="JF1429" i="9"/>
  <c r="JI1429" i="9"/>
  <c r="JH1430" i="9"/>
  <c r="JG1430" i="9"/>
  <c r="JE1431" i="9" l="1"/>
  <c r="JD1432" i="9"/>
  <c r="JF1430" i="9"/>
  <c r="JI1430" i="9"/>
  <c r="JH1431" i="9"/>
  <c r="JG1431" i="9"/>
  <c r="JE1432" i="9" l="1"/>
  <c r="JD1433" i="9"/>
  <c r="JF1431" i="9"/>
  <c r="JI1431" i="9"/>
  <c r="JH1432" i="9"/>
  <c r="JG1432" i="9"/>
  <c r="JE1433" i="9" l="1"/>
  <c r="JD1434" i="9"/>
  <c r="JF1432" i="9"/>
  <c r="JI1432" i="9"/>
  <c r="JH1433" i="9"/>
  <c r="JG1433" i="9"/>
  <c r="JE1434" i="9" l="1"/>
  <c r="JD1435" i="9"/>
  <c r="JF1433" i="9"/>
  <c r="JI1433" i="9"/>
  <c r="JH1434" i="9"/>
  <c r="JG1434" i="9"/>
  <c r="JE1435" i="9" l="1"/>
  <c r="JD1436" i="9"/>
  <c r="JF1434" i="9"/>
  <c r="JI1434" i="9"/>
  <c r="JH1435" i="9"/>
  <c r="JG1435" i="9"/>
  <c r="JE1436" i="9" l="1"/>
  <c r="JD1437" i="9"/>
  <c r="JF1435" i="9"/>
  <c r="JI1435" i="9"/>
  <c r="JH1436" i="9"/>
  <c r="JG1436" i="9"/>
  <c r="JE1437" i="9" l="1"/>
  <c r="JD1438" i="9"/>
  <c r="JF1436" i="9"/>
  <c r="JI1436" i="9"/>
  <c r="JH1437" i="9"/>
  <c r="JG1437" i="9"/>
  <c r="JE1438" i="9" l="1"/>
  <c r="JD1439" i="9"/>
  <c r="JF1437" i="9"/>
  <c r="JI1437" i="9"/>
  <c r="JH1438" i="9"/>
  <c r="JG1438" i="9"/>
  <c r="JE1439" i="9" l="1"/>
  <c r="JD1440" i="9"/>
  <c r="JF1438" i="9"/>
  <c r="JI1438" i="9"/>
  <c r="JH1439" i="9"/>
  <c r="JG1439" i="9"/>
  <c r="JE1440" i="9" l="1"/>
  <c r="JD1441" i="9"/>
  <c r="JF1439" i="9"/>
  <c r="JI1439" i="9"/>
  <c r="JH1440" i="9"/>
  <c r="JG1440" i="9"/>
  <c r="JE1441" i="9" l="1"/>
  <c r="JD1442" i="9"/>
  <c r="JF1440" i="9"/>
  <c r="JG1441" i="9"/>
  <c r="JF1441" i="9"/>
  <c r="JI1440" i="9"/>
  <c r="JH1441" i="9"/>
  <c r="JI1441" i="9"/>
  <c r="JE1442" i="9" l="1"/>
  <c r="JD1443" i="9"/>
  <c r="JH1442" i="9"/>
  <c r="JG1442" i="9"/>
  <c r="JE1443" i="9" l="1"/>
  <c r="JD1444" i="9"/>
  <c r="JF1442" i="9"/>
  <c r="JI1442" i="9"/>
  <c r="JH1443" i="9"/>
  <c r="JG1443" i="9"/>
  <c r="JE1444" i="9" l="1"/>
  <c r="JD1445" i="9"/>
  <c r="JF1443" i="9"/>
  <c r="JI1443" i="9"/>
  <c r="JH1444" i="9"/>
  <c r="JG1444" i="9"/>
  <c r="JE1445" i="9" l="1"/>
  <c r="JD1446" i="9"/>
  <c r="JF1444" i="9"/>
  <c r="JI1444" i="9"/>
  <c r="JH1445" i="9"/>
  <c r="JG1445" i="9"/>
  <c r="JE1446" i="9" l="1"/>
  <c r="JD1447" i="9"/>
  <c r="JF1445" i="9"/>
  <c r="JI1445" i="9"/>
  <c r="JH1446" i="9"/>
  <c r="JG1446" i="9"/>
  <c r="JE1447" i="9" l="1"/>
  <c r="JD1448" i="9"/>
  <c r="JF1446" i="9"/>
  <c r="JF1447" i="9"/>
  <c r="JI1446" i="9"/>
  <c r="JH1447" i="9"/>
  <c r="JG1447" i="9"/>
  <c r="JE1448" i="9" l="1"/>
  <c r="JD1449" i="9"/>
  <c r="JH1448" i="9"/>
  <c r="JI1447" i="9"/>
  <c r="JG1448" i="9"/>
  <c r="JF1448" i="9"/>
  <c r="JI1448" i="9"/>
  <c r="JE1449" i="9" l="1"/>
  <c r="JD1450" i="9"/>
  <c r="JH1449" i="9"/>
  <c r="JG1449" i="9"/>
  <c r="JE1450" i="9" l="1"/>
  <c r="JD1451" i="9"/>
  <c r="JF1449" i="9"/>
  <c r="JI1449" i="9"/>
  <c r="JH1450" i="9"/>
  <c r="JG1450" i="9"/>
  <c r="JE1451" i="9" l="1"/>
  <c r="JD1452" i="9"/>
  <c r="JF1450" i="9"/>
  <c r="JI1450" i="9"/>
  <c r="JH1451" i="9"/>
  <c r="JG1451" i="9"/>
  <c r="JE1452" i="9" l="1"/>
  <c r="JD1453" i="9"/>
  <c r="JF1451" i="9"/>
  <c r="JI1451" i="9"/>
  <c r="JH1452" i="9"/>
  <c r="JG1452" i="9"/>
  <c r="JE1453" i="9" l="1"/>
  <c r="JD1454" i="9"/>
  <c r="JF1452" i="9"/>
  <c r="JI1452" i="9"/>
  <c r="JH1453" i="9"/>
  <c r="JG1453" i="9"/>
  <c r="JE1454" i="9" l="1"/>
  <c r="JD1455" i="9"/>
  <c r="JF1453" i="9"/>
  <c r="JI1453" i="9"/>
  <c r="JH1454" i="9"/>
  <c r="JG1454" i="9"/>
  <c r="JE1455" i="9" l="1"/>
  <c r="JD1456" i="9"/>
  <c r="JF1454" i="9"/>
  <c r="JI1454" i="9"/>
  <c r="JH1455" i="9"/>
  <c r="JG1455" i="9"/>
  <c r="JE1456" i="9" l="1"/>
  <c r="JD1457" i="9"/>
  <c r="JF1455" i="9"/>
  <c r="JI1455" i="9"/>
  <c r="JH1456" i="9"/>
  <c r="JG1456" i="9"/>
  <c r="JE1457" i="9" l="1"/>
  <c r="JD1458" i="9"/>
  <c r="JF1456" i="9"/>
  <c r="JF1457" i="9"/>
  <c r="JI1456" i="9"/>
  <c r="JH1457" i="9"/>
  <c r="JG1457" i="9"/>
  <c r="JE1458" i="9" l="1"/>
  <c r="JD1459" i="9"/>
  <c r="JH1458" i="9"/>
  <c r="JI1457" i="9"/>
  <c r="JG1458" i="9"/>
  <c r="JF1458" i="9"/>
  <c r="JI1458" i="9"/>
  <c r="JE1459" i="9" l="1"/>
  <c r="JD1460" i="9"/>
  <c r="JF1459" i="9"/>
  <c r="JH1459" i="9"/>
  <c r="JG1459" i="9"/>
  <c r="JE1460" i="9" l="1"/>
  <c r="JD1461" i="9"/>
  <c r="JH1460" i="9"/>
  <c r="JI1459" i="9"/>
  <c r="JG1460" i="9"/>
  <c r="JF1460" i="9"/>
  <c r="JI1460" i="9"/>
  <c r="JE1461" i="9" l="1"/>
  <c r="JD1462" i="9"/>
  <c r="JF1461" i="9"/>
  <c r="JH1461" i="9"/>
  <c r="JG1461" i="9"/>
  <c r="JE1462" i="9" l="1"/>
  <c r="JD1463" i="9"/>
  <c r="JH1462" i="9"/>
  <c r="JI1461" i="9"/>
  <c r="JG1462" i="9"/>
  <c r="JF1462" i="9"/>
  <c r="JI1462" i="9"/>
  <c r="JE1463" i="9" l="1"/>
  <c r="JD1464" i="9"/>
  <c r="JF1463" i="9"/>
  <c r="JH1463" i="9"/>
  <c r="JG1463" i="9"/>
  <c r="JE1464" i="9" l="1"/>
  <c r="JD1465" i="9"/>
  <c r="JH1464" i="9"/>
  <c r="JI1463" i="9"/>
  <c r="JG1464" i="9"/>
  <c r="JF1464" i="9"/>
  <c r="JI1464" i="9"/>
  <c r="JE1465" i="9" l="1"/>
  <c r="JD1466" i="9"/>
  <c r="JH1465" i="9"/>
  <c r="JG1465" i="9"/>
  <c r="JE1466" i="9" l="1"/>
  <c r="JD1467" i="9"/>
  <c r="JF1465" i="9"/>
  <c r="JI1465" i="9"/>
  <c r="JH1466" i="9"/>
  <c r="JG1466" i="9"/>
  <c r="JE1467" i="9" l="1"/>
  <c r="JD1468" i="9"/>
  <c r="JF1466" i="9"/>
  <c r="JI1466" i="9"/>
  <c r="JH1467" i="9"/>
  <c r="JG1467" i="9"/>
  <c r="JE1468" i="9" l="1"/>
  <c r="JD1469" i="9"/>
  <c r="JF1467" i="9"/>
  <c r="JI1467" i="9"/>
  <c r="JH1468" i="9"/>
  <c r="JG1468" i="9"/>
  <c r="JE1469" i="9" l="1"/>
  <c r="JD1470" i="9"/>
  <c r="JF1468" i="9"/>
  <c r="JI1468" i="9"/>
  <c r="JH1469" i="9"/>
  <c r="JG1469" i="9"/>
  <c r="JE1470" i="9" l="1"/>
  <c r="JD1471" i="9"/>
  <c r="JF1469" i="9"/>
  <c r="JF1470" i="9"/>
  <c r="JI1469" i="9"/>
  <c r="JH1470" i="9"/>
  <c r="JG1470" i="9"/>
  <c r="JE1471" i="9" l="1"/>
  <c r="JD1472" i="9"/>
  <c r="JH1471" i="9"/>
  <c r="JI1470" i="9"/>
  <c r="JG1471" i="9"/>
  <c r="JF1471" i="9"/>
  <c r="JI1471" i="9"/>
  <c r="JE1472" i="9" l="1"/>
  <c r="JD1473" i="9"/>
  <c r="JH1472" i="9"/>
  <c r="JG1472" i="9"/>
  <c r="JE1473" i="9" l="1"/>
  <c r="JD1474" i="9"/>
  <c r="JF1472" i="9"/>
  <c r="JG1473" i="9"/>
  <c r="JF1473" i="9"/>
  <c r="JI1472" i="9"/>
  <c r="JH1473" i="9"/>
  <c r="JI1473" i="9"/>
  <c r="JE1474" i="9" l="1"/>
  <c r="JD1475" i="9"/>
  <c r="JH1474" i="9"/>
  <c r="JG1474" i="9"/>
  <c r="JE1475" i="9" l="1"/>
  <c r="JD1476" i="9"/>
  <c r="JF1474" i="9"/>
  <c r="JI1474" i="9"/>
  <c r="JH1475" i="9"/>
  <c r="JG1475" i="9"/>
  <c r="JE1476" i="9" l="1"/>
  <c r="JD1477" i="9"/>
  <c r="JF1475" i="9"/>
  <c r="JI1475" i="9"/>
  <c r="JH1476" i="9"/>
  <c r="JG1476" i="9"/>
  <c r="JE1477" i="9" l="1"/>
  <c r="JD1478" i="9"/>
  <c r="JF1476" i="9"/>
  <c r="JI1476" i="9"/>
  <c r="JH1477" i="9"/>
  <c r="JG1477" i="9"/>
  <c r="JE1478" i="9" l="1"/>
  <c r="JD1479" i="9"/>
  <c r="JF1477" i="9"/>
  <c r="JI1477" i="9"/>
  <c r="JH1478" i="9"/>
  <c r="JG1478" i="9"/>
  <c r="JE1479" i="9" l="1"/>
  <c r="JD1480" i="9"/>
  <c r="JF1478" i="9"/>
  <c r="JF1479" i="9"/>
  <c r="JI1478" i="9"/>
  <c r="JH1479" i="9"/>
  <c r="JG1479" i="9"/>
  <c r="JE1480" i="9" l="1"/>
  <c r="JD1481" i="9"/>
  <c r="JH1480" i="9"/>
  <c r="JI1479" i="9"/>
  <c r="JG1480" i="9"/>
  <c r="JF1480" i="9"/>
  <c r="JI1480" i="9"/>
  <c r="JE1481" i="9" l="1"/>
  <c r="JD1482" i="9"/>
  <c r="JH1481" i="9"/>
  <c r="JG1481" i="9"/>
  <c r="JE1482" i="9" l="1"/>
  <c r="JD1483" i="9"/>
  <c r="JF1481" i="9"/>
  <c r="JG1482" i="9"/>
  <c r="JF1482" i="9"/>
  <c r="JI1481" i="9"/>
  <c r="JH1482" i="9"/>
  <c r="JI1482" i="9"/>
  <c r="JE1483" i="9" l="1"/>
  <c r="JD1484" i="9"/>
  <c r="JF1483" i="9"/>
  <c r="JH1483" i="9"/>
  <c r="JG1483" i="9"/>
  <c r="JE1484" i="9" l="1"/>
  <c r="JD1485" i="9"/>
  <c r="JH1484" i="9"/>
  <c r="JI1483" i="9"/>
  <c r="JG1484" i="9"/>
  <c r="JF1484" i="9"/>
  <c r="JI1484" i="9"/>
  <c r="JE1485" i="9" l="1"/>
  <c r="JD1486" i="9"/>
  <c r="JF1485" i="9"/>
  <c r="JH1485" i="9"/>
  <c r="JG1485" i="9"/>
  <c r="JE1486" i="9" l="1"/>
  <c r="JD1487" i="9"/>
  <c r="JH1486" i="9"/>
  <c r="JI1485" i="9"/>
  <c r="JG1486" i="9"/>
  <c r="JF1486" i="9"/>
  <c r="JI1486" i="9"/>
  <c r="JE1487" i="9" l="1"/>
  <c r="JD1488" i="9"/>
  <c r="JH1487" i="9"/>
  <c r="JG1487" i="9"/>
  <c r="JE1488" i="9" l="1"/>
  <c r="JD1489" i="9"/>
  <c r="JF1487" i="9"/>
  <c r="JF1488" i="9"/>
  <c r="JI1487" i="9"/>
  <c r="JH1488" i="9"/>
  <c r="JG1488" i="9"/>
  <c r="JE1489" i="9" l="1"/>
  <c r="JD1490" i="9"/>
  <c r="JH1489" i="9"/>
  <c r="JI1488" i="9"/>
  <c r="JG1489" i="9"/>
  <c r="JF1489" i="9"/>
  <c r="JI1489" i="9"/>
  <c r="JE1490" i="9" l="1"/>
  <c r="JD1491" i="9"/>
  <c r="JH1490" i="9"/>
  <c r="JG1490" i="9"/>
  <c r="JE1491" i="9" l="1"/>
  <c r="JD1492" i="9"/>
  <c r="JF1490" i="9"/>
  <c r="JF1491" i="9"/>
  <c r="JI1490" i="9"/>
  <c r="JH1491" i="9"/>
  <c r="JG1491" i="9"/>
  <c r="JE1492" i="9" l="1"/>
  <c r="JD1493" i="9"/>
  <c r="JH1492" i="9"/>
  <c r="JI1491" i="9"/>
  <c r="JG1492" i="9"/>
  <c r="JF1492" i="9"/>
  <c r="JI1492" i="9"/>
  <c r="JE1493" i="9" l="1"/>
  <c r="JD1494" i="9"/>
  <c r="JF1493" i="9"/>
  <c r="JH1493" i="9"/>
  <c r="JG1493" i="9"/>
  <c r="JE1494" i="9" l="1"/>
  <c r="JD1495" i="9"/>
  <c r="JH1494" i="9"/>
  <c r="JI1493" i="9"/>
  <c r="JG1494" i="9"/>
  <c r="JF1494" i="9"/>
  <c r="JI1494" i="9"/>
  <c r="JE1495" i="9" l="1"/>
  <c r="JD1496" i="9"/>
  <c r="JF1495" i="9"/>
  <c r="JH1495" i="9"/>
  <c r="JG1495" i="9"/>
  <c r="JE1496" i="9" l="1"/>
  <c r="JD1497" i="9"/>
  <c r="JH1496" i="9"/>
  <c r="JI1495" i="9"/>
  <c r="JG1496" i="9"/>
  <c r="JF1496" i="9"/>
  <c r="JI1496" i="9"/>
  <c r="JE1497" i="9" l="1"/>
  <c r="JD1498" i="9"/>
  <c r="JF1497" i="9"/>
  <c r="JH1497" i="9"/>
  <c r="JG1497" i="9"/>
  <c r="JE1498" i="9" l="1"/>
  <c r="JD1499" i="9"/>
  <c r="JH1498" i="9"/>
  <c r="JI1497" i="9"/>
  <c r="JG1498" i="9"/>
  <c r="JF1498" i="9"/>
  <c r="JI1498" i="9"/>
  <c r="JE1499" i="9" l="1"/>
  <c r="JD1500" i="9"/>
  <c r="JH1499" i="9"/>
  <c r="JG1499" i="9"/>
  <c r="JE1500" i="9" l="1"/>
  <c r="JD1501" i="9"/>
  <c r="JF1499" i="9"/>
  <c r="JF1500" i="9"/>
  <c r="JI1499" i="9"/>
  <c r="JH1500" i="9"/>
  <c r="JG1500" i="9"/>
  <c r="JE1501" i="9" l="1"/>
  <c r="JD1502" i="9"/>
  <c r="JH1501" i="9"/>
  <c r="JI1500" i="9"/>
  <c r="JG1501" i="9"/>
  <c r="JF1501" i="9"/>
  <c r="JI1501" i="9"/>
  <c r="JE1502" i="9" l="1"/>
  <c r="JD1503" i="9"/>
  <c r="JH1502" i="9"/>
  <c r="JG1502" i="9"/>
  <c r="JE1503" i="9" l="1"/>
  <c r="JD1504" i="9"/>
  <c r="JF1502" i="9"/>
  <c r="JF1503" i="9"/>
  <c r="JI1502" i="9"/>
  <c r="JH1503" i="9"/>
  <c r="JG1503" i="9"/>
  <c r="JE1504" i="9" l="1"/>
  <c r="JD1505" i="9"/>
  <c r="JH1504" i="9"/>
  <c r="JI1503" i="9"/>
  <c r="JG1504" i="9"/>
  <c r="JF1504" i="9"/>
  <c r="JI1504" i="9"/>
  <c r="JE1505" i="9" l="1"/>
  <c r="JD1506" i="9"/>
  <c r="JF1505" i="9"/>
  <c r="JH1505" i="9"/>
  <c r="JG1505" i="9"/>
  <c r="JE1506" i="9" l="1"/>
  <c r="JD1507" i="9"/>
  <c r="JH1506" i="9"/>
  <c r="JI1505" i="9"/>
  <c r="JI1506" i="9"/>
  <c r="JE1507" i="9" l="1"/>
  <c r="JD1508" i="9"/>
  <c r="JG1506" i="9"/>
  <c r="JF1506" i="9"/>
  <c r="JH1507" i="9"/>
  <c r="JG1507" i="9"/>
  <c r="JE1508" i="9" l="1"/>
  <c r="JD1509" i="9"/>
  <c r="JF1507" i="9"/>
  <c r="JI1507" i="9"/>
  <c r="JH1508" i="9"/>
  <c r="JG1508" i="9"/>
  <c r="JE1509" i="9" l="1"/>
  <c r="JD1510" i="9"/>
  <c r="JF1508" i="9"/>
  <c r="JF1509" i="9"/>
  <c r="JI1508" i="9"/>
  <c r="JH1509" i="9"/>
  <c r="JG1509" i="9"/>
  <c r="JE1510" i="9" l="1"/>
  <c r="JD1511" i="9"/>
  <c r="JH1510" i="9"/>
  <c r="JI1509" i="9"/>
  <c r="JG1510" i="9"/>
  <c r="JF1510" i="9"/>
  <c r="JI1510" i="9"/>
  <c r="JE1511" i="9" l="1"/>
  <c r="JD1512" i="9"/>
  <c r="JH1511" i="9"/>
  <c r="JG1511" i="9"/>
  <c r="JE1512" i="9" l="1"/>
  <c r="JD1513" i="9"/>
  <c r="JF1511" i="9"/>
  <c r="JG1512" i="9"/>
  <c r="JF1512" i="9"/>
  <c r="JI1511" i="9"/>
  <c r="JH1512" i="9"/>
  <c r="JI1512" i="9"/>
  <c r="JE1513" i="9" l="1"/>
  <c r="JD1514" i="9"/>
  <c r="JF1513" i="9"/>
  <c r="JH1513" i="9"/>
  <c r="JG1513" i="9"/>
  <c r="JE1514" i="9" l="1"/>
  <c r="JD1515" i="9"/>
  <c r="JH1514" i="9"/>
  <c r="JI1513" i="9"/>
  <c r="JG1514" i="9"/>
  <c r="JF1514" i="9"/>
  <c r="JI1514" i="9"/>
  <c r="JE1515" i="9" l="1"/>
  <c r="JD1516" i="9"/>
  <c r="JG1515" i="9"/>
  <c r="JF1515" i="9"/>
  <c r="JH1515" i="9"/>
  <c r="JI1515" i="9"/>
  <c r="JE1516" i="9" l="1"/>
  <c r="JD1517" i="9"/>
  <c r="JF1516" i="9"/>
  <c r="JH1516" i="9"/>
  <c r="JG1516" i="9"/>
  <c r="JE1517" i="9" l="1"/>
  <c r="JD1518" i="9"/>
  <c r="JH1517" i="9"/>
  <c r="JI1516" i="9"/>
  <c r="JG1517" i="9"/>
  <c r="JF1517" i="9"/>
  <c r="JI1517" i="9"/>
  <c r="JE1518" i="9" l="1"/>
  <c r="JD1519" i="9"/>
  <c r="JG1518" i="9"/>
  <c r="JF1518" i="9"/>
  <c r="JH1518" i="9"/>
  <c r="JI1518" i="9"/>
  <c r="JE1519" i="9" l="1"/>
  <c r="JD1520" i="9"/>
  <c r="JF1519" i="9"/>
  <c r="JH1519" i="9"/>
  <c r="JG1519" i="9"/>
  <c r="JE1520" i="9" l="1"/>
  <c r="JD1521" i="9"/>
  <c r="JH1520" i="9"/>
  <c r="JI1519" i="9"/>
  <c r="JG1520" i="9"/>
  <c r="JF1520" i="9"/>
  <c r="JI1520" i="9"/>
  <c r="JE1521" i="9" l="1"/>
  <c r="JD1522" i="9"/>
  <c r="JF1521" i="9"/>
  <c r="JH1521" i="9"/>
  <c r="JG1521" i="9"/>
  <c r="JE1522" i="9" l="1"/>
  <c r="JD1523" i="9"/>
  <c r="JH1522" i="9"/>
  <c r="JI1521" i="9"/>
  <c r="JG1522" i="9"/>
  <c r="JF1522" i="9"/>
  <c r="JI1522" i="9"/>
  <c r="JE1523" i="9" l="1"/>
  <c r="JD1524" i="9"/>
  <c r="JH1523" i="9"/>
  <c r="JG1523" i="9"/>
  <c r="JE1524" i="9" l="1"/>
  <c r="JD1525" i="9"/>
  <c r="JF1523" i="9"/>
  <c r="JF1524" i="9"/>
  <c r="JI1523" i="9"/>
  <c r="JH1524" i="9"/>
  <c r="JG1524" i="9"/>
  <c r="JE1525" i="9" l="1"/>
  <c r="JD1526" i="9"/>
  <c r="JH1525" i="9"/>
  <c r="JI1524" i="9"/>
  <c r="JG1525" i="9"/>
  <c r="JF1525" i="9"/>
  <c r="JI1525" i="9"/>
  <c r="JE1526" i="9" l="1"/>
  <c r="JD1527" i="9"/>
  <c r="JF1526" i="9"/>
  <c r="JH1526" i="9"/>
  <c r="JG1526" i="9"/>
  <c r="JE1527" i="9" l="1"/>
  <c r="JD1528" i="9"/>
  <c r="JH1527" i="9"/>
  <c r="JI1526" i="9"/>
  <c r="JG1527" i="9"/>
  <c r="JF1527" i="9"/>
  <c r="JI1527" i="9"/>
  <c r="JE1528" i="9" l="1"/>
  <c r="JD1529" i="9"/>
  <c r="JH1528" i="9"/>
  <c r="JG1528" i="9"/>
  <c r="JE1529" i="9" l="1"/>
  <c r="JD1530" i="9"/>
  <c r="JF1528" i="9"/>
  <c r="JI1528" i="9"/>
  <c r="JH1529" i="9"/>
  <c r="JG1529" i="9"/>
  <c r="JE1530" i="9" l="1"/>
  <c r="JD1531" i="9"/>
  <c r="JF1529" i="9"/>
  <c r="JI1529" i="9"/>
  <c r="JH1530" i="9"/>
  <c r="JG1530" i="9"/>
  <c r="JE1531" i="9" l="1"/>
  <c r="JD1532" i="9"/>
  <c r="JF1530" i="9"/>
  <c r="JI1530" i="9"/>
  <c r="JH1531" i="9"/>
  <c r="JG1531" i="9"/>
  <c r="JE1532" i="9" l="1"/>
  <c r="JD1533" i="9"/>
  <c r="JF1531" i="9"/>
  <c r="JI1531" i="9"/>
  <c r="JH1532" i="9"/>
  <c r="JG1532" i="9"/>
  <c r="JE1533" i="9" l="1"/>
  <c r="JD1534" i="9"/>
  <c r="JF1532" i="9"/>
  <c r="JI1532" i="9"/>
  <c r="JH1533" i="9"/>
  <c r="JG1533" i="9"/>
  <c r="JE1534" i="9" l="1"/>
  <c r="JD1535" i="9"/>
  <c r="JF1533" i="9"/>
  <c r="JI1533" i="9"/>
  <c r="JH1534" i="9"/>
  <c r="JG1534" i="9"/>
  <c r="JE1535" i="9" l="1"/>
  <c r="JD1536" i="9"/>
  <c r="JF1534" i="9"/>
  <c r="JI1534" i="9"/>
  <c r="JH1535" i="9"/>
  <c r="JG1535" i="9"/>
  <c r="JE1536" i="9" l="1"/>
  <c r="JD1537" i="9"/>
  <c r="JF1535" i="9"/>
  <c r="JI1535" i="9"/>
  <c r="JH1536" i="9"/>
  <c r="JG1536" i="9"/>
  <c r="JE1537" i="9" l="1"/>
  <c r="JD1538" i="9"/>
  <c r="JF1536" i="9"/>
  <c r="JF1537" i="9"/>
  <c r="JI1536" i="9"/>
  <c r="JH1537" i="9"/>
  <c r="JG1537" i="9"/>
  <c r="JE1538" i="9" l="1"/>
  <c r="JD1539" i="9"/>
  <c r="JH1538" i="9"/>
  <c r="JI1537" i="9"/>
  <c r="JG1538" i="9"/>
  <c r="JF1538" i="9"/>
  <c r="JI1538" i="9"/>
  <c r="JE1539" i="9" l="1"/>
  <c r="JD1540" i="9"/>
  <c r="JF1539" i="9"/>
  <c r="JH1539" i="9"/>
  <c r="JG1539" i="9"/>
  <c r="JE1540" i="9" l="1"/>
  <c r="JD1541" i="9"/>
  <c r="JH1540" i="9"/>
  <c r="JI1539" i="9"/>
  <c r="JG1540" i="9"/>
  <c r="JF1540" i="9"/>
  <c r="JI1540" i="9"/>
  <c r="JE1541" i="9" l="1"/>
  <c r="JD1542" i="9"/>
  <c r="JH1541" i="9"/>
  <c r="JG1541" i="9"/>
  <c r="JE1542" i="9" l="1"/>
  <c r="JD1543" i="9"/>
  <c r="JF1541" i="9"/>
  <c r="JI1541" i="9"/>
  <c r="JH1542" i="9"/>
  <c r="JG1542" i="9"/>
  <c r="JE1543" i="9" l="1"/>
  <c r="JD1544" i="9"/>
  <c r="JF1542" i="9"/>
  <c r="JI1542" i="9"/>
  <c r="JH1543" i="9"/>
  <c r="JG1543" i="9"/>
  <c r="JE1544" i="9" l="1"/>
  <c r="JD1545" i="9"/>
  <c r="JF1543" i="9"/>
  <c r="JI1543" i="9"/>
  <c r="JH1544" i="9"/>
  <c r="JG1544" i="9"/>
  <c r="JE1545" i="9" l="1"/>
  <c r="JD1546" i="9"/>
  <c r="JF1544" i="9"/>
  <c r="JI1544" i="9"/>
  <c r="JH1545" i="9"/>
  <c r="JG1545" i="9"/>
  <c r="JE1546" i="9" l="1"/>
  <c r="JD1547" i="9"/>
  <c r="JF1545" i="9"/>
  <c r="JI1545" i="9"/>
  <c r="JH1546" i="9"/>
  <c r="JG1546" i="9"/>
  <c r="JE1547" i="9" l="1"/>
  <c r="JD1548" i="9"/>
  <c r="JF1546" i="9"/>
  <c r="JI1546" i="9"/>
  <c r="JH1547" i="9"/>
  <c r="JG1547" i="9"/>
  <c r="JE1548" i="9" l="1"/>
  <c r="JD1549" i="9"/>
  <c r="JF1547" i="9"/>
  <c r="JI1547" i="9"/>
  <c r="JH1548" i="9"/>
  <c r="JG1548" i="9"/>
  <c r="JE1549" i="9" l="1"/>
  <c r="JD1550" i="9"/>
  <c r="JF1548" i="9"/>
  <c r="JI1548" i="9"/>
  <c r="JH1549" i="9"/>
  <c r="JG1549" i="9"/>
  <c r="JE1550" i="9" l="1"/>
  <c r="JD1551" i="9"/>
  <c r="JF1549" i="9"/>
  <c r="JI1549" i="9"/>
  <c r="JH1550" i="9"/>
  <c r="JG1550" i="9"/>
  <c r="JE1551" i="9" l="1"/>
  <c r="JD1552" i="9"/>
  <c r="JF1550" i="9"/>
  <c r="JI1550" i="9"/>
  <c r="JH1551" i="9"/>
  <c r="JG1551" i="9"/>
  <c r="JE1552" i="9" l="1"/>
  <c r="JD1553" i="9"/>
  <c r="JF1551" i="9"/>
  <c r="JI1551" i="9"/>
  <c r="JH1552" i="9"/>
  <c r="JG1552" i="9"/>
  <c r="JE1553" i="9" l="1"/>
  <c r="JD1554" i="9"/>
  <c r="JF1552" i="9"/>
  <c r="JI1552" i="9"/>
  <c r="JH1553" i="9"/>
  <c r="JG1553" i="9"/>
  <c r="JE1554" i="9" l="1"/>
  <c r="JD1555" i="9"/>
  <c r="JF1553" i="9"/>
  <c r="JF1554" i="9"/>
  <c r="JI1553" i="9"/>
  <c r="JH1554" i="9"/>
  <c r="JG1554" i="9"/>
  <c r="JE1555" i="9" l="1"/>
  <c r="JD1556" i="9"/>
  <c r="JH1555" i="9"/>
  <c r="JI1554" i="9"/>
  <c r="JG1555" i="9"/>
  <c r="JF1555" i="9"/>
  <c r="JI1555" i="9"/>
  <c r="JE1556" i="9" l="1"/>
  <c r="JD1557" i="9"/>
  <c r="JF1556" i="9"/>
  <c r="JH1556" i="9"/>
  <c r="JG1556" i="9"/>
  <c r="JE1557" i="9" l="1"/>
  <c r="JD1558" i="9"/>
  <c r="JH1557" i="9"/>
  <c r="JI1556" i="9"/>
  <c r="JG1557" i="9"/>
  <c r="JF1557" i="9"/>
  <c r="JI1557" i="9"/>
  <c r="JE1558" i="9" l="1"/>
  <c r="JD1559" i="9"/>
  <c r="JF1558" i="9"/>
  <c r="JH1558" i="9"/>
  <c r="JG1558" i="9"/>
  <c r="JE1559" i="9" l="1"/>
  <c r="JD1560" i="9"/>
  <c r="JH1559" i="9"/>
  <c r="JI1558" i="9"/>
  <c r="JG1559" i="9"/>
  <c r="JF1559" i="9"/>
  <c r="JI1559" i="9"/>
  <c r="JE1560" i="9" l="1"/>
  <c r="JD1561" i="9"/>
  <c r="JH1560" i="9"/>
  <c r="JG1560" i="9"/>
  <c r="JE1561" i="9" l="1"/>
  <c r="JD1562" i="9"/>
  <c r="JF1560" i="9"/>
  <c r="JI1560" i="9"/>
  <c r="JH1561" i="9"/>
  <c r="JG1561" i="9"/>
  <c r="JE1562" i="9" l="1"/>
  <c r="JD1563" i="9"/>
  <c r="JF1561" i="9"/>
  <c r="JI1561" i="9"/>
  <c r="JH1562" i="9"/>
  <c r="JG1562" i="9"/>
  <c r="JE1563" i="9" l="1"/>
  <c r="JD1564" i="9"/>
  <c r="JF1562" i="9"/>
  <c r="JF1563" i="9"/>
  <c r="JI1562" i="9"/>
  <c r="JH1563" i="9"/>
  <c r="JG1563" i="9"/>
  <c r="JE1564" i="9" l="1"/>
  <c r="JD1565" i="9"/>
  <c r="JH1564" i="9"/>
  <c r="JI1563" i="9"/>
  <c r="JG1564" i="9"/>
  <c r="JF1564" i="9"/>
  <c r="JI1564" i="9"/>
  <c r="JE1565" i="9" l="1"/>
  <c r="JD1566" i="9"/>
  <c r="JF1565" i="9"/>
  <c r="JH1565" i="9"/>
  <c r="JG1565" i="9"/>
  <c r="JE1566" i="9" l="1"/>
  <c r="JD1567" i="9"/>
  <c r="JH1566" i="9"/>
  <c r="JI1565" i="9"/>
  <c r="JG1566" i="9"/>
  <c r="JF1566" i="9"/>
  <c r="JI1566" i="9"/>
  <c r="JE1567" i="9" l="1"/>
  <c r="JD1568" i="9"/>
  <c r="JH1567" i="9"/>
  <c r="JG1567" i="9"/>
  <c r="JE1568" i="9" l="1"/>
  <c r="JD1569" i="9"/>
  <c r="JF1567" i="9"/>
  <c r="JI1567" i="9"/>
  <c r="JH1568" i="9"/>
  <c r="JG1568" i="9"/>
  <c r="JE1569" i="9" l="1"/>
  <c r="JD1570" i="9"/>
  <c r="JF1568" i="9"/>
  <c r="JI1568" i="9"/>
  <c r="JH1569" i="9"/>
  <c r="JG1569" i="9"/>
  <c r="JE1570" i="9" l="1"/>
  <c r="JD1571" i="9"/>
  <c r="JF1569" i="9"/>
  <c r="JI1569" i="9"/>
  <c r="JH1570" i="9"/>
  <c r="JG1570" i="9"/>
  <c r="JE1571" i="9" l="1"/>
  <c r="JD1572" i="9"/>
  <c r="JF1570" i="9"/>
  <c r="JI1570" i="9"/>
  <c r="JH1571" i="9"/>
  <c r="JG1571" i="9"/>
  <c r="JE1572" i="9" l="1"/>
  <c r="JD1573" i="9"/>
  <c r="JF1571" i="9"/>
  <c r="JG1572" i="9"/>
  <c r="JF1572" i="9"/>
  <c r="JI1571" i="9"/>
  <c r="JH1572" i="9"/>
  <c r="JI1572" i="9"/>
  <c r="JE1573" i="9" l="1"/>
  <c r="JD1574" i="9"/>
  <c r="JH1573" i="9"/>
  <c r="JG1573" i="9"/>
  <c r="JE1574" i="9" l="1"/>
  <c r="JD1575" i="9"/>
  <c r="JF1573" i="9"/>
  <c r="JI1573" i="9"/>
  <c r="JH1574" i="9"/>
  <c r="JG1574" i="9"/>
  <c r="JE1575" i="9" l="1"/>
  <c r="JD1576" i="9"/>
  <c r="JF1574" i="9"/>
  <c r="JI1574" i="9"/>
  <c r="JH1575" i="9"/>
  <c r="JG1575" i="9"/>
  <c r="JE1576" i="9" l="1"/>
  <c r="JD1577" i="9"/>
  <c r="JF1575" i="9"/>
  <c r="JI1575" i="9"/>
  <c r="JH1576" i="9"/>
  <c r="JG1576" i="9"/>
  <c r="JE1577" i="9" l="1"/>
  <c r="JD1578" i="9"/>
  <c r="JF1576" i="9"/>
  <c r="JF1577" i="9"/>
  <c r="JI1576" i="9"/>
  <c r="JH1577" i="9"/>
  <c r="JG1577" i="9"/>
  <c r="JE1578" i="9" l="1"/>
  <c r="JD1579" i="9"/>
  <c r="JH1578" i="9"/>
  <c r="JI1577" i="9"/>
  <c r="JG1578" i="9"/>
  <c r="JF1578" i="9"/>
  <c r="JI1578" i="9"/>
  <c r="JE1579" i="9" l="1"/>
  <c r="JD1580" i="9"/>
  <c r="JH1579" i="9"/>
  <c r="JG1579" i="9"/>
  <c r="JE1580" i="9" l="1"/>
  <c r="JD1581" i="9"/>
  <c r="JF1579" i="9"/>
  <c r="JI1579" i="9"/>
  <c r="JH1580" i="9"/>
  <c r="JG1580" i="9"/>
  <c r="JE1581" i="9" l="1"/>
  <c r="JD1582" i="9"/>
  <c r="JF1580" i="9"/>
  <c r="JI1580" i="9"/>
  <c r="JH1581" i="9"/>
  <c r="JG1581" i="9"/>
  <c r="JE1582" i="9" l="1"/>
  <c r="JD1583" i="9"/>
  <c r="JF1581" i="9"/>
  <c r="JI1581" i="9"/>
  <c r="JH1582" i="9"/>
  <c r="JG1582" i="9"/>
  <c r="JE1583" i="9" l="1"/>
  <c r="JD1584" i="9"/>
  <c r="JF1582" i="9"/>
  <c r="JI1582" i="9"/>
  <c r="JH1583" i="9"/>
  <c r="JG1583" i="9"/>
  <c r="JE1584" i="9" l="1"/>
  <c r="JD1585" i="9"/>
  <c r="JF1583" i="9"/>
  <c r="JI1583" i="9"/>
  <c r="JH1584" i="9"/>
  <c r="JG1584" i="9"/>
  <c r="JE1585" i="9" l="1"/>
  <c r="JD1586" i="9"/>
  <c r="JF1584" i="9"/>
  <c r="JI1584" i="9"/>
  <c r="JH1585" i="9"/>
  <c r="JG1585" i="9"/>
  <c r="JE1586" i="9" l="1"/>
  <c r="JD1587" i="9"/>
  <c r="JF1585" i="9"/>
  <c r="JI1585" i="9"/>
  <c r="JH1586" i="9"/>
  <c r="JG1586" i="9"/>
  <c r="JE1587" i="9" l="1"/>
  <c r="JD1588" i="9"/>
  <c r="JF1586" i="9"/>
  <c r="JI1586" i="9"/>
  <c r="JH1587" i="9"/>
  <c r="JG1587" i="9"/>
  <c r="JE1588" i="9" l="1"/>
  <c r="JD1589" i="9"/>
  <c r="JF1587" i="9"/>
  <c r="JI1587" i="9"/>
  <c r="JH1588" i="9"/>
  <c r="JG1588" i="9"/>
  <c r="JE1589" i="9" l="1"/>
  <c r="JD1590" i="9"/>
  <c r="JF1588" i="9"/>
  <c r="JF1589" i="9"/>
  <c r="JI1588" i="9"/>
  <c r="JH1589" i="9"/>
  <c r="JG1589" i="9"/>
  <c r="JE1590" i="9" l="1"/>
  <c r="JD1591" i="9"/>
  <c r="JH1590" i="9"/>
  <c r="JI1589" i="9"/>
  <c r="JG1590" i="9"/>
  <c r="JF1590" i="9"/>
  <c r="JI1590" i="9"/>
  <c r="JE1591" i="9" l="1"/>
  <c r="JD1592" i="9"/>
  <c r="JH1591" i="9"/>
  <c r="JG1591" i="9"/>
  <c r="JE1592" i="9" l="1"/>
  <c r="JD1593" i="9"/>
  <c r="JF1591" i="9"/>
  <c r="JF1592" i="9"/>
  <c r="JI1591" i="9"/>
  <c r="JH1592" i="9"/>
  <c r="JG1592" i="9"/>
  <c r="JE1593" i="9" l="1"/>
  <c r="JD1594" i="9"/>
  <c r="JH1593" i="9"/>
  <c r="JI1592" i="9"/>
  <c r="JG1593" i="9"/>
  <c r="JF1593" i="9"/>
  <c r="JI1593" i="9"/>
  <c r="JE1594" i="9" l="1"/>
  <c r="JD1595" i="9"/>
  <c r="JF1594" i="9"/>
  <c r="JH1594" i="9"/>
  <c r="JG1594" i="9"/>
  <c r="JE1595" i="9" l="1"/>
  <c r="JD1596" i="9"/>
  <c r="JH1595" i="9"/>
  <c r="JI1594" i="9"/>
  <c r="JG1595" i="9"/>
  <c r="JF1595" i="9"/>
  <c r="JI1595" i="9"/>
  <c r="JE1596" i="9" l="1"/>
  <c r="JD1597" i="9"/>
  <c r="JF1596" i="9"/>
  <c r="JH1596" i="9"/>
  <c r="JG1596" i="9"/>
  <c r="JE1597" i="9" l="1"/>
  <c r="JD1598" i="9"/>
  <c r="JH1597" i="9"/>
  <c r="JI1596" i="9"/>
  <c r="JG1597" i="9"/>
  <c r="JF1597" i="9"/>
  <c r="JI1597" i="9"/>
  <c r="JE1598" i="9" l="1"/>
  <c r="JD1599" i="9"/>
  <c r="JH1598" i="9"/>
  <c r="JG1598" i="9"/>
  <c r="JE1599" i="9" l="1"/>
  <c r="JD1600" i="9"/>
  <c r="JF1598" i="9"/>
  <c r="JF1599" i="9"/>
  <c r="JI1598" i="9"/>
  <c r="JH1599" i="9"/>
  <c r="JG1599" i="9"/>
  <c r="JE1600" i="9" l="1"/>
  <c r="JD1601" i="9"/>
  <c r="JH1600" i="9"/>
  <c r="JI1599" i="9"/>
  <c r="JG1600" i="9"/>
  <c r="JF1600" i="9"/>
  <c r="JI1600" i="9"/>
  <c r="JE1601" i="9" l="1"/>
  <c r="JD1602" i="9"/>
  <c r="JF1601" i="9"/>
  <c r="JH1601" i="9"/>
  <c r="JG1601" i="9"/>
  <c r="JE1602" i="9" l="1"/>
  <c r="JD1603" i="9"/>
  <c r="JH1602" i="9"/>
  <c r="JI1601" i="9"/>
  <c r="JG1602" i="9"/>
  <c r="JF1602" i="9"/>
  <c r="JI1602" i="9"/>
  <c r="JE1603" i="9" l="1"/>
  <c r="JD1604" i="9"/>
  <c r="JF1603" i="9"/>
  <c r="JH1603" i="9"/>
  <c r="JG1603" i="9"/>
  <c r="JE1604" i="9" l="1"/>
  <c r="JD1605" i="9"/>
  <c r="JH1604" i="9"/>
  <c r="JI1603" i="9"/>
  <c r="JG1604" i="9"/>
  <c r="JF1604" i="9"/>
  <c r="JI1604" i="9"/>
  <c r="JE1605" i="9" l="1"/>
  <c r="JD1606" i="9"/>
  <c r="JH1605" i="9"/>
  <c r="JG1605" i="9"/>
  <c r="JE1606" i="9" l="1"/>
  <c r="JD1607" i="9"/>
  <c r="JF1605" i="9"/>
  <c r="JI1605" i="9"/>
  <c r="JH1606" i="9"/>
  <c r="JG1606" i="9"/>
  <c r="JE1607" i="9" l="1"/>
  <c r="JD1608" i="9"/>
  <c r="JF1606" i="9"/>
  <c r="JI1606" i="9"/>
  <c r="JH1607" i="9"/>
  <c r="JG1607" i="9"/>
  <c r="JE1608" i="9" l="1"/>
  <c r="JD1609" i="9"/>
  <c r="JF1607" i="9"/>
  <c r="JI1607" i="9"/>
  <c r="JH1608" i="9"/>
  <c r="JG1608" i="9"/>
  <c r="JE1609" i="9" l="1"/>
  <c r="JD1610" i="9"/>
  <c r="JF1608" i="9"/>
  <c r="JI1608" i="9"/>
  <c r="JH1609" i="9"/>
  <c r="JG1609" i="9"/>
  <c r="JE1610" i="9" l="1"/>
  <c r="JD1611" i="9"/>
  <c r="JF1609" i="9"/>
  <c r="JI1609" i="9"/>
  <c r="JH1610" i="9"/>
  <c r="JG1610" i="9"/>
  <c r="JE1611" i="9" l="1"/>
  <c r="JD1612" i="9"/>
  <c r="JF1610" i="9"/>
  <c r="JI1610" i="9"/>
  <c r="JH1611" i="9"/>
  <c r="JG1611" i="9"/>
  <c r="JE1612" i="9" l="1"/>
  <c r="JD1613" i="9"/>
  <c r="JF1611" i="9"/>
  <c r="JI1611" i="9"/>
  <c r="JH1612" i="9"/>
  <c r="JG1612" i="9"/>
  <c r="JE1613" i="9" l="1"/>
  <c r="JD1614" i="9"/>
  <c r="JF1612" i="9"/>
  <c r="JI1612" i="9"/>
  <c r="JH1613" i="9"/>
  <c r="JG1613" i="9"/>
  <c r="JE1614" i="9" l="1"/>
  <c r="JD1615" i="9"/>
  <c r="JF1613" i="9"/>
  <c r="JI1613" i="9"/>
  <c r="JH1614" i="9"/>
  <c r="JG1614" i="9"/>
  <c r="JE1615" i="9" l="1"/>
  <c r="JD1616" i="9"/>
  <c r="JF1614" i="9"/>
  <c r="JI1614" i="9"/>
  <c r="JH1615" i="9"/>
  <c r="JG1615" i="9"/>
  <c r="JE1616" i="9" l="1"/>
  <c r="JD1617" i="9"/>
  <c r="JF1615" i="9"/>
  <c r="JI1615" i="9"/>
  <c r="JH1616" i="9"/>
  <c r="JG1616" i="9"/>
  <c r="JE1617" i="9" l="1"/>
  <c r="JD1618" i="9"/>
  <c r="JF1616" i="9"/>
  <c r="JI1616" i="9"/>
  <c r="JH1617" i="9"/>
  <c r="JG1617" i="9"/>
  <c r="JE1618" i="9" l="1"/>
  <c r="JD1619" i="9"/>
  <c r="JF1617" i="9"/>
  <c r="JI1617" i="9"/>
  <c r="JH1618" i="9"/>
  <c r="JG1618" i="9"/>
  <c r="JE1619" i="9" l="1"/>
  <c r="JD1620" i="9"/>
  <c r="JF1618" i="9"/>
  <c r="JI1618" i="9"/>
  <c r="JH1619" i="9"/>
  <c r="JG1619" i="9"/>
  <c r="JE1620" i="9" l="1"/>
  <c r="JD1621" i="9"/>
  <c r="JF1619" i="9"/>
  <c r="JI1619" i="9"/>
  <c r="JH1620" i="9"/>
  <c r="JG1620" i="9"/>
  <c r="JE1621" i="9" l="1"/>
  <c r="JD1622" i="9"/>
  <c r="JF1620" i="9"/>
  <c r="JI1620" i="9"/>
  <c r="JH1621" i="9"/>
  <c r="JG1621" i="9"/>
  <c r="JE1622" i="9" l="1"/>
  <c r="JD1623" i="9"/>
  <c r="JF1621" i="9"/>
  <c r="JI1621" i="9"/>
  <c r="JH1622" i="9"/>
  <c r="JG1622" i="9"/>
  <c r="JE1623" i="9" l="1"/>
  <c r="JD1624" i="9"/>
  <c r="JF1622" i="9"/>
  <c r="JF1623" i="9"/>
  <c r="JI1622" i="9"/>
  <c r="JH1623" i="9"/>
  <c r="JG1623" i="9"/>
  <c r="JE1624" i="9" l="1"/>
  <c r="JD1625" i="9"/>
  <c r="JH1624" i="9"/>
  <c r="JI1623" i="9"/>
  <c r="JG1624" i="9"/>
  <c r="JF1624" i="9"/>
  <c r="JI1624" i="9"/>
  <c r="JE1625" i="9" l="1"/>
  <c r="JD1626" i="9"/>
  <c r="JH1625" i="9"/>
  <c r="JG1625" i="9"/>
  <c r="JE1626" i="9" l="1"/>
  <c r="JD1627" i="9"/>
  <c r="JF1625" i="9"/>
  <c r="JG1626" i="9"/>
  <c r="JF1626" i="9"/>
  <c r="JI1625" i="9"/>
  <c r="JH1626" i="9"/>
  <c r="JI1626" i="9"/>
  <c r="JE1627" i="9" l="1"/>
  <c r="JD1628" i="9"/>
  <c r="JF1627" i="9"/>
  <c r="JH1627" i="9"/>
  <c r="JG1627" i="9"/>
  <c r="JE1628" i="9" l="1"/>
  <c r="JD1629" i="9"/>
  <c r="JH1628" i="9"/>
  <c r="JI1627" i="9"/>
  <c r="JG1628" i="9"/>
  <c r="JF1628" i="9"/>
  <c r="JI1628" i="9"/>
  <c r="JE1629" i="9" l="1"/>
  <c r="JD1630" i="9"/>
  <c r="JF1629" i="9"/>
  <c r="JH1629" i="9"/>
  <c r="JG1629" i="9"/>
  <c r="JE1630" i="9" l="1"/>
  <c r="JD1631" i="9"/>
  <c r="JH1630" i="9"/>
  <c r="JI1629" i="9"/>
  <c r="JG1630" i="9"/>
  <c r="JF1630" i="9"/>
  <c r="JI1630" i="9"/>
  <c r="JE1631" i="9" l="1"/>
  <c r="JD1632" i="9"/>
  <c r="JH1631" i="9"/>
  <c r="JG1631" i="9"/>
  <c r="JE1632" i="9" l="1"/>
  <c r="JD1633" i="9"/>
  <c r="JF1631" i="9"/>
  <c r="JF1632" i="9"/>
  <c r="JI1631" i="9"/>
  <c r="JH1632" i="9"/>
  <c r="JG1632" i="9"/>
  <c r="JE1633" i="9" l="1"/>
  <c r="JD1634" i="9"/>
  <c r="JH1633" i="9"/>
  <c r="JI1632" i="9"/>
  <c r="JG1633" i="9"/>
  <c r="JF1633" i="9"/>
  <c r="JI1633" i="9"/>
  <c r="JE1634" i="9" l="1"/>
  <c r="JD1635" i="9"/>
  <c r="JH1634" i="9"/>
  <c r="JG1634" i="9"/>
  <c r="JE1635" i="9" l="1"/>
  <c r="JD1636" i="9"/>
  <c r="JF1634" i="9"/>
  <c r="JF1635" i="9"/>
  <c r="JI1634" i="9"/>
  <c r="JH1635" i="9"/>
  <c r="JG1635" i="9"/>
  <c r="JE1636" i="9" l="1"/>
  <c r="JD1637" i="9"/>
  <c r="JH1636" i="9"/>
  <c r="JI1635" i="9"/>
  <c r="JF1636" i="9"/>
  <c r="JI1636" i="9"/>
  <c r="JE1637" i="9" l="1"/>
  <c r="JD1638" i="9"/>
  <c r="JH1637" i="9"/>
  <c r="JG1636" i="9"/>
  <c r="JG1637" i="9"/>
  <c r="JF1637" i="9"/>
  <c r="JI1637" i="9"/>
  <c r="JE1638" i="9" l="1"/>
  <c r="JD1639" i="9"/>
  <c r="JG1638" i="9"/>
  <c r="JF1638" i="9"/>
  <c r="JH1638" i="9"/>
  <c r="JI1638" i="9"/>
  <c r="JE1639" i="9" l="1"/>
  <c r="JD1640" i="9"/>
  <c r="JF1639" i="9"/>
  <c r="JH1639" i="9"/>
  <c r="JG1639" i="9"/>
  <c r="JE1640" i="9" l="1"/>
  <c r="JD1641" i="9"/>
  <c r="JH1640" i="9"/>
  <c r="JI1639" i="9"/>
  <c r="JG1640" i="9"/>
  <c r="JF1640" i="9"/>
  <c r="JI1640" i="9"/>
  <c r="JE1641" i="9" l="1"/>
  <c r="JD1642" i="9"/>
  <c r="JF1641" i="9"/>
  <c r="JH1641" i="9"/>
  <c r="JG1641" i="9"/>
  <c r="JE1642" i="9" l="1"/>
  <c r="JD1643" i="9"/>
  <c r="JH1642" i="9"/>
  <c r="JI1641" i="9"/>
  <c r="JG1642" i="9"/>
  <c r="JF1642" i="9"/>
  <c r="JI1642" i="9"/>
  <c r="JE1643" i="9" l="1"/>
  <c r="JD1644" i="9"/>
  <c r="JF1643" i="9"/>
  <c r="JH1643" i="9"/>
  <c r="JG1643" i="9"/>
  <c r="JE1644" i="9" l="1"/>
  <c r="JD1645" i="9"/>
  <c r="JH1644" i="9"/>
  <c r="JI1643" i="9"/>
  <c r="JG1644" i="9"/>
  <c r="JF1644" i="9"/>
  <c r="JI1644" i="9"/>
  <c r="JE1645" i="9" l="1"/>
  <c r="JD1646" i="9"/>
  <c r="JH1645" i="9"/>
  <c r="JG1645" i="9"/>
  <c r="JE1646" i="9" l="1"/>
  <c r="JD1647" i="9"/>
  <c r="JF1645" i="9"/>
  <c r="JI1645" i="9"/>
  <c r="JH1646" i="9"/>
  <c r="JG1646" i="9"/>
  <c r="JE1647" i="9" l="1"/>
  <c r="JD1648" i="9"/>
  <c r="JF1646" i="9"/>
  <c r="JF1647" i="9"/>
  <c r="JI1646" i="9"/>
  <c r="JH1647" i="9"/>
  <c r="JG1647" i="9"/>
  <c r="JE1648" i="9" l="1"/>
  <c r="JD1649" i="9"/>
  <c r="JH1648" i="9"/>
  <c r="JI1647" i="9"/>
  <c r="JG1648" i="9"/>
  <c r="JF1648" i="9"/>
  <c r="JI1648" i="9"/>
  <c r="JE1649" i="9" l="1"/>
  <c r="JD1650" i="9"/>
  <c r="JF1649" i="9"/>
  <c r="JH1649" i="9"/>
  <c r="JG1649" i="9"/>
  <c r="JE1650" i="9" l="1"/>
  <c r="JD1651" i="9"/>
  <c r="JH1650" i="9"/>
  <c r="JI1649" i="9"/>
  <c r="JG1650" i="9"/>
  <c r="JF1650" i="9"/>
  <c r="JI1650" i="9"/>
  <c r="JE1651" i="9" l="1"/>
  <c r="JD1652" i="9"/>
  <c r="JF1651" i="9"/>
  <c r="JH1651" i="9"/>
  <c r="JG1651" i="9"/>
  <c r="JE1652" i="9" l="1"/>
  <c r="JD1653" i="9"/>
  <c r="JH1652" i="9"/>
  <c r="JF1652" i="9"/>
  <c r="JI1651" i="9"/>
  <c r="JG1652" i="9"/>
  <c r="JI1652" i="9"/>
  <c r="JE1653" i="9" l="1"/>
  <c r="JD1654" i="9"/>
  <c r="JF1653" i="9"/>
  <c r="JH1653" i="9"/>
  <c r="JG1653" i="9"/>
  <c r="JE1654" i="9" l="1"/>
  <c r="JD1655" i="9"/>
  <c r="JH1654" i="9"/>
  <c r="JI1653" i="9"/>
  <c r="JG1654" i="9"/>
  <c r="JF1654" i="9"/>
  <c r="JI1654" i="9"/>
  <c r="JE1655" i="9" l="1"/>
  <c r="JD1656" i="9"/>
  <c r="JH1655" i="9"/>
  <c r="JG1655" i="9"/>
  <c r="JE1656" i="9" l="1"/>
  <c r="JD1657" i="9"/>
  <c r="JF1655" i="9"/>
  <c r="JF1656" i="9"/>
  <c r="JI1655" i="9"/>
  <c r="JH1656" i="9"/>
  <c r="JG1656" i="9"/>
  <c r="JE1657" i="9" l="1"/>
  <c r="JD1658" i="9"/>
  <c r="JH1657" i="9"/>
  <c r="JI1656" i="9"/>
  <c r="JG1657" i="9"/>
  <c r="JF1657" i="9"/>
  <c r="JI1657" i="9"/>
  <c r="JE1658" i="9" l="1"/>
  <c r="JD1659" i="9"/>
  <c r="JF1658" i="9"/>
  <c r="JH1658" i="9"/>
  <c r="JG1658" i="9"/>
  <c r="JE1659" i="9" l="1"/>
  <c r="JD1660" i="9"/>
  <c r="JH1659" i="9"/>
  <c r="JI1658" i="9"/>
  <c r="JF1659" i="9"/>
  <c r="JI1659" i="9"/>
  <c r="JE1660" i="9" l="1"/>
  <c r="JD1661" i="9"/>
  <c r="JH1660" i="9"/>
  <c r="JG1659" i="9"/>
  <c r="JG1660" i="9"/>
  <c r="JF1660" i="9"/>
  <c r="JI1660" i="9"/>
  <c r="JE1661" i="9" l="1"/>
  <c r="JD1662" i="9"/>
  <c r="JF1661" i="9"/>
  <c r="JH1661" i="9"/>
  <c r="JG1661" i="9"/>
  <c r="JE1662" i="9" l="1"/>
  <c r="JD1663" i="9"/>
  <c r="JH1662" i="9"/>
  <c r="JI1661" i="9"/>
  <c r="JG1662" i="9"/>
  <c r="JF1662" i="9"/>
  <c r="JI1662" i="9"/>
  <c r="JE1663" i="9" l="1"/>
  <c r="JD1664" i="9"/>
  <c r="JH1663" i="9"/>
  <c r="JG1663" i="9"/>
  <c r="JE1664" i="9" l="1"/>
  <c r="JD1665" i="9"/>
  <c r="JF1663" i="9"/>
  <c r="JI1663" i="9"/>
  <c r="JH1664" i="9"/>
  <c r="JG1664" i="9"/>
  <c r="JE1665" i="9" l="1"/>
  <c r="JD1666" i="9"/>
  <c r="JF1664" i="9"/>
  <c r="JI1664" i="9"/>
  <c r="JH1665" i="9"/>
  <c r="JG1665" i="9"/>
  <c r="JE1666" i="9" l="1"/>
  <c r="JD1667" i="9"/>
  <c r="JF1665" i="9"/>
  <c r="JI1665" i="9"/>
  <c r="JH1666" i="9"/>
  <c r="JG1666" i="9"/>
  <c r="JE1667" i="9" l="1"/>
  <c r="JD1668" i="9"/>
  <c r="JF1666" i="9"/>
  <c r="JI1666" i="9"/>
  <c r="JH1667" i="9"/>
  <c r="JG1667" i="9"/>
  <c r="JE1668" i="9" l="1"/>
  <c r="JD1669" i="9"/>
  <c r="JF1667" i="9"/>
  <c r="JI1667" i="9"/>
  <c r="JH1668" i="9"/>
  <c r="JG1668" i="9"/>
  <c r="JE1669" i="9" l="1"/>
  <c r="JD1670" i="9"/>
  <c r="JF1668" i="9"/>
  <c r="JF1669" i="9"/>
  <c r="JI1668" i="9"/>
  <c r="JH1669" i="9"/>
  <c r="JG1669" i="9"/>
  <c r="JE1670" i="9" l="1"/>
  <c r="JD1671" i="9"/>
  <c r="JH1670" i="9"/>
  <c r="JI1669" i="9"/>
  <c r="JG1670" i="9"/>
  <c r="JF1670" i="9"/>
  <c r="JI1670" i="9"/>
  <c r="JE1671" i="9" l="1"/>
  <c r="JD1672" i="9"/>
  <c r="JF1671" i="9"/>
  <c r="JH1671" i="9"/>
  <c r="JG1671" i="9"/>
  <c r="JE1672" i="9" l="1"/>
  <c r="JD1673" i="9"/>
  <c r="JH1672" i="9"/>
  <c r="JI1671" i="9"/>
  <c r="JG1672" i="9"/>
  <c r="JF1672" i="9"/>
  <c r="JI1672" i="9"/>
  <c r="JE1673" i="9" l="1"/>
  <c r="JD1674" i="9"/>
  <c r="JH1673" i="9"/>
  <c r="JG1673" i="9"/>
  <c r="JE1674" i="9" l="1"/>
  <c r="JD1675" i="9"/>
  <c r="JF1673" i="9"/>
  <c r="JF1674" i="9"/>
  <c r="JI1673" i="9"/>
  <c r="JH1674" i="9"/>
  <c r="JG1674" i="9"/>
  <c r="JE1675" i="9" l="1"/>
  <c r="JD1676" i="9"/>
  <c r="JH1675" i="9"/>
  <c r="JI1674" i="9"/>
  <c r="JG1675" i="9"/>
  <c r="JF1675" i="9"/>
  <c r="JI1675" i="9"/>
  <c r="JE1676" i="9" l="1"/>
  <c r="JD1677" i="9"/>
  <c r="JH1676" i="9"/>
  <c r="JG1676" i="9"/>
  <c r="JE1677" i="9" l="1"/>
  <c r="JD1678" i="9"/>
  <c r="JF1676" i="9"/>
  <c r="JF1677" i="9"/>
  <c r="JI1676" i="9"/>
  <c r="JH1677" i="9"/>
  <c r="JG1677" i="9"/>
  <c r="JE1678" i="9" l="1"/>
  <c r="JD1679" i="9"/>
  <c r="JH1678" i="9"/>
  <c r="JI1677" i="9"/>
  <c r="JG1678" i="9"/>
  <c r="JF1678" i="9"/>
  <c r="JI1678" i="9"/>
  <c r="JE1679" i="9" l="1"/>
  <c r="JD1680" i="9"/>
  <c r="JH1679" i="9"/>
  <c r="JG1679" i="9"/>
  <c r="JE1680" i="9" l="1"/>
  <c r="JD1681" i="9"/>
  <c r="JF1679" i="9"/>
  <c r="JI1679" i="9"/>
  <c r="JH1680" i="9"/>
  <c r="JG1680" i="9"/>
  <c r="JE1681" i="9" l="1"/>
  <c r="JD1682" i="9"/>
  <c r="JF1680" i="9"/>
  <c r="JI1680" i="9"/>
  <c r="JH1681" i="9"/>
  <c r="JG1681" i="9"/>
  <c r="JE1682" i="9" l="1"/>
  <c r="JD1683" i="9"/>
  <c r="JF1681" i="9"/>
  <c r="JI1681" i="9"/>
  <c r="JH1682" i="9"/>
  <c r="JG1682" i="9"/>
  <c r="JE1683" i="9" l="1"/>
  <c r="JD1684" i="9"/>
  <c r="JF1682" i="9"/>
  <c r="JF1683" i="9"/>
  <c r="JI1682" i="9"/>
  <c r="JH1683" i="9"/>
  <c r="JG1683" i="9"/>
  <c r="JE1684" i="9" l="1"/>
  <c r="JD1685" i="9"/>
  <c r="JH1684" i="9"/>
  <c r="JI1683" i="9"/>
  <c r="JG1684" i="9"/>
  <c r="JF1684" i="9"/>
  <c r="JI1684" i="9"/>
  <c r="JE1685" i="9" l="1"/>
  <c r="JD1686" i="9"/>
  <c r="JH1685" i="9"/>
  <c r="JG1685" i="9"/>
  <c r="JE1686" i="9" l="1"/>
  <c r="JD1687" i="9"/>
  <c r="JF1685" i="9"/>
  <c r="JF1686" i="9"/>
  <c r="JI1685" i="9"/>
  <c r="JH1686" i="9"/>
  <c r="JG1686" i="9"/>
  <c r="JE1687" i="9" l="1"/>
  <c r="JD1688" i="9"/>
  <c r="JH1687" i="9"/>
  <c r="JI1686" i="9"/>
  <c r="JG1687" i="9"/>
  <c r="JF1687" i="9"/>
  <c r="JI1687" i="9"/>
  <c r="JE1688" i="9" l="1"/>
  <c r="JD1689" i="9"/>
  <c r="JF1688" i="9"/>
  <c r="JH1688" i="9"/>
  <c r="JG1688" i="9"/>
  <c r="JE1689" i="9" l="1"/>
  <c r="JD1690" i="9"/>
  <c r="JH1689" i="9"/>
  <c r="JI1688" i="9"/>
  <c r="JF1689" i="9"/>
  <c r="JI1689" i="9"/>
  <c r="JE1690" i="9" l="1"/>
  <c r="JD1691" i="9"/>
  <c r="JH1690" i="9"/>
  <c r="JG1689" i="9"/>
  <c r="JG1690" i="9"/>
  <c r="JF1690" i="9"/>
  <c r="JI1690" i="9"/>
  <c r="JE1691" i="9" l="1"/>
  <c r="JD1692" i="9"/>
  <c r="JF1691" i="9"/>
  <c r="JH1691" i="9"/>
  <c r="JG1691" i="9"/>
  <c r="JE1692" i="9" l="1"/>
  <c r="JD1693" i="9"/>
  <c r="JH1692" i="9"/>
  <c r="JI1691" i="9"/>
  <c r="JF1692" i="9"/>
  <c r="JI1692" i="9"/>
  <c r="JE1693" i="9" l="1"/>
  <c r="JD1694" i="9"/>
  <c r="JH1693" i="9"/>
  <c r="JG1692" i="9"/>
  <c r="JF1693" i="9"/>
  <c r="JI1693" i="9"/>
  <c r="JE1694" i="9" l="1"/>
  <c r="JD1695" i="9"/>
  <c r="JH1694" i="9"/>
  <c r="JG1693" i="9"/>
  <c r="JG1694" i="9"/>
  <c r="JF1694" i="9"/>
  <c r="JI1694" i="9"/>
  <c r="JE1695" i="9" l="1"/>
  <c r="JD1696" i="9"/>
  <c r="JH1695" i="9"/>
  <c r="JG1695" i="9"/>
  <c r="JE1696" i="9" l="1"/>
  <c r="JD1697" i="9"/>
  <c r="JF1695" i="9"/>
  <c r="JI1695" i="9"/>
  <c r="JH1696" i="9"/>
  <c r="JG1696" i="9"/>
  <c r="JE1697" i="9" l="1"/>
  <c r="JD1698" i="9"/>
  <c r="JF1696" i="9"/>
  <c r="JI1696" i="9"/>
  <c r="JH1697" i="9"/>
  <c r="JG1697" i="9"/>
  <c r="JE1698" i="9" l="1"/>
  <c r="JD1699" i="9"/>
  <c r="JF1697" i="9"/>
  <c r="JF1698" i="9"/>
  <c r="JI1697" i="9"/>
  <c r="JH1698" i="9"/>
  <c r="JG1698" i="9"/>
  <c r="JE1699" i="9" l="1"/>
  <c r="JD1700" i="9"/>
  <c r="JH1699" i="9"/>
  <c r="JI1698" i="9"/>
  <c r="JG1699" i="9"/>
  <c r="JF1699" i="9"/>
  <c r="JI1699" i="9"/>
  <c r="JE1700" i="9" l="1"/>
  <c r="JD1701" i="9"/>
  <c r="JH1700" i="9"/>
  <c r="JG1700" i="9"/>
  <c r="JE1701" i="9" l="1"/>
  <c r="JD1702" i="9"/>
  <c r="JF1700" i="9"/>
  <c r="JF1701" i="9"/>
  <c r="JI1700" i="9"/>
  <c r="JH1701" i="9"/>
  <c r="JG1701" i="9"/>
  <c r="JE1702" i="9" l="1"/>
  <c r="JD1703" i="9"/>
  <c r="JH1702" i="9"/>
  <c r="JI1701" i="9"/>
  <c r="JI1702" i="9"/>
  <c r="JE1703" i="9" l="1"/>
  <c r="JD1704" i="9"/>
  <c r="JG1702" i="9"/>
  <c r="JF1702" i="9"/>
  <c r="JH1703" i="9"/>
  <c r="JG1703" i="9"/>
  <c r="JE1704" i="9" l="1"/>
  <c r="JD1705" i="9"/>
  <c r="JF1703" i="9"/>
  <c r="JF1704" i="9"/>
  <c r="JI1703" i="9"/>
  <c r="JH1704" i="9"/>
  <c r="JG1704" i="9"/>
  <c r="JE1705" i="9" l="1"/>
  <c r="JD1706" i="9"/>
  <c r="JH1705" i="9"/>
  <c r="JI1704" i="9"/>
  <c r="JG1705" i="9"/>
  <c r="JF1705" i="9"/>
  <c r="JI1705" i="9"/>
  <c r="JE1706" i="9" l="1"/>
  <c r="JD1707" i="9"/>
  <c r="JH1706" i="9"/>
  <c r="JG1706" i="9"/>
  <c r="JE1707" i="9" l="1"/>
  <c r="JD1708" i="9"/>
  <c r="JF1706" i="9"/>
  <c r="JG1707" i="9"/>
  <c r="JF1707" i="9"/>
  <c r="JI1706" i="9"/>
  <c r="JH1707" i="9"/>
  <c r="JI1707" i="9"/>
  <c r="JE1708" i="9" l="1"/>
  <c r="JD1709" i="9"/>
  <c r="JF1708" i="9"/>
  <c r="JH1708" i="9"/>
  <c r="JG1708" i="9"/>
  <c r="JE1709" i="9" l="1"/>
  <c r="JD1710" i="9"/>
  <c r="JH1709" i="9"/>
  <c r="JI1708" i="9"/>
  <c r="JG1709" i="9"/>
  <c r="JF1709" i="9"/>
  <c r="JI1709" i="9"/>
  <c r="JE1710" i="9" l="1"/>
  <c r="JD1711" i="9"/>
  <c r="JG1710" i="9"/>
  <c r="JF1710" i="9"/>
  <c r="JH1710" i="9"/>
  <c r="JI1710" i="9"/>
  <c r="JE1711" i="9" l="1"/>
  <c r="JD1712" i="9"/>
  <c r="JF1711" i="9"/>
  <c r="JH1711" i="9"/>
  <c r="JG1711" i="9"/>
  <c r="JE1712" i="9" l="1"/>
  <c r="JD1713" i="9"/>
  <c r="JH1712" i="9"/>
  <c r="JI1711" i="9"/>
  <c r="JG1712" i="9"/>
  <c r="JF1712" i="9"/>
  <c r="JI1712" i="9"/>
  <c r="JE1713" i="9" l="1"/>
  <c r="JD1714" i="9"/>
  <c r="JF1713" i="9"/>
  <c r="JH1713" i="9"/>
  <c r="JG1713" i="9"/>
  <c r="JE1714" i="9" l="1"/>
  <c r="JD1715" i="9"/>
  <c r="JH1714" i="9"/>
  <c r="JI1713" i="9"/>
  <c r="JG1714" i="9"/>
  <c r="JF1714" i="9"/>
  <c r="JI1714" i="9"/>
  <c r="JE1715" i="9" l="1"/>
  <c r="JD1716" i="9"/>
  <c r="JF1715" i="9"/>
  <c r="JH1715" i="9"/>
  <c r="JG1715" i="9"/>
  <c r="JE1716" i="9" l="1"/>
  <c r="JD1717" i="9"/>
  <c r="JH1716" i="9"/>
  <c r="JI1715" i="9"/>
  <c r="JG1716" i="9"/>
  <c r="JF1716" i="9"/>
  <c r="JI1716" i="9"/>
  <c r="JE1717" i="9" l="1"/>
  <c r="JD1718" i="9"/>
  <c r="JG1717" i="9"/>
  <c r="JF1717" i="9"/>
  <c r="JH1717" i="9"/>
  <c r="JI1717" i="9"/>
  <c r="JE1718" i="9" l="1"/>
  <c r="JD1719" i="9"/>
  <c r="JG1718" i="9"/>
  <c r="JF1718" i="9"/>
  <c r="JH1718" i="9"/>
  <c r="JI1718" i="9"/>
  <c r="JE1719" i="9" l="1"/>
  <c r="JD1720" i="9"/>
  <c r="JH1719" i="9"/>
  <c r="JG1719" i="9"/>
  <c r="JE1720" i="9" l="1"/>
  <c r="JD1721" i="9"/>
  <c r="JF1719" i="9"/>
  <c r="JI1719" i="9"/>
  <c r="JH1720" i="9"/>
  <c r="JG1720" i="9"/>
  <c r="JE1721" i="9" l="1"/>
  <c r="JD1722" i="9"/>
  <c r="JF1720" i="9"/>
  <c r="JI1720" i="9"/>
  <c r="JH1721" i="9"/>
  <c r="JG1721" i="9"/>
  <c r="JE1722" i="9" l="1"/>
  <c r="JD1723" i="9"/>
  <c r="JF1721" i="9"/>
  <c r="JI1721" i="9"/>
  <c r="JH1722" i="9"/>
  <c r="JG1722" i="9"/>
  <c r="JE1723" i="9" l="1"/>
  <c r="JD1724" i="9"/>
  <c r="JF1722" i="9"/>
  <c r="JI1722" i="9"/>
  <c r="JH1723" i="9"/>
  <c r="JG1723" i="9"/>
  <c r="JE1724" i="9" l="1"/>
  <c r="JD1725" i="9"/>
  <c r="JF1723" i="9"/>
  <c r="JI1723" i="9"/>
  <c r="JH1724" i="9"/>
  <c r="JG1724" i="9"/>
  <c r="JE1725" i="9" l="1"/>
  <c r="JD1726" i="9"/>
  <c r="JF1724" i="9"/>
  <c r="JI1724" i="9"/>
  <c r="JH1725" i="9"/>
  <c r="JG1725" i="9"/>
  <c r="JE1726" i="9" l="1"/>
  <c r="JD1727" i="9"/>
  <c r="JF1725" i="9"/>
  <c r="JI1725" i="9"/>
  <c r="JH1726" i="9"/>
  <c r="JG1726" i="9"/>
  <c r="JE1727" i="9" l="1"/>
  <c r="JD1728" i="9"/>
  <c r="JF1726" i="9"/>
  <c r="JI1726" i="9"/>
  <c r="JH1727" i="9"/>
  <c r="JG1727" i="9"/>
  <c r="JE1728" i="9" l="1"/>
  <c r="JD1729" i="9"/>
  <c r="JF1727" i="9"/>
  <c r="JI1727" i="9"/>
  <c r="JH1728" i="9"/>
  <c r="JG1728" i="9"/>
  <c r="JE1729" i="9" l="1"/>
  <c r="JD1730" i="9"/>
  <c r="JF1728" i="9"/>
  <c r="JI1728" i="9"/>
  <c r="JH1729" i="9"/>
  <c r="JG1729" i="9"/>
  <c r="JE1730" i="9" l="1"/>
  <c r="JD1731" i="9"/>
  <c r="JF1729" i="9"/>
  <c r="JF1730" i="9"/>
  <c r="JI1729" i="9"/>
  <c r="JH1730" i="9"/>
  <c r="JG1730" i="9"/>
  <c r="JE1731" i="9" l="1"/>
  <c r="JD1732" i="9"/>
  <c r="JH1731" i="9"/>
  <c r="JI1730" i="9"/>
  <c r="JG1731" i="9"/>
  <c r="JF1731" i="9"/>
  <c r="JI1731" i="9"/>
  <c r="JE1732" i="9" l="1"/>
  <c r="JD1733" i="9"/>
  <c r="JF1732" i="9"/>
  <c r="JH1732" i="9"/>
  <c r="JG1732" i="9"/>
  <c r="JE1733" i="9" l="1"/>
  <c r="JD1734" i="9"/>
  <c r="JH1733" i="9"/>
  <c r="JI1732" i="9"/>
  <c r="JG1733" i="9"/>
  <c r="JF1733" i="9"/>
  <c r="JI1733" i="9"/>
  <c r="JE1734" i="9" l="1"/>
  <c r="JD1735" i="9"/>
  <c r="JF1734" i="9"/>
  <c r="JH1734" i="9"/>
  <c r="JG1734" i="9"/>
  <c r="JE1735" i="9" l="1"/>
  <c r="JD1736" i="9"/>
  <c r="JH1735" i="9"/>
  <c r="JI1734" i="9"/>
  <c r="JG1735" i="9"/>
  <c r="JF1735" i="9"/>
  <c r="JI1735" i="9"/>
  <c r="JE1736" i="9" l="1"/>
  <c r="JD1737" i="9"/>
  <c r="JF1736" i="9"/>
  <c r="JH1736" i="9"/>
  <c r="JG1736" i="9"/>
  <c r="JE1737" i="9" l="1"/>
  <c r="JD1738" i="9"/>
  <c r="JH1737" i="9"/>
  <c r="JI1736" i="9"/>
  <c r="JG1737" i="9"/>
  <c r="JF1737" i="9"/>
  <c r="JI1737" i="9"/>
  <c r="JE1738" i="9" l="1"/>
  <c r="JD1739" i="9"/>
  <c r="JF1738" i="9"/>
  <c r="JH1738" i="9"/>
  <c r="JG1738" i="9"/>
  <c r="JE1739" i="9" l="1"/>
  <c r="JD1740" i="9"/>
  <c r="JH1739" i="9"/>
  <c r="JI1738" i="9"/>
  <c r="JG1739" i="9"/>
  <c r="JF1739" i="9"/>
  <c r="JI1739" i="9"/>
  <c r="JE1740" i="9" l="1"/>
  <c r="JD1741" i="9"/>
  <c r="JH1740" i="9"/>
  <c r="JG1740" i="9"/>
  <c r="JE1741" i="9" l="1"/>
  <c r="JD1742" i="9"/>
  <c r="JF1740" i="9"/>
  <c r="JF1741" i="9"/>
  <c r="JI1740" i="9"/>
  <c r="JH1741" i="9"/>
  <c r="JG1741" i="9"/>
  <c r="JE1742" i="9" l="1"/>
  <c r="JD1743" i="9"/>
  <c r="JH1742" i="9"/>
  <c r="JI1741" i="9"/>
  <c r="JG1742" i="9"/>
  <c r="JF1742" i="9"/>
  <c r="JI1742" i="9"/>
  <c r="JE1743" i="9" l="1"/>
  <c r="JD1744" i="9"/>
  <c r="JF1743" i="9"/>
  <c r="JH1743" i="9"/>
  <c r="JG1743" i="9"/>
  <c r="JE1744" i="9" l="1"/>
  <c r="JD1745" i="9"/>
  <c r="JH1744" i="9"/>
  <c r="JI1743" i="9"/>
  <c r="JG1744" i="9"/>
  <c r="JF1744" i="9"/>
  <c r="JI1744" i="9"/>
  <c r="JE1745" i="9" l="1"/>
  <c r="JD1746" i="9"/>
  <c r="JF1745" i="9"/>
  <c r="JH1745" i="9"/>
  <c r="JG1745" i="9"/>
  <c r="JE1746" i="9" l="1"/>
  <c r="JD1747" i="9"/>
  <c r="JH1746" i="9"/>
  <c r="JI1745" i="9"/>
  <c r="JG1746" i="9"/>
  <c r="JF1746" i="9"/>
  <c r="JI1746" i="9"/>
  <c r="JE1747" i="9" l="1"/>
  <c r="JD1748" i="9"/>
  <c r="JH1747" i="9"/>
  <c r="JG1747" i="9"/>
  <c r="JE1748" i="9" l="1"/>
  <c r="JD1749" i="9"/>
  <c r="JF1747" i="9"/>
  <c r="JI1747" i="9"/>
  <c r="JH1748" i="9"/>
  <c r="JG1748" i="9"/>
  <c r="JE1749" i="9" l="1"/>
  <c r="JD1750" i="9"/>
  <c r="JF1748" i="9"/>
  <c r="JI1748" i="9"/>
  <c r="JH1749" i="9"/>
  <c r="JG1749" i="9"/>
  <c r="JE1750" i="9" l="1"/>
  <c r="JD1751" i="9"/>
  <c r="JF1749" i="9"/>
  <c r="JI1749" i="9"/>
  <c r="JH1750" i="9"/>
  <c r="JG1750" i="9"/>
  <c r="JE1751" i="9" l="1"/>
  <c r="JD1752" i="9"/>
  <c r="JF1750" i="9"/>
  <c r="JI1750" i="9"/>
  <c r="JH1751" i="9"/>
  <c r="JG1751" i="9"/>
  <c r="JE1752" i="9" l="1"/>
  <c r="JD1753" i="9"/>
  <c r="JF1751" i="9"/>
  <c r="JI1751" i="9"/>
  <c r="JH1752" i="9"/>
  <c r="JG1752" i="9"/>
  <c r="JE1753" i="9" l="1"/>
  <c r="JD1754" i="9"/>
  <c r="JF1752" i="9"/>
  <c r="JI1752" i="9"/>
  <c r="JH1753" i="9"/>
  <c r="JG1753" i="9"/>
  <c r="JE1754" i="9" l="1"/>
  <c r="JD1755" i="9"/>
  <c r="JF1753" i="9"/>
  <c r="JI1753" i="9"/>
  <c r="JH1754" i="9"/>
  <c r="JG1754" i="9"/>
  <c r="JE1755" i="9" l="1"/>
  <c r="JD1756" i="9"/>
  <c r="JF1754" i="9"/>
  <c r="JI1754" i="9"/>
  <c r="JH1755" i="9"/>
  <c r="JG1755" i="9"/>
  <c r="JD1757" i="9" l="1"/>
  <c r="JE1756" i="9"/>
  <c r="JF1755" i="9"/>
  <c r="JI1755" i="9"/>
  <c r="JF1756" i="9"/>
  <c r="JG1756" i="9"/>
  <c r="JH1756" i="9"/>
  <c r="JD1758" i="9" l="1"/>
  <c r="JE1757" i="9"/>
  <c r="JI1756" i="9"/>
  <c r="JF1757" i="9"/>
  <c r="JD1759" i="9" l="1"/>
  <c r="JE1758" i="9"/>
  <c r="JH1757" i="9"/>
  <c r="JI1757" i="9"/>
  <c r="JG1757" i="9"/>
  <c r="JF1758" i="9"/>
  <c r="JD1760" i="9" l="1"/>
  <c r="JE1759" i="9"/>
  <c r="JH1758" i="9"/>
  <c r="JI1758" i="9"/>
  <c r="JG1758" i="9"/>
  <c r="JF1759" i="9"/>
  <c r="JD1761" i="9" l="1"/>
  <c r="JE1760" i="9"/>
  <c r="JH1759" i="9"/>
  <c r="JI1759" i="9"/>
  <c r="JG1759" i="9"/>
  <c r="JF1760" i="9"/>
  <c r="JD1762" i="9" l="1"/>
  <c r="JE1761" i="9"/>
  <c r="JH1760" i="9"/>
  <c r="JI1760" i="9"/>
  <c r="JG1760" i="9"/>
  <c r="JF1761" i="9"/>
  <c r="JD1763" i="9" l="1"/>
  <c r="JE1762" i="9"/>
  <c r="JH1761" i="9"/>
  <c r="JI1761" i="9"/>
  <c r="JG1761" i="9"/>
  <c r="JF1762" i="9"/>
  <c r="JD1764" i="9" l="1"/>
  <c r="JE1763" i="9"/>
  <c r="JH1762" i="9"/>
  <c r="JI1762" i="9"/>
  <c r="JG1762" i="9"/>
  <c r="JF1763" i="9"/>
  <c r="JD1765" i="9" l="1"/>
  <c r="JE1764" i="9"/>
  <c r="JH1763" i="9"/>
  <c r="JI1763" i="9"/>
  <c r="JG1763" i="9"/>
  <c r="JF1764" i="9"/>
  <c r="JD1766" i="9" l="1"/>
  <c r="JE1765" i="9"/>
  <c r="JH1764" i="9"/>
  <c r="JI1764" i="9"/>
  <c r="JG1764" i="9"/>
  <c r="JF1765" i="9"/>
  <c r="JD1767" i="9" l="1"/>
  <c r="JE1766" i="9"/>
  <c r="JH1765" i="9"/>
  <c r="JI1765" i="9"/>
  <c r="JG1765" i="9"/>
  <c r="JF1766" i="9"/>
  <c r="JD1768" i="9" l="1"/>
  <c r="JE1767" i="9"/>
  <c r="JH1766" i="9"/>
  <c r="JI1766" i="9"/>
  <c r="JG1766" i="9"/>
  <c r="JF1767" i="9"/>
  <c r="JD1769" i="9" l="1"/>
  <c r="JE1768" i="9"/>
  <c r="JH1767" i="9"/>
  <c r="JF1768" i="9"/>
  <c r="JG1768" i="9"/>
  <c r="JI1767" i="9"/>
  <c r="JG1767" i="9"/>
  <c r="JH1768" i="9"/>
  <c r="JD1770" i="9" l="1"/>
  <c r="JE1769" i="9"/>
  <c r="JI1768" i="9"/>
  <c r="JF1769" i="9"/>
  <c r="JD1771" i="9" l="1"/>
  <c r="JE1770" i="9"/>
  <c r="JH1769" i="9"/>
  <c r="JI1769" i="9"/>
  <c r="JG1769" i="9"/>
  <c r="JF1770" i="9"/>
  <c r="JD1772" i="9" l="1"/>
  <c r="JE1771" i="9"/>
  <c r="JH1770" i="9"/>
  <c r="JI1770" i="9"/>
  <c r="JG1770" i="9"/>
  <c r="JF1771" i="9"/>
  <c r="JD1773" i="9" l="1"/>
  <c r="JE1772" i="9"/>
  <c r="JH1771" i="9"/>
  <c r="JI1771" i="9"/>
  <c r="JG1771" i="9"/>
  <c r="JF1772" i="9"/>
  <c r="JD1774" i="9" l="1"/>
  <c r="JE1773" i="9"/>
  <c r="JH1772" i="9"/>
  <c r="JI1772" i="9"/>
  <c r="JG1772" i="9"/>
  <c r="JF1773" i="9"/>
  <c r="JD1775" i="9" l="1"/>
  <c r="JE1774" i="9"/>
  <c r="JH1773" i="9"/>
  <c r="JI1773" i="9"/>
  <c r="JG1773" i="9"/>
  <c r="JF1774" i="9"/>
  <c r="JD1776" i="9" l="1"/>
  <c r="JE1775" i="9"/>
  <c r="JH1774" i="9"/>
  <c r="JI1774" i="9"/>
  <c r="JG1774" i="9"/>
  <c r="JF1775" i="9"/>
  <c r="JD1777" i="9" l="1"/>
  <c r="JE1776" i="9"/>
  <c r="JH1775" i="9"/>
  <c r="JI1775" i="9"/>
  <c r="JG1775" i="9"/>
  <c r="JF1776" i="9"/>
  <c r="JD1778" i="9" l="1"/>
  <c r="JE1777" i="9"/>
  <c r="JH1776" i="9"/>
  <c r="JI1776" i="9"/>
  <c r="JG1776" i="9"/>
  <c r="JF1777" i="9"/>
  <c r="JD1779" i="9" l="1"/>
  <c r="JE1778" i="9"/>
  <c r="JH1777" i="9"/>
  <c r="JI1777" i="9"/>
  <c r="JG1777" i="9"/>
  <c r="JF1778" i="9"/>
  <c r="JD1780" i="9" l="1"/>
  <c r="JE1779" i="9"/>
  <c r="JH1778" i="9"/>
  <c r="JI1778" i="9"/>
  <c r="JG1778" i="9"/>
  <c r="JF1779" i="9"/>
  <c r="JD1781" i="9" l="1"/>
  <c r="JE1780" i="9"/>
  <c r="JH1779" i="9"/>
  <c r="JI1779" i="9"/>
  <c r="JG1779" i="9"/>
  <c r="JF1780" i="9"/>
  <c r="JD1782" i="9" l="1"/>
  <c r="JE1781" i="9"/>
  <c r="JH1780" i="9"/>
  <c r="JI1780" i="9"/>
  <c r="JG1780" i="9"/>
  <c r="JF1781" i="9"/>
  <c r="JD1783" i="9" l="1"/>
  <c r="JE1782" i="9"/>
  <c r="JH1781" i="9"/>
  <c r="JI1781" i="9"/>
  <c r="JG1781" i="9"/>
  <c r="JF1782" i="9"/>
  <c r="JD1784" i="9" l="1"/>
  <c r="JE1783" i="9"/>
  <c r="JH1782" i="9"/>
  <c r="JI1782" i="9"/>
  <c r="JG1782" i="9"/>
  <c r="JF1783" i="9"/>
  <c r="JD1785" i="9" l="1"/>
  <c r="JE1784" i="9"/>
  <c r="JH1783" i="9"/>
  <c r="JI1783" i="9"/>
  <c r="JG1783" i="9"/>
  <c r="JF1784" i="9"/>
  <c r="JD1786" i="9" l="1"/>
  <c r="JE1785" i="9"/>
  <c r="JH1784" i="9"/>
  <c r="JI1784" i="9"/>
  <c r="JG1784" i="9"/>
  <c r="JF1785" i="9"/>
  <c r="JD1787" i="9" l="1"/>
  <c r="JE1786" i="9"/>
  <c r="JH1785" i="9"/>
  <c r="JI1785" i="9"/>
  <c r="JG1785" i="9"/>
  <c r="JF1786" i="9"/>
  <c r="JD1788" i="9" l="1"/>
  <c r="JE1787" i="9"/>
  <c r="JH1786" i="9"/>
  <c r="JI1786" i="9"/>
  <c r="JG1786" i="9"/>
  <c r="JF1787" i="9"/>
  <c r="JD1789" i="9" l="1"/>
  <c r="JE1788" i="9"/>
  <c r="JH1787" i="9"/>
  <c r="JI1787" i="9"/>
  <c r="JG1787" i="9"/>
  <c r="JF1788" i="9"/>
  <c r="JD1790" i="9" l="1"/>
  <c r="JE1789" i="9"/>
  <c r="JH1788" i="9"/>
  <c r="JI1788" i="9"/>
  <c r="JG1788" i="9"/>
  <c r="JF1789" i="9"/>
  <c r="JD1791" i="9" l="1"/>
  <c r="JE1790" i="9"/>
  <c r="JH1789" i="9"/>
  <c r="JI1789" i="9"/>
  <c r="JG1789" i="9"/>
  <c r="JF1790" i="9"/>
  <c r="JD1792" i="9" l="1"/>
  <c r="JE1791" i="9"/>
  <c r="JH1790" i="9"/>
  <c r="JI1790" i="9"/>
  <c r="JG1790" i="9"/>
  <c r="JF1791" i="9"/>
  <c r="JD1793" i="9" l="1"/>
  <c r="JE1792" i="9"/>
  <c r="JH1791" i="9"/>
  <c r="JI1791" i="9"/>
  <c r="JG1791" i="9"/>
  <c r="JF1792" i="9"/>
  <c r="JD1794" i="9" l="1"/>
  <c r="JE1793" i="9"/>
  <c r="JH1792" i="9"/>
  <c r="JI1792" i="9"/>
  <c r="JG1792" i="9"/>
  <c r="JF1793" i="9"/>
  <c r="JD1795" i="9" l="1"/>
  <c r="JE1794" i="9"/>
  <c r="JH1793" i="9"/>
  <c r="JI1793" i="9"/>
  <c r="JG1793" i="9"/>
  <c r="JF1794" i="9"/>
  <c r="JD1796" i="9" l="1"/>
  <c r="JE1795" i="9"/>
  <c r="JH1794" i="9"/>
  <c r="JI1794" i="9"/>
  <c r="JG1794" i="9"/>
  <c r="JF1795" i="9"/>
  <c r="JD1797" i="9" l="1"/>
  <c r="JE1796" i="9"/>
  <c r="JH1795" i="9"/>
  <c r="JI1795" i="9"/>
  <c r="JG1795" i="9"/>
  <c r="JF1796" i="9"/>
  <c r="JD1798" i="9" l="1"/>
  <c r="JE1797" i="9"/>
  <c r="JH1796" i="9"/>
  <c r="JI1796" i="9"/>
  <c r="JG1796" i="9"/>
  <c r="JF1797" i="9"/>
  <c r="JD1799" i="9" l="1"/>
  <c r="JE1798" i="9"/>
  <c r="JH1797" i="9"/>
  <c r="JI1797" i="9"/>
  <c r="JG1797" i="9"/>
  <c r="JF1798" i="9"/>
  <c r="JD1800" i="9" l="1"/>
  <c r="JE1799" i="9"/>
  <c r="JH1798" i="9"/>
  <c r="JI1798" i="9"/>
  <c r="JG1798" i="9"/>
  <c r="JF1799" i="9"/>
  <c r="JD1801" i="9" l="1"/>
  <c r="JE1800" i="9"/>
  <c r="JH1799" i="9"/>
  <c r="JG1800" i="9"/>
  <c r="JI1799" i="9"/>
  <c r="JG1799" i="9"/>
  <c r="JF1800" i="9"/>
  <c r="JD1802" i="9" l="1"/>
  <c r="JE1801" i="9"/>
  <c r="JH1800" i="9"/>
  <c r="JI1800" i="9"/>
  <c r="JF1801" i="9"/>
  <c r="JG1801" i="9"/>
  <c r="JH1801" i="9"/>
  <c r="JD1803" i="9" l="1"/>
  <c r="JE1802" i="9"/>
  <c r="JI1801" i="9"/>
  <c r="JF1802" i="9"/>
  <c r="JD1804" i="9" l="1"/>
  <c r="JE1803" i="9"/>
  <c r="JH1802" i="9"/>
  <c r="JI1802" i="9"/>
  <c r="JG1802" i="9"/>
  <c r="JF1803" i="9"/>
  <c r="JD1805" i="9" l="1"/>
  <c r="JE1804" i="9"/>
  <c r="JH1803" i="9"/>
  <c r="JI1803" i="9"/>
  <c r="JG1803" i="9"/>
  <c r="JF1804" i="9"/>
  <c r="JD1806" i="9" l="1"/>
  <c r="JE1805" i="9"/>
  <c r="JH1804" i="9"/>
  <c r="JI1804" i="9"/>
  <c r="JG1804" i="9"/>
  <c r="JF1805" i="9"/>
  <c r="JD1807" i="9" l="1"/>
  <c r="JE1806" i="9"/>
  <c r="JH1805" i="9"/>
  <c r="JI1805" i="9"/>
  <c r="JG1805" i="9"/>
  <c r="JF1806" i="9"/>
  <c r="JD1808" i="9" l="1"/>
  <c r="JE1807" i="9"/>
  <c r="JH1806" i="9"/>
  <c r="JI1806" i="9"/>
  <c r="JG1806" i="9"/>
  <c r="JF1807" i="9"/>
  <c r="JD1809" i="9" l="1"/>
  <c r="JE1808" i="9"/>
  <c r="JH1807" i="9"/>
  <c r="JI1807" i="9"/>
  <c r="JG1807" i="9"/>
  <c r="JF1808" i="9"/>
  <c r="JD1810" i="9" l="1"/>
  <c r="JE1809" i="9"/>
  <c r="JH1808" i="9"/>
  <c r="JI1808" i="9"/>
  <c r="JG1808" i="9"/>
  <c r="JF1809" i="9"/>
  <c r="JD1811" i="9" l="1"/>
  <c r="JE1810" i="9"/>
  <c r="JH1809" i="9"/>
  <c r="JI1809" i="9"/>
  <c r="JG1809" i="9"/>
  <c r="JF1810" i="9"/>
  <c r="JD1812" i="9" l="1"/>
  <c r="JE1811" i="9"/>
  <c r="JH1810" i="9"/>
  <c r="JI1810" i="9"/>
  <c r="JG1810" i="9"/>
  <c r="JF1811" i="9"/>
  <c r="JD1813" i="9" l="1"/>
  <c r="JE1812" i="9"/>
  <c r="JH1811" i="9"/>
  <c r="JI1811" i="9"/>
  <c r="JG1811" i="9"/>
  <c r="JF1812" i="9"/>
  <c r="JD1814" i="9" l="1"/>
  <c r="JE1813" i="9"/>
  <c r="JH1812" i="9"/>
  <c r="JI1812" i="9"/>
  <c r="JG1812" i="9"/>
  <c r="JF1813" i="9"/>
  <c r="JD1815" i="9" l="1"/>
  <c r="JE1814" i="9"/>
  <c r="JH1813" i="9"/>
  <c r="JI1813" i="9"/>
  <c r="JG1813" i="9"/>
  <c r="JF1814" i="9"/>
  <c r="JD1816" i="9" l="1"/>
  <c r="JE1815" i="9"/>
  <c r="JH1814" i="9"/>
  <c r="JI1814" i="9"/>
  <c r="JG1814" i="9"/>
  <c r="JF1815" i="9"/>
  <c r="JD1817" i="9" l="1"/>
  <c r="JE1816" i="9"/>
  <c r="JH1815" i="9"/>
  <c r="JI1815" i="9"/>
  <c r="JG1815" i="9"/>
  <c r="JF1816" i="9"/>
  <c r="JD1818" i="9" l="1"/>
  <c r="JE1817" i="9"/>
  <c r="JH1816" i="9"/>
  <c r="JI1816" i="9"/>
  <c r="JG1816" i="9"/>
  <c r="JF1817" i="9"/>
  <c r="JD1819" i="9" l="1"/>
  <c r="JE1818" i="9"/>
  <c r="JH1817" i="9"/>
  <c r="JI1817" i="9"/>
  <c r="JG1817" i="9"/>
  <c r="JF1818" i="9"/>
  <c r="JD1820" i="9" l="1"/>
  <c r="JE1819" i="9"/>
  <c r="JH1818" i="9"/>
  <c r="JI1818" i="9"/>
  <c r="JG1818" i="9"/>
  <c r="JF1819" i="9"/>
  <c r="JD1821" i="9" l="1"/>
  <c r="JE1820" i="9"/>
  <c r="JH1819" i="9"/>
  <c r="JI1819" i="9"/>
  <c r="JG1819" i="9"/>
  <c r="JF1820" i="9"/>
  <c r="JD1822" i="9" l="1"/>
  <c r="JE1821" i="9"/>
  <c r="JH1820" i="9"/>
  <c r="JI1820" i="9"/>
  <c r="JG1820" i="9"/>
  <c r="JF1821" i="9"/>
  <c r="JD1823" i="9" l="1"/>
  <c r="JE1822" i="9"/>
  <c r="JH1821" i="9"/>
  <c r="JI1821" i="9"/>
  <c r="JG1821" i="9"/>
  <c r="JF1822" i="9"/>
  <c r="JD1824" i="9" l="1"/>
  <c r="JE1823" i="9"/>
  <c r="JH1822" i="9"/>
  <c r="JI1822" i="9"/>
  <c r="JG1822" i="9"/>
  <c r="JF1823" i="9"/>
  <c r="JD1825" i="9" l="1"/>
  <c r="JE1824" i="9"/>
  <c r="JH1823" i="9"/>
  <c r="JI1823" i="9"/>
  <c r="JG1823" i="9"/>
  <c r="JF1824" i="9"/>
  <c r="JD1826" i="9" l="1"/>
  <c r="JE1825" i="9"/>
  <c r="JH1824" i="9"/>
  <c r="JI1824" i="9"/>
  <c r="JG1824" i="9"/>
  <c r="JF1825" i="9"/>
  <c r="JD1827" i="9" l="1"/>
  <c r="JE1826" i="9"/>
  <c r="JH1825" i="9"/>
  <c r="JI1825" i="9"/>
  <c r="JG1825" i="9"/>
  <c r="JF1826" i="9"/>
  <c r="JD1828" i="9" l="1"/>
  <c r="JE1827" i="9"/>
  <c r="JH1826" i="9"/>
  <c r="JI1826" i="9"/>
  <c r="JG1826" i="9"/>
  <c r="JF1827" i="9"/>
  <c r="JD1829" i="9" l="1"/>
  <c r="JE1828" i="9"/>
  <c r="JH1827" i="9"/>
  <c r="JI1827" i="9"/>
  <c r="JG1827" i="9"/>
  <c r="JF1828" i="9"/>
  <c r="JD1830" i="9" l="1"/>
  <c r="JE1829" i="9"/>
  <c r="JH1828" i="9"/>
  <c r="JI1828" i="9"/>
  <c r="JG1828" i="9"/>
  <c r="JF1829" i="9"/>
  <c r="JD1831" i="9" l="1"/>
  <c r="JE1830" i="9"/>
  <c r="JH1829" i="9"/>
  <c r="JI1829" i="9"/>
  <c r="JG1829" i="9"/>
  <c r="JF1830" i="9"/>
  <c r="JD1832" i="9" l="1"/>
  <c r="JE1831" i="9"/>
  <c r="JH1830" i="9"/>
  <c r="JI1830" i="9"/>
  <c r="JG1830" i="9"/>
  <c r="JF1831" i="9"/>
  <c r="JD1833" i="9" l="1"/>
  <c r="JE1832" i="9"/>
  <c r="JH1831" i="9"/>
  <c r="JI1831" i="9"/>
  <c r="JG1831" i="9"/>
  <c r="JF1832" i="9"/>
  <c r="JD1834" i="9" l="1"/>
  <c r="JE1833" i="9"/>
  <c r="JH1832" i="9"/>
  <c r="JI1832" i="9"/>
  <c r="JG1832" i="9"/>
  <c r="JF1833" i="9"/>
  <c r="JD1835" i="9" l="1"/>
  <c r="JE1834" i="9"/>
  <c r="JH1833" i="9"/>
  <c r="JI1833" i="9"/>
  <c r="JG1833" i="9"/>
  <c r="JF1834" i="9"/>
  <c r="JD1836" i="9" l="1"/>
  <c r="JE1835" i="9"/>
  <c r="JH1834" i="9"/>
  <c r="JI1834" i="9"/>
  <c r="JG1834" i="9"/>
  <c r="JF1835" i="9"/>
  <c r="JD1837" i="9" l="1"/>
  <c r="JE1836" i="9"/>
  <c r="JH1835" i="9"/>
  <c r="JI1835" i="9"/>
  <c r="JG1835" i="9"/>
  <c r="JF1836" i="9"/>
  <c r="JD1838" i="9" l="1"/>
  <c r="JE1837" i="9"/>
  <c r="JH1836" i="9"/>
  <c r="JI1836" i="9"/>
  <c r="JG1836" i="9"/>
  <c r="JF1837" i="9"/>
  <c r="JD1839" i="9" l="1"/>
  <c r="JE1838" i="9"/>
  <c r="JH1837" i="9"/>
  <c r="JI1837" i="9"/>
  <c r="JG1837" i="9"/>
  <c r="JF1838" i="9"/>
  <c r="JD1840" i="9" l="1"/>
  <c r="JE1839" i="9"/>
  <c r="JH1838" i="9"/>
  <c r="JI1838" i="9"/>
  <c r="JG1838" i="9"/>
  <c r="JF1839" i="9"/>
  <c r="JD1841" i="9" l="1"/>
  <c r="JE1840" i="9"/>
  <c r="JH1839" i="9"/>
  <c r="JI1839" i="9"/>
  <c r="JG1839" i="9"/>
  <c r="JF1840" i="9"/>
  <c r="JD1842" i="9" l="1"/>
  <c r="JE1841" i="9"/>
  <c r="JH1840" i="9"/>
  <c r="JI1840" i="9"/>
  <c r="JG1840" i="9"/>
  <c r="JF1841" i="9"/>
  <c r="JD1843" i="9" l="1"/>
  <c r="JE1842" i="9"/>
  <c r="JH1841" i="9"/>
  <c r="JI1841" i="9"/>
  <c r="JG1841" i="9"/>
  <c r="JF1842" i="9"/>
  <c r="JD1844" i="9" l="1"/>
  <c r="JE1843" i="9"/>
  <c r="JH1842" i="9"/>
  <c r="JI1842" i="9"/>
  <c r="JG1842" i="9"/>
  <c r="JF1843" i="9"/>
  <c r="JD1845" i="9" l="1"/>
  <c r="JE1844" i="9"/>
  <c r="JH1843" i="9"/>
  <c r="JI1843" i="9"/>
  <c r="JG1843" i="9"/>
  <c r="JF1844" i="9"/>
  <c r="JD1846" i="9" l="1"/>
  <c r="JE1845" i="9"/>
  <c r="JH1844" i="9"/>
  <c r="JI1844" i="9"/>
  <c r="JG1844" i="9"/>
  <c r="JF1845" i="9"/>
  <c r="JD1847" i="9" l="1"/>
  <c r="JE1846" i="9"/>
  <c r="JH1845" i="9"/>
  <c r="JI1845" i="9"/>
  <c r="JG1845" i="9"/>
  <c r="JF1846" i="9"/>
  <c r="JD1848" i="9" l="1"/>
  <c r="JE1847" i="9"/>
  <c r="JH1846" i="9"/>
  <c r="JI1846" i="9"/>
  <c r="JG1846" i="9"/>
  <c r="JF1847" i="9"/>
  <c r="JD1849" i="9" l="1"/>
  <c r="JE1848" i="9"/>
  <c r="JH1847" i="9"/>
  <c r="JI1847" i="9"/>
  <c r="JG1847" i="9"/>
  <c r="JF1848" i="9"/>
  <c r="JD1850" i="9" l="1"/>
  <c r="JE1849" i="9"/>
  <c r="JH1848" i="9"/>
  <c r="JI1848" i="9"/>
  <c r="JG1848" i="9"/>
  <c r="JF1849" i="9"/>
  <c r="JD1851" i="9" l="1"/>
  <c r="JE1850" i="9"/>
  <c r="JH1849" i="9"/>
  <c r="JI1849" i="9"/>
  <c r="JG1849" i="9"/>
  <c r="JF1850" i="9"/>
  <c r="JD1852" i="9" l="1"/>
  <c r="JE1851" i="9"/>
  <c r="JH1850" i="9"/>
  <c r="JI1850" i="9"/>
  <c r="JG1850" i="9"/>
  <c r="JF1851" i="9"/>
  <c r="JD1853" i="9" l="1"/>
  <c r="JE1852" i="9"/>
  <c r="JH1851" i="9"/>
  <c r="JI1851" i="9"/>
  <c r="JG1851" i="9"/>
  <c r="JF1852" i="9"/>
  <c r="JD1854" i="9" l="1"/>
  <c r="JE1853" i="9"/>
  <c r="JH1852" i="9"/>
  <c r="JI1852" i="9"/>
  <c r="JG1852" i="9"/>
  <c r="JF1853" i="9"/>
  <c r="JD1855" i="9" l="1"/>
  <c r="JE1854" i="9"/>
  <c r="JH1853" i="9"/>
  <c r="JI1853" i="9"/>
  <c r="JG1853" i="9"/>
  <c r="JF1854" i="9"/>
  <c r="JD1856" i="9" l="1"/>
  <c r="JE1855" i="9"/>
  <c r="JH1854" i="9"/>
  <c r="JI1854" i="9"/>
  <c r="JG1854" i="9"/>
  <c r="JF1855" i="9"/>
  <c r="JD1857" i="9" l="1"/>
  <c r="JE1856" i="9"/>
  <c r="JH1855" i="9"/>
  <c r="JI1855" i="9"/>
  <c r="JG1855" i="9"/>
  <c r="JF1856" i="9"/>
  <c r="JD1858" i="9" l="1"/>
  <c r="JE1857" i="9"/>
  <c r="JH1856" i="9"/>
  <c r="JI1856" i="9"/>
  <c r="JG1856" i="9"/>
  <c r="JF1857" i="9"/>
  <c r="JD1859" i="9" l="1"/>
  <c r="JE1858" i="9"/>
  <c r="JH1857" i="9"/>
  <c r="JI1857" i="9"/>
  <c r="JG1857" i="9"/>
  <c r="JF1858" i="9"/>
  <c r="JD1860" i="9" l="1"/>
  <c r="JE1859" i="9"/>
  <c r="JH1858" i="9"/>
  <c r="JI1858" i="9"/>
  <c r="JG1858" i="9"/>
  <c r="JF1859" i="9"/>
  <c r="JD1861" i="9" l="1"/>
  <c r="JE1860" i="9"/>
  <c r="JH1859" i="9"/>
  <c r="JI1859" i="9"/>
  <c r="JG1859" i="9"/>
  <c r="JF1860" i="9"/>
  <c r="JD1862" i="9" l="1"/>
  <c r="JE1861" i="9"/>
  <c r="JH1860" i="9"/>
  <c r="JI1860" i="9"/>
  <c r="JG1860" i="9"/>
  <c r="JF1861" i="9"/>
  <c r="JD1863" i="9" l="1"/>
  <c r="JE1862" i="9"/>
  <c r="JH1861" i="9"/>
  <c r="JI1861" i="9"/>
  <c r="JG1861" i="9"/>
  <c r="JF1862" i="9"/>
  <c r="JD1864" i="9" l="1"/>
  <c r="JE1863" i="9"/>
  <c r="JH1862" i="9"/>
  <c r="JI1862" i="9"/>
  <c r="JG1862" i="9"/>
  <c r="JF1863" i="9"/>
  <c r="JD1865" i="9" l="1"/>
  <c r="JE1864" i="9"/>
  <c r="JH1863" i="9"/>
  <c r="JI1863" i="9"/>
  <c r="JG1863" i="9"/>
  <c r="JF1864" i="9"/>
  <c r="JD1866" i="9" l="1"/>
  <c r="JE1865" i="9"/>
  <c r="JI1864" i="9"/>
  <c r="JG1864" i="9"/>
  <c r="JH1864" i="9"/>
  <c r="JF1865" i="9"/>
  <c r="JG1865" i="9"/>
  <c r="JH1865" i="9"/>
  <c r="JD1867" i="9" l="1"/>
  <c r="JE1866" i="9"/>
  <c r="JG1866" i="9"/>
  <c r="JI1865" i="9"/>
  <c r="JF1866" i="9"/>
  <c r="JD1868" i="9" l="1"/>
  <c r="JE1867" i="9"/>
  <c r="JH1866" i="9"/>
  <c r="JI1866" i="9"/>
  <c r="JG1867" i="9"/>
  <c r="JH1867" i="9"/>
  <c r="JD1869" i="9" l="1"/>
  <c r="JE1868" i="9"/>
  <c r="JI1867" i="9"/>
  <c r="JF1867" i="9"/>
  <c r="JF1868" i="9"/>
  <c r="JG1868" i="9"/>
  <c r="JH1868" i="9"/>
  <c r="JD1870" i="9" l="1"/>
  <c r="JE1869" i="9"/>
  <c r="JI1868" i="9"/>
  <c r="JF1869" i="9"/>
  <c r="JD1871" i="9" l="1"/>
  <c r="JE1870" i="9"/>
  <c r="JH1869" i="9"/>
  <c r="JI1869" i="9"/>
  <c r="JG1869" i="9"/>
  <c r="JF1870" i="9"/>
  <c r="JD1872" i="9" l="1"/>
  <c r="JE1871" i="9"/>
  <c r="JH1870" i="9"/>
  <c r="JI1870" i="9"/>
  <c r="JG1870" i="9"/>
  <c r="JF1871" i="9"/>
  <c r="JD1873" i="9" l="1"/>
  <c r="JE1872" i="9"/>
  <c r="JH1871" i="9"/>
  <c r="JI1871" i="9"/>
  <c r="JG1871" i="9"/>
  <c r="JF1872" i="9"/>
  <c r="JD1874" i="9" l="1"/>
  <c r="JE1873" i="9"/>
  <c r="JH1872" i="9"/>
  <c r="JI1872" i="9"/>
  <c r="JG1872" i="9"/>
  <c r="JF1873" i="9"/>
  <c r="JD1875" i="9" l="1"/>
  <c r="JE1874" i="9"/>
  <c r="JH1873" i="9"/>
  <c r="JI1873" i="9"/>
  <c r="JG1873" i="9"/>
  <c r="JF1874" i="9"/>
  <c r="JD1876" i="9" l="1"/>
  <c r="JE1875" i="9"/>
  <c r="JH1874" i="9"/>
  <c r="JI1874" i="9"/>
  <c r="JG1874" i="9"/>
  <c r="JF1875" i="9"/>
  <c r="JD1877" i="9" l="1"/>
  <c r="JE1876" i="9"/>
  <c r="JH1875" i="9"/>
  <c r="JI1875" i="9"/>
  <c r="JG1875" i="9"/>
  <c r="JF1876" i="9"/>
  <c r="JD1878" i="9" l="1"/>
  <c r="JE1877" i="9"/>
  <c r="JH1876" i="9"/>
  <c r="JI1876" i="9"/>
  <c r="JG1876" i="9"/>
  <c r="JF1877" i="9"/>
  <c r="JD1879" i="9" l="1"/>
  <c r="JE1878" i="9"/>
  <c r="JH1877" i="9"/>
  <c r="JI1877" i="9"/>
  <c r="JG1877" i="9"/>
  <c r="JF1878" i="9"/>
  <c r="JD1880" i="9" l="1"/>
  <c r="JE1879" i="9"/>
  <c r="JH1878" i="9"/>
  <c r="JI1878" i="9"/>
  <c r="JG1878" i="9"/>
  <c r="JF1879" i="9"/>
  <c r="JD1881" i="9" l="1"/>
  <c r="JE1880" i="9"/>
  <c r="JH1879" i="9"/>
  <c r="JI1879" i="9"/>
  <c r="JG1879" i="9"/>
  <c r="JF1880" i="9"/>
  <c r="JD1882" i="9" l="1"/>
  <c r="JE1881" i="9"/>
  <c r="JH1880" i="9"/>
  <c r="JI1880" i="9"/>
  <c r="JG1880" i="9"/>
  <c r="JF1881" i="9"/>
  <c r="JD1883" i="9" l="1"/>
  <c r="JE1882" i="9"/>
  <c r="JH1881" i="9"/>
  <c r="JI1881" i="9"/>
  <c r="JG1881" i="9"/>
  <c r="JF1882" i="9"/>
  <c r="JD1884" i="9" l="1"/>
  <c r="JE1883" i="9"/>
  <c r="JH1882" i="9"/>
  <c r="JI1882" i="9"/>
  <c r="JG1882" i="9"/>
  <c r="JF1883" i="9"/>
  <c r="JD1885" i="9" l="1"/>
  <c r="JE1884" i="9"/>
  <c r="JH1883" i="9"/>
  <c r="JI1883" i="9"/>
  <c r="JG1883" i="9"/>
  <c r="JF1884" i="9"/>
  <c r="JD1886" i="9" l="1"/>
  <c r="JE1885" i="9"/>
  <c r="JH1884" i="9"/>
  <c r="JI1884" i="9"/>
  <c r="JG1884" i="9"/>
  <c r="JF1885" i="9"/>
  <c r="JD1887" i="9" l="1"/>
  <c r="JE1886" i="9"/>
  <c r="JH1885" i="9"/>
  <c r="JI1885" i="9"/>
  <c r="JG1885" i="9"/>
  <c r="JF1886" i="9"/>
  <c r="JD1888" i="9" l="1"/>
  <c r="JE1887" i="9"/>
  <c r="JH1886" i="9"/>
  <c r="JI1886" i="9"/>
  <c r="JG1886" i="9"/>
  <c r="JF1887" i="9"/>
  <c r="JD1889" i="9" l="1"/>
  <c r="JE1888" i="9"/>
  <c r="JH1887" i="9"/>
  <c r="JI1887" i="9"/>
  <c r="JG1887" i="9"/>
  <c r="JF1888" i="9"/>
  <c r="JD1890" i="9" l="1"/>
  <c r="JE1889" i="9"/>
  <c r="JH1888" i="9"/>
  <c r="JI1888" i="9"/>
  <c r="JG1888" i="9"/>
  <c r="JF1889" i="9"/>
  <c r="JD1891" i="9" l="1"/>
  <c r="JE1890" i="9"/>
  <c r="JH1889" i="9"/>
  <c r="JI1889" i="9"/>
  <c r="JG1889" i="9"/>
  <c r="JF1890" i="9"/>
  <c r="JD1892" i="9" l="1"/>
  <c r="JE1891" i="9"/>
  <c r="JH1890" i="9"/>
  <c r="JI1890" i="9"/>
  <c r="JG1890" i="9"/>
  <c r="JF1891" i="9"/>
  <c r="JD1893" i="9" l="1"/>
  <c r="JE1892" i="9"/>
  <c r="JH1891" i="9"/>
  <c r="JI1891" i="9"/>
  <c r="JG1891" i="9"/>
  <c r="JF1892" i="9"/>
  <c r="JD1894" i="9" l="1"/>
  <c r="JE1893" i="9"/>
  <c r="JH1892" i="9"/>
  <c r="JI1892" i="9"/>
  <c r="JG1892" i="9"/>
  <c r="JF1893" i="9"/>
  <c r="JD1895" i="9" l="1"/>
  <c r="JE1894" i="9"/>
  <c r="JH1893" i="9"/>
  <c r="JI1893" i="9"/>
  <c r="JG1893" i="9"/>
  <c r="JF1894" i="9"/>
  <c r="JD1896" i="9" l="1"/>
  <c r="JE1895" i="9"/>
  <c r="JH1894" i="9"/>
  <c r="JI1894" i="9"/>
  <c r="JG1894" i="9"/>
  <c r="JF1895" i="9"/>
  <c r="JD1897" i="9" l="1"/>
  <c r="JE1896" i="9"/>
  <c r="JH1895" i="9"/>
  <c r="JI1895" i="9"/>
  <c r="JG1895" i="9"/>
  <c r="JF1896" i="9"/>
  <c r="JD1898" i="9" l="1"/>
  <c r="JE1897" i="9"/>
  <c r="JH1896" i="9"/>
  <c r="JI1896" i="9"/>
  <c r="JG1896" i="9"/>
  <c r="JF1897" i="9"/>
  <c r="JD1899" i="9" l="1"/>
  <c r="JE1898" i="9"/>
  <c r="JH1897" i="9"/>
  <c r="JI1897" i="9"/>
  <c r="JG1897" i="9"/>
  <c r="JF1898" i="9"/>
  <c r="JG1898" i="9"/>
  <c r="JH1898" i="9"/>
  <c r="JD1900" i="9" l="1"/>
  <c r="JE1899" i="9"/>
  <c r="JI1898" i="9"/>
  <c r="JF1899" i="9"/>
  <c r="JD1901" i="9" l="1"/>
  <c r="JE1900" i="9"/>
  <c r="JH1899" i="9"/>
  <c r="JI1899" i="9"/>
  <c r="JG1899" i="9"/>
  <c r="JF1900" i="9"/>
  <c r="JD1902" i="9" l="1"/>
  <c r="JE1901" i="9"/>
  <c r="JH1900" i="9"/>
  <c r="JI1900" i="9"/>
  <c r="JG1900" i="9"/>
  <c r="JF1901" i="9"/>
  <c r="JD1903" i="9" l="1"/>
  <c r="JE1902" i="9"/>
  <c r="JH1901" i="9"/>
  <c r="JI1901" i="9"/>
  <c r="JG1901" i="9"/>
  <c r="JF1902" i="9"/>
  <c r="JD1904" i="9" l="1"/>
  <c r="JE1903" i="9"/>
  <c r="JH1902" i="9"/>
  <c r="JI1902" i="9"/>
  <c r="JG1902" i="9"/>
  <c r="JF1903" i="9"/>
  <c r="JD1905" i="9" l="1"/>
  <c r="JE1904" i="9"/>
  <c r="JH1903" i="9"/>
  <c r="JI1903" i="9"/>
  <c r="JG1903" i="9"/>
  <c r="JF1904" i="9"/>
  <c r="JD1906" i="9" l="1"/>
  <c r="JE1905" i="9"/>
  <c r="JH1904" i="9"/>
  <c r="JI1904" i="9"/>
  <c r="JG1904" i="9"/>
  <c r="JF1905" i="9"/>
  <c r="JD1907" i="9" l="1"/>
  <c r="JE1906" i="9"/>
  <c r="JH1905" i="9"/>
  <c r="JI1905" i="9"/>
  <c r="JG1905" i="9"/>
  <c r="JF1906" i="9"/>
  <c r="JD1908" i="9" l="1"/>
  <c r="JE1907" i="9"/>
  <c r="JH1906" i="9"/>
  <c r="JI1906" i="9"/>
  <c r="JG1906" i="9"/>
  <c r="JF1907" i="9"/>
  <c r="JD1909" i="9" l="1"/>
  <c r="JE1908" i="9"/>
  <c r="JH1907" i="9"/>
  <c r="JI1907" i="9"/>
  <c r="JG1907" i="9"/>
  <c r="JF1908" i="9"/>
  <c r="JD1910" i="9" l="1"/>
  <c r="JE1909" i="9"/>
  <c r="JH1908" i="9"/>
  <c r="JI1908" i="9"/>
  <c r="JG1908" i="9"/>
  <c r="JF1909" i="9"/>
  <c r="JD1911" i="9" l="1"/>
  <c r="JE1910" i="9"/>
  <c r="JH1909" i="9"/>
  <c r="JI1909" i="9"/>
  <c r="JG1909" i="9"/>
  <c r="JF1910" i="9"/>
  <c r="JD1912" i="9" l="1"/>
  <c r="JE1911" i="9"/>
  <c r="JH1910" i="9"/>
  <c r="JI1910" i="9"/>
  <c r="JG1910" i="9"/>
  <c r="JF1911" i="9"/>
  <c r="JD1913" i="9" l="1"/>
  <c r="JE1912" i="9"/>
  <c r="JH1911" i="9"/>
  <c r="JI1911" i="9"/>
  <c r="JG1911" i="9"/>
  <c r="JF1912" i="9"/>
  <c r="JD1914" i="9" l="1"/>
  <c r="JE1913" i="9"/>
  <c r="JH1912" i="9"/>
  <c r="JI1912" i="9"/>
  <c r="JG1912" i="9"/>
  <c r="JF1913" i="9"/>
  <c r="JD1915" i="9" l="1"/>
  <c r="JE1914" i="9"/>
  <c r="JH1913" i="9"/>
  <c r="JI1913" i="9"/>
  <c r="JG1913" i="9"/>
  <c r="JF1914" i="9"/>
  <c r="JD1916" i="9" l="1"/>
  <c r="JE1915" i="9"/>
  <c r="JH1914" i="9"/>
  <c r="JI1914" i="9"/>
  <c r="JG1914" i="9"/>
  <c r="JF1915" i="9"/>
  <c r="JD1917" i="9" l="1"/>
  <c r="JE1916" i="9"/>
  <c r="JH1915" i="9"/>
  <c r="JI1915" i="9"/>
  <c r="JG1915" i="9"/>
  <c r="JF1916" i="9"/>
  <c r="JD1918" i="9" l="1"/>
  <c r="JE1917" i="9"/>
  <c r="JH1916" i="9"/>
  <c r="JI1916" i="9"/>
  <c r="JG1916" i="9"/>
  <c r="JF1917" i="9"/>
  <c r="JD1919" i="9" l="1"/>
  <c r="JE1918" i="9"/>
  <c r="JH1917" i="9"/>
  <c r="JI1917" i="9"/>
  <c r="JG1917" i="9"/>
  <c r="JF1918" i="9"/>
  <c r="JD1920" i="9" l="1"/>
  <c r="JE1919" i="9"/>
  <c r="JH1918" i="9"/>
  <c r="JI1918" i="9"/>
  <c r="JG1918" i="9"/>
  <c r="JF1919" i="9"/>
  <c r="JD1921" i="9" l="1"/>
  <c r="JE1920" i="9"/>
  <c r="JH1919" i="9"/>
  <c r="JI1919" i="9"/>
  <c r="JG1919" i="9"/>
  <c r="JF1920" i="9"/>
  <c r="JD1922" i="9" l="1"/>
  <c r="JE1921" i="9"/>
  <c r="JH1920" i="9"/>
  <c r="JI1920" i="9"/>
  <c r="JG1920" i="9"/>
  <c r="JF1921" i="9"/>
  <c r="JD1923" i="9" l="1"/>
  <c r="JE1922" i="9"/>
  <c r="JH1921" i="9"/>
  <c r="JI1921" i="9"/>
  <c r="JG1921" i="9"/>
  <c r="JF1922" i="9"/>
  <c r="JD1924" i="9" l="1"/>
  <c r="JE1923" i="9"/>
  <c r="JH1922" i="9"/>
  <c r="JI1922" i="9"/>
  <c r="JG1922" i="9"/>
  <c r="JF1923" i="9"/>
  <c r="JD1925" i="9" l="1"/>
  <c r="JE1924" i="9"/>
  <c r="JH1923" i="9"/>
  <c r="JI1923" i="9"/>
  <c r="JG1923" i="9"/>
  <c r="JF1924" i="9"/>
  <c r="JD1926" i="9" l="1"/>
  <c r="JE1925" i="9"/>
  <c r="JH1924" i="9"/>
  <c r="JI1924" i="9"/>
  <c r="JG1924" i="9"/>
  <c r="JF1925" i="9"/>
  <c r="JD1927" i="9" l="1"/>
  <c r="JE1926" i="9"/>
  <c r="JH1925" i="9"/>
  <c r="JI1925" i="9"/>
  <c r="JG1925" i="9"/>
  <c r="JF1926" i="9"/>
  <c r="JD1928" i="9" l="1"/>
  <c r="JE1927" i="9"/>
  <c r="JH1926" i="9"/>
  <c r="JI1926" i="9"/>
  <c r="JG1926" i="9"/>
  <c r="JF1927" i="9"/>
  <c r="JD1929" i="9" l="1"/>
  <c r="JE1928" i="9"/>
  <c r="JH1927" i="9"/>
  <c r="JI1927" i="9"/>
  <c r="JG1927" i="9"/>
  <c r="JF1928" i="9"/>
  <c r="JD1930" i="9" l="1"/>
  <c r="JE1929" i="9"/>
  <c r="JH1928" i="9"/>
  <c r="JI1928" i="9"/>
  <c r="JG1928" i="9"/>
  <c r="JF1929" i="9"/>
  <c r="JD1931" i="9" l="1"/>
  <c r="JE1930" i="9"/>
  <c r="JH1929" i="9"/>
  <c r="JI1929" i="9"/>
  <c r="JG1929" i="9"/>
  <c r="JF1930" i="9"/>
  <c r="JD1932" i="9" l="1"/>
  <c r="JE1931" i="9"/>
  <c r="JH1930" i="9"/>
  <c r="JI1930" i="9"/>
  <c r="JG1930" i="9"/>
  <c r="JF1931" i="9"/>
  <c r="JD1933" i="9" l="1"/>
  <c r="JE1932" i="9"/>
  <c r="JH1931" i="9"/>
  <c r="JI1931" i="9"/>
  <c r="JG1931" i="9"/>
  <c r="JF1932" i="9"/>
  <c r="JD1934" i="9" l="1"/>
  <c r="JE1933" i="9"/>
  <c r="JH1932" i="9"/>
  <c r="JI1932" i="9"/>
  <c r="JG1932" i="9"/>
  <c r="JF1933" i="9"/>
  <c r="JD1935" i="9" l="1"/>
  <c r="JE1934" i="9"/>
  <c r="JH1933" i="9"/>
  <c r="JI1933" i="9"/>
  <c r="JG1933" i="9"/>
  <c r="JF1934" i="9"/>
  <c r="JD1936" i="9" l="1"/>
  <c r="JE1935" i="9"/>
  <c r="JH1934" i="9"/>
  <c r="JI1934" i="9"/>
  <c r="JG1934" i="9"/>
  <c r="JF1935" i="9"/>
  <c r="JD1937" i="9" l="1"/>
  <c r="JE1936" i="9"/>
  <c r="JH1935" i="9"/>
  <c r="JI1935" i="9"/>
  <c r="JG1935" i="9"/>
  <c r="JF1936" i="9"/>
  <c r="JD1938" i="9" l="1"/>
  <c r="JE1937" i="9"/>
  <c r="JH1936" i="9"/>
  <c r="JI1936" i="9"/>
  <c r="JG1936" i="9"/>
  <c r="JF1937" i="9"/>
  <c r="JD1939" i="9" l="1"/>
  <c r="JE1938" i="9"/>
  <c r="JH1937" i="9"/>
  <c r="JI1937" i="9"/>
  <c r="JG1937" i="9"/>
  <c r="JF1938" i="9"/>
  <c r="JD1940" i="9" l="1"/>
  <c r="JE1939" i="9"/>
  <c r="JH1938" i="9"/>
  <c r="JI1938" i="9"/>
  <c r="JG1938" i="9"/>
  <c r="JF1939" i="9"/>
  <c r="JD1941" i="9" l="1"/>
  <c r="JE1940" i="9"/>
  <c r="JH1939" i="9"/>
  <c r="JI1939" i="9"/>
  <c r="JG1939" i="9"/>
  <c r="JF1940" i="9"/>
  <c r="JD1942" i="9" l="1"/>
  <c r="JE1941" i="9"/>
  <c r="JH1940" i="9"/>
  <c r="JI1940" i="9"/>
  <c r="JG1940" i="9"/>
  <c r="JF1941" i="9"/>
  <c r="JD1943" i="9" l="1"/>
  <c r="JE1942" i="9"/>
  <c r="JH1941" i="9"/>
  <c r="JI1941" i="9"/>
  <c r="JG1941" i="9"/>
  <c r="JF1942" i="9"/>
  <c r="JD1944" i="9" l="1"/>
  <c r="JE1943" i="9"/>
  <c r="JH1942" i="9"/>
  <c r="JI1942" i="9"/>
  <c r="JG1942" i="9"/>
  <c r="JF1943" i="9"/>
  <c r="JD1945" i="9" l="1"/>
  <c r="JE1944" i="9"/>
  <c r="JH1943" i="9"/>
  <c r="JI1943" i="9"/>
  <c r="JG1943" i="9"/>
  <c r="JF1944" i="9"/>
  <c r="JD1946" i="9" l="1"/>
  <c r="JE1945" i="9"/>
  <c r="JH1944" i="9"/>
  <c r="JI1944" i="9"/>
  <c r="JG1944" i="9"/>
  <c r="JF1945" i="9"/>
  <c r="JD1947" i="9" l="1"/>
  <c r="JE1946" i="9"/>
  <c r="JH1945" i="9"/>
  <c r="JI1945" i="9"/>
  <c r="JG1945" i="9"/>
  <c r="JF1946" i="9"/>
  <c r="JD1948" i="9" l="1"/>
  <c r="JE1947" i="9"/>
  <c r="JH1946" i="9"/>
  <c r="JI1946" i="9"/>
  <c r="JG1946" i="9"/>
  <c r="JF1947" i="9"/>
  <c r="JD1949" i="9" l="1"/>
  <c r="JE1948" i="9"/>
  <c r="JH1947" i="9"/>
  <c r="JI1947" i="9"/>
  <c r="JG1947" i="9"/>
  <c r="JF1948" i="9"/>
  <c r="JD1950" i="9" l="1"/>
  <c r="JE1949" i="9"/>
  <c r="JH1948" i="9"/>
  <c r="JI1948" i="9"/>
  <c r="JG1948" i="9"/>
  <c r="JF1949" i="9"/>
  <c r="JD1951" i="9" l="1"/>
  <c r="JE1950" i="9"/>
  <c r="JH1949" i="9"/>
  <c r="JI1949" i="9"/>
  <c r="JG1949" i="9"/>
  <c r="JF1950" i="9"/>
  <c r="JD1952" i="9" l="1"/>
  <c r="JE1951" i="9"/>
  <c r="JH1950" i="9"/>
  <c r="JI1950" i="9"/>
  <c r="JG1950" i="9"/>
  <c r="JF1951" i="9"/>
  <c r="JD1953" i="9" l="1"/>
  <c r="JE1952" i="9"/>
  <c r="JH1951" i="9"/>
  <c r="JI1951" i="9"/>
  <c r="JG1951" i="9"/>
  <c r="JF1952" i="9"/>
  <c r="JD1954" i="9" l="1"/>
  <c r="JE1953" i="9"/>
  <c r="JH1952" i="9"/>
  <c r="JI1952" i="9"/>
  <c r="JG1952" i="9"/>
  <c r="JF1953" i="9"/>
  <c r="JD1955" i="9" l="1"/>
  <c r="JE1954" i="9"/>
  <c r="JH1953" i="9"/>
  <c r="JI1953" i="9"/>
  <c r="JG1953" i="9"/>
  <c r="JF1954" i="9"/>
  <c r="JD1956" i="9" l="1"/>
  <c r="JE1955" i="9"/>
  <c r="JH1954" i="9"/>
  <c r="JI1954" i="9"/>
  <c r="JG1954" i="9"/>
  <c r="JF1955" i="9"/>
  <c r="JD1957" i="9" l="1"/>
  <c r="JE1956" i="9"/>
  <c r="JH1955" i="9"/>
  <c r="JI1955" i="9"/>
  <c r="JG1955" i="9"/>
  <c r="JF1956" i="9"/>
  <c r="JD1958" i="9" l="1"/>
  <c r="JE1957" i="9"/>
  <c r="JH1956" i="9"/>
  <c r="JI1956" i="9"/>
  <c r="JG1956" i="9"/>
  <c r="JF1957" i="9"/>
  <c r="JD1959" i="9" l="1"/>
  <c r="JE1958" i="9"/>
  <c r="JH1957" i="9"/>
  <c r="JI1957" i="9"/>
  <c r="JG1957" i="9"/>
  <c r="JF1958" i="9"/>
  <c r="JD1960" i="9" l="1"/>
  <c r="JE1959" i="9"/>
  <c r="JH1958" i="9"/>
  <c r="JI1958" i="9"/>
  <c r="JG1958" i="9"/>
  <c r="JF1959" i="9"/>
  <c r="JD1961" i="9" l="1"/>
  <c r="JE1960" i="9"/>
  <c r="JH1959" i="9"/>
  <c r="JI1959" i="9"/>
  <c r="JG1959" i="9"/>
  <c r="JF1960" i="9"/>
  <c r="JD1962" i="9" l="1"/>
  <c r="JE1961" i="9"/>
  <c r="JH1960" i="9"/>
  <c r="JI1960" i="9"/>
  <c r="JG1960" i="9"/>
  <c r="JF1961" i="9"/>
  <c r="JD1963" i="9" l="1"/>
  <c r="JE1962" i="9"/>
  <c r="JH1961" i="9"/>
  <c r="JI1961" i="9"/>
  <c r="JG1961" i="9"/>
  <c r="JF1962" i="9"/>
  <c r="JD1964" i="9" l="1"/>
  <c r="JE1963" i="9"/>
  <c r="JH1962" i="9"/>
  <c r="JF1963" i="9"/>
  <c r="JG1963" i="9"/>
  <c r="JI1962" i="9"/>
  <c r="JG1962" i="9"/>
  <c r="JH1963" i="9"/>
  <c r="JD1965" i="9" l="1"/>
  <c r="JE1964" i="9"/>
  <c r="JI1963" i="9"/>
  <c r="JF1964" i="9"/>
  <c r="JD1966" i="9" l="1"/>
  <c r="JE1965" i="9"/>
  <c r="JH1964" i="9"/>
  <c r="JI1964" i="9"/>
  <c r="JG1964" i="9"/>
  <c r="JF1965" i="9"/>
  <c r="JD1967" i="9" l="1"/>
  <c r="JE1966" i="9"/>
  <c r="JH1965" i="9"/>
  <c r="JI1965" i="9"/>
  <c r="JG1965" i="9"/>
  <c r="JF1966" i="9"/>
  <c r="JD1968" i="9" l="1"/>
  <c r="JE1967" i="9"/>
  <c r="JH1966" i="9"/>
  <c r="JI1966" i="9"/>
  <c r="JG1966" i="9"/>
  <c r="JF1967" i="9"/>
  <c r="JD1969" i="9" l="1"/>
  <c r="JE1968" i="9"/>
  <c r="JH1967" i="9"/>
  <c r="JI1967" i="9"/>
  <c r="JG1967" i="9"/>
  <c r="JF1968" i="9"/>
  <c r="JD1970" i="9" l="1"/>
  <c r="JE1969" i="9"/>
  <c r="JH1968" i="9"/>
  <c r="JI1968" i="9"/>
  <c r="JG1968" i="9"/>
  <c r="JF1969" i="9"/>
  <c r="JD1971" i="9" l="1"/>
  <c r="JE1970" i="9"/>
  <c r="JH1969" i="9"/>
  <c r="JI1969" i="9"/>
  <c r="JG1969" i="9"/>
  <c r="JF1970" i="9"/>
  <c r="JD1972" i="9" l="1"/>
  <c r="JE1971" i="9"/>
  <c r="JH1970" i="9"/>
  <c r="JI1970" i="9"/>
  <c r="JG1970" i="9"/>
  <c r="JF1971" i="9"/>
  <c r="JD1973" i="9" l="1"/>
  <c r="JE1972" i="9"/>
  <c r="JH1971" i="9"/>
  <c r="JI1971" i="9"/>
  <c r="JG1971" i="9"/>
  <c r="JF1972" i="9"/>
  <c r="JD1974" i="9" l="1"/>
  <c r="JE1973" i="9"/>
  <c r="JH1972" i="9"/>
  <c r="JI1972" i="9"/>
  <c r="JG1972" i="9"/>
  <c r="JF1973" i="9"/>
  <c r="JD1975" i="9" l="1"/>
  <c r="JE1974" i="9"/>
  <c r="JH1973" i="9"/>
  <c r="JI1973" i="9"/>
  <c r="JG1973" i="9"/>
  <c r="JF1974" i="9"/>
  <c r="JD1976" i="9" l="1"/>
  <c r="JE1975" i="9"/>
  <c r="JH1974" i="9"/>
  <c r="JI1974" i="9"/>
  <c r="JG1974" i="9"/>
  <c r="JF1975" i="9"/>
  <c r="JD1977" i="9" l="1"/>
  <c r="JE1976" i="9"/>
  <c r="JH1975" i="9"/>
  <c r="JI1975" i="9"/>
  <c r="JG1975" i="9"/>
  <c r="JF1976" i="9"/>
  <c r="JD1978" i="9" l="1"/>
  <c r="JE1977" i="9"/>
  <c r="JH1976" i="9"/>
  <c r="JI1976" i="9"/>
  <c r="JG1976" i="9"/>
  <c r="JF1977" i="9"/>
  <c r="JD1979" i="9" l="1"/>
  <c r="JE1978" i="9"/>
  <c r="JH1977" i="9"/>
  <c r="JI1977" i="9"/>
  <c r="JG1977" i="9"/>
  <c r="JF1978" i="9"/>
  <c r="JD1980" i="9" l="1"/>
  <c r="JE1979" i="9"/>
  <c r="JH1978" i="9"/>
  <c r="JI1978" i="9"/>
  <c r="JG1978" i="9"/>
  <c r="JF1979" i="9"/>
  <c r="JD1981" i="9" l="1"/>
  <c r="JE1980" i="9"/>
  <c r="JH1979" i="9"/>
  <c r="JI1979" i="9"/>
  <c r="JG1979" i="9"/>
  <c r="JF1980" i="9"/>
  <c r="JD1982" i="9" l="1"/>
  <c r="JE1981" i="9"/>
  <c r="JH1980" i="9"/>
  <c r="JI1980" i="9"/>
  <c r="JG1980" i="9"/>
  <c r="JF1981" i="9"/>
  <c r="JD1983" i="9" l="1"/>
  <c r="JE1982" i="9"/>
  <c r="JH1981" i="9"/>
  <c r="JI1981" i="9"/>
  <c r="JG1981" i="9"/>
  <c r="JF1982" i="9"/>
  <c r="JD1984" i="9" l="1"/>
  <c r="JE1983" i="9"/>
  <c r="JH1982" i="9"/>
  <c r="JI1982" i="9"/>
  <c r="JG1982" i="9"/>
  <c r="JF1983" i="9"/>
  <c r="JD1985" i="9" l="1"/>
  <c r="JE1984" i="9"/>
  <c r="JH1983" i="9"/>
  <c r="JI1983" i="9"/>
  <c r="JG1983" i="9"/>
  <c r="JF1984" i="9"/>
  <c r="JD1986" i="9" l="1"/>
  <c r="JE1985" i="9"/>
  <c r="JH1984" i="9"/>
  <c r="JI1984" i="9"/>
  <c r="JG1984" i="9"/>
  <c r="JF1985" i="9"/>
  <c r="JD1987" i="9" l="1"/>
  <c r="JE1986" i="9"/>
  <c r="JH1985" i="9"/>
  <c r="JI1985" i="9"/>
  <c r="JG1985" i="9"/>
  <c r="JF1986" i="9"/>
  <c r="JD1988" i="9" l="1"/>
  <c r="JE1987" i="9"/>
  <c r="JH1986" i="9"/>
  <c r="JI1986" i="9"/>
  <c r="JG1986" i="9"/>
  <c r="JF1987" i="9"/>
  <c r="JD1989" i="9" l="1"/>
  <c r="JE1988" i="9"/>
  <c r="JH1987" i="9"/>
  <c r="JI1987" i="9"/>
  <c r="JG1987" i="9"/>
  <c r="JF1988" i="9"/>
  <c r="JD1990" i="9" l="1"/>
  <c r="JE1989" i="9"/>
  <c r="JH1988" i="9"/>
  <c r="JI1988" i="9"/>
  <c r="JG1988" i="9"/>
  <c r="JF1989" i="9"/>
  <c r="JD1991" i="9" l="1"/>
  <c r="JE1990" i="9"/>
  <c r="JH1989" i="9"/>
  <c r="JI1989" i="9"/>
  <c r="JG1989" i="9"/>
  <c r="JF1990" i="9"/>
  <c r="JD1992" i="9" l="1"/>
  <c r="JE1991" i="9"/>
  <c r="JH1990" i="9"/>
  <c r="JI1990" i="9"/>
  <c r="JG1990" i="9"/>
  <c r="JF1991" i="9"/>
  <c r="JD1993" i="9" l="1"/>
  <c r="JE1992" i="9"/>
  <c r="JH1991" i="9"/>
  <c r="JI1991" i="9"/>
  <c r="JG1991" i="9"/>
  <c r="JF1992" i="9"/>
  <c r="JD1994" i="9" l="1"/>
  <c r="JE1993" i="9"/>
  <c r="JH1992" i="9"/>
  <c r="JI1992" i="9"/>
  <c r="JG1992" i="9"/>
  <c r="JF1993" i="9"/>
  <c r="JD1995" i="9" l="1"/>
  <c r="JE1994" i="9"/>
  <c r="JH1993" i="9"/>
  <c r="JI1993" i="9"/>
  <c r="JG1993" i="9"/>
  <c r="JF1994" i="9"/>
  <c r="JD1996" i="9" l="1"/>
  <c r="JE1995" i="9"/>
  <c r="JH1994" i="9"/>
  <c r="JI1994" i="9"/>
  <c r="JG1994" i="9"/>
  <c r="JF1995" i="9"/>
  <c r="JD1997" i="9" l="1"/>
  <c r="JE1996" i="9"/>
  <c r="JH1995" i="9"/>
  <c r="JI1995" i="9"/>
  <c r="JG1995" i="9"/>
  <c r="JF1996" i="9"/>
  <c r="JD1998" i="9" l="1"/>
  <c r="JE1997" i="9"/>
  <c r="JH1996" i="9"/>
  <c r="JI1996" i="9"/>
  <c r="JG1996" i="9"/>
  <c r="JF1997" i="9"/>
  <c r="JD1999" i="9" l="1"/>
  <c r="JE1998" i="9"/>
  <c r="JH1997" i="9"/>
  <c r="JI1997" i="9"/>
  <c r="JG1997" i="9"/>
  <c r="JF1998" i="9"/>
  <c r="JD2000" i="9" l="1"/>
  <c r="JE1999" i="9"/>
  <c r="JH1998" i="9"/>
  <c r="JI1998" i="9"/>
  <c r="JG1998" i="9"/>
  <c r="JF1999" i="9"/>
  <c r="JD2001" i="9" l="1"/>
  <c r="JE2000" i="9"/>
  <c r="JH1999" i="9"/>
  <c r="JI1999" i="9"/>
  <c r="JG1999" i="9"/>
  <c r="JF2000" i="9"/>
  <c r="JD2002" i="9" l="1"/>
  <c r="JE2001" i="9"/>
  <c r="JH2000" i="9"/>
  <c r="JI2000" i="9"/>
  <c r="JG2000" i="9"/>
  <c r="JF2001" i="9"/>
  <c r="JD2003" i="9" l="1"/>
  <c r="JE2002" i="9"/>
  <c r="JH2001" i="9"/>
  <c r="JI2001" i="9"/>
  <c r="JG2001" i="9"/>
  <c r="JF2002" i="9"/>
  <c r="JD2004" i="9" l="1"/>
  <c r="JE2003" i="9"/>
  <c r="JH2002" i="9"/>
  <c r="JI2002" i="9"/>
  <c r="JG2002" i="9"/>
  <c r="JF2003" i="9"/>
  <c r="JD2005" i="9" l="1"/>
  <c r="JE2004" i="9"/>
  <c r="JH2003" i="9"/>
  <c r="JI2003" i="9"/>
  <c r="JG2003" i="9"/>
  <c r="JF2004" i="9"/>
  <c r="JD2006" i="9" l="1"/>
  <c r="JE2005" i="9"/>
  <c r="JH2004" i="9"/>
  <c r="JI2004" i="9"/>
  <c r="JG2004" i="9"/>
  <c r="JF2005" i="9"/>
  <c r="JD2007" i="9" l="1"/>
  <c r="JE2006" i="9"/>
  <c r="JH2005" i="9"/>
  <c r="JI2005" i="9"/>
  <c r="JG2005" i="9"/>
  <c r="JF2006" i="9"/>
  <c r="JD2008" i="9" l="1"/>
  <c r="JE2007" i="9"/>
  <c r="JH2006" i="9"/>
  <c r="JI2006" i="9"/>
  <c r="JG2006" i="9"/>
  <c r="JF2007" i="9"/>
  <c r="JD2009" i="9" l="1"/>
  <c r="JE2008" i="9"/>
  <c r="JH2007" i="9"/>
  <c r="JI2007" i="9"/>
  <c r="JG2007" i="9"/>
  <c r="JF2008" i="9"/>
  <c r="JD2010" i="9" l="1"/>
  <c r="JE2009" i="9"/>
  <c r="JH2008" i="9"/>
  <c r="JI2008" i="9"/>
  <c r="JG2008" i="9"/>
  <c r="JF2009" i="9"/>
  <c r="JD2011" i="9" l="1"/>
  <c r="JE2010" i="9"/>
  <c r="JH2009" i="9"/>
  <c r="JI2009" i="9"/>
  <c r="JG2009" i="9"/>
  <c r="JF2010" i="9"/>
  <c r="JD2012" i="9" l="1"/>
  <c r="JE2011" i="9"/>
  <c r="JH2010" i="9"/>
  <c r="JI2010" i="9"/>
  <c r="JG2010" i="9"/>
  <c r="JF2011" i="9"/>
  <c r="JD2013" i="9" l="1"/>
  <c r="JE2012" i="9"/>
  <c r="JH2011" i="9"/>
  <c r="JI2011" i="9"/>
  <c r="JG2011" i="9"/>
  <c r="JF2012" i="9"/>
  <c r="JD2014" i="9" l="1"/>
  <c r="JE2013" i="9"/>
  <c r="JH2012" i="9"/>
  <c r="JI2012" i="9"/>
  <c r="JG2012" i="9"/>
  <c r="JF2013" i="9"/>
  <c r="JD2015" i="9" l="1"/>
  <c r="JE2014" i="9"/>
  <c r="JH2013" i="9"/>
  <c r="JI2013" i="9"/>
  <c r="JG2013" i="9"/>
  <c r="JF2014" i="9"/>
  <c r="JD2016" i="9" l="1"/>
  <c r="JE2015" i="9"/>
  <c r="JH2014" i="9"/>
  <c r="JI2014" i="9"/>
  <c r="JG2014" i="9"/>
  <c r="JF2015" i="9"/>
  <c r="JD2017" i="9" l="1"/>
  <c r="JE2016" i="9"/>
  <c r="JH2015" i="9"/>
  <c r="JI2015" i="9"/>
  <c r="JG2015" i="9"/>
  <c r="JF2016" i="9"/>
  <c r="JD2018" i="9" l="1"/>
  <c r="JE2017" i="9"/>
  <c r="JH2016" i="9"/>
  <c r="JI2016" i="9"/>
  <c r="JG2016" i="9"/>
  <c r="JF2017" i="9"/>
  <c r="JD2019" i="9" l="1"/>
  <c r="JE2018" i="9"/>
  <c r="JH2017" i="9"/>
  <c r="JI2017" i="9"/>
  <c r="JG2017" i="9"/>
  <c r="JF2018" i="9"/>
  <c r="JD2020" i="9" l="1"/>
  <c r="JE2019" i="9"/>
  <c r="JH2018" i="9"/>
  <c r="JI2018" i="9"/>
  <c r="JG2018" i="9"/>
  <c r="JF2019" i="9"/>
  <c r="JD2021" i="9" l="1"/>
  <c r="JE2020" i="9"/>
  <c r="JH2019" i="9"/>
  <c r="JI2019" i="9"/>
  <c r="JG2019" i="9"/>
  <c r="JF2020" i="9"/>
  <c r="JD2022" i="9" l="1"/>
  <c r="JE2021" i="9"/>
  <c r="JH2020" i="9"/>
  <c r="JI2020" i="9"/>
  <c r="JG2020" i="9"/>
  <c r="JF2021" i="9"/>
  <c r="JD2023" i="9" l="1"/>
  <c r="JE2022" i="9"/>
  <c r="JH2021" i="9"/>
  <c r="JI2021" i="9"/>
  <c r="JG2021" i="9"/>
  <c r="JF2022" i="9"/>
  <c r="JD2024" i="9" l="1"/>
  <c r="JE2023" i="9"/>
  <c r="JH2022" i="9"/>
  <c r="JI2022" i="9"/>
  <c r="JG2022" i="9"/>
  <c r="JF2023" i="9"/>
  <c r="JD2025" i="9" l="1"/>
  <c r="JE2024" i="9"/>
  <c r="JH2023" i="9"/>
  <c r="JI2023" i="9"/>
  <c r="JG2023" i="9"/>
  <c r="JF2024" i="9"/>
  <c r="JD2026" i="9" l="1"/>
  <c r="JE2025" i="9"/>
  <c r="JH2024" i="9"/>
  <c r="JI2024" i="9"/>
  <c r="JG2024" i="9"/>
  <c r="JF2025" i="9"/>
  <c r="JD2027" i="9" l="1"/>
  <c r="JE2026" i="9"/>
  <c r="JH2025" i="9"/>
  <c r="JI2025" i="9"/>
  <c r="JG2025" i="9"/>
  <c r="JF2026" i="9"/>
  <c r="JD2028" i="9" l="1"/>
  <c r="JE2027" i="9"/>
  <c r="JH2026" i="9"/>
  <c r="JI2026" i="9"/>
  <c r="JG2026" i="9"/>
  <c r="JF2027" i="9"/>
  <c r="JD2029" i="9" l="1"/>
  <c r="JE2028" i="9"/>
  <c r="JH2027" i="9"/>
  <c r="JI2027" i="9"/>
  <c r="JG2027" i="9"/>
  <c r="JF2028" i="9"/>
  <c r="JD2030" i="9" l="1"/>
  <c r="JE2029" i="9"/>
  <c r="JH2028" i="9"/>
  <c r="JI2028" i="9"/>
  <c r="JG2028" i="9"/>
  <c r="JF2029" i="9"/>
  <c r="JD2031" i="9" l="1"/>
  <c r="JE2030" i="9"/>
  <c r="JH2029" i="9"/>
  <c r="JI2029" i="9"/>
  <c r="JG2029" i="9"/>
  <c r="JF2030" i="9"/>
  <c r="JD2032" i="9" l="1"/>
  <c r="JE2031" i="9"/>
  <c r="JH2030" i="9"/>
  <c r="JI2030" i="9"/>
  <c r="JG2030" i="9"/>
  <c r="JF2031" i="9"/>
  <c r="JD2033" i="9" l="1"/>
  <c r="JE2032" i="9"/>
  <c r="JH2031" i="9"/>
  <c r="JI2031" i="9"/>
  <c r="JG2031" i="9"/>
  <c r="JF2032" i="9"/>
  <c r="JD2034" i="9" l="1"/>
  <c r="JE2033" i="9"/>
  <c r="JH2032" i="9"/>
  <c r="JI2032" i="9"/>
  <c r="JG2032" i="9"/>
  <c r="JF2033" i="9"/>
  <c r="JD2035" i="9" l="1"/>
  <c r="JE2034" i="9"/>
  <c r="JH2033" i="9"/>
  <c r="JI2033" i="9"/>
  <c r="JG2033" i="9"/>
  <c r="JF2034" i="9"/>
  <c r="JD2036" i="9" l="1"/>
  <c r="JE2035" i="9"/>
  <c r="JH2034" i="9"/>
  <c r="JI2034" i="9"/>
  <c r="JG2034" i="9"/>
  <c r="JF2035" i="9"/>
  <c r="JD2037" i="9" l="1"/>
  <c r="JE2036" i="9"/>
  <c r="JH2035" i="9"/>
  <c r="JI2035" i="9"/>
  <c r="JG2035" i="9"/>
  <c r="JF2036" i="9"/>
  <c r="JD2038" i="9" l="1"/>
  <c r="JE2037" i="9"/>
  <c r="JH2036" i="9"/>
  <c r="JI2036" i="9"/>
  <c r="JG2036" i="9"/>
  <c r="JF2037" i="9"/>
  <c r="JD2039" i="9" l="1"/>
  <c r="JE2038" i="9"/>
  <c r="JH2037" i="9"/>
  <c r="JI2037" i="9"/>
  <c r="JG2037" i="9"/>
  <c r="JF2038" i="9"/>
  <c r="JD2040" i="9" l="1"/>
  <c r="JE2039" i="9"/>
  <c r="JH2038" i="9"/>
  <c r="JI2038" i="9"/>
  <c r="JG2038" i="9"/>
  <c r="JF2039" i="9"/>
  <c r="JD2041" i="9" l="1"/>
  <c r="JE2040" i="9"/>
  <c r="JH2039" i="9"/>
  <c r="JI2039" i="9"/>
  <c r="JG2039" i="9"/>
  <c r="JF2040" i="9"/>
  <c r="JD2042" i="9" l="1"/>
  <c r="JE2041" i="9"/>
  <c r="JH2040" i="9"/>
  <c r="JI2040" i="9"/>
  <c r="JG2040" i="9"/>
  <c r="JF2041" i="9"/>
  <c r="JD2043" i="9" l="1"/>
  <c r="JE2042" i="9"/>
  <c r="JH2041" i="9"/>
  <c r="JI2041" i="9"/>
  <c r="JG2041" i="9"/>
  <c r="JF2042" i="9"/>
  <c r="JD2044" i="9" l="1"/>
  <c r="JE2043" i="9"/>
  <c r="JH2042" i="9"/>
  <c r="JI2042" i="9"/>
  <c r="JG2042" i="9"/>
  <c r="JF2043" i="9"/>
  <c r="JD2045" i="9" l="1"/>
  <c r="JE2044" i="9"/>
  <c r="JH2043" i="9"/>
  <c r="JI2043" i="9"/>
  <c r="JG2043" i="9"/>
  <c r="JF2044" i="9"/>
  <c r="JD2046" i="9" l="1"/>
  <c r="JE2045" i="9"/>
  <c r="JH2044" i="9"/>
  <c r="JI2044" i="9"/>
  <c r="JG2044" i="9"/>
  <c r="JF2045" i="9"/>
  <c r="JD2047" i="9" l="1"/>
  <c r="JE2046" i="9"/>
  <c r="JH2045" i="9"/>
  <c r="JI2045" i="9"/>
  <c r="JG2045" i="9"/>
  <c r="JF2046" i="9"/>
  <c r="JD2048" i="9" l="1"/>
  <c r="JE2047" i="9"/>
  <c r="JH2046" i="9"/>
  <c r="JI2046" i="9"/>
  <c r="JG2046" i="9"/>
  <c r="JF2047" i="9"/>
  <c r="JD2049" i="9" l="1"/>
  <c r="JE2048" i="9"/>
  <c r="JH2047" i="9"/>
  <c r="JI2047" i="9"/>
  <c r="JG2047" i="9"/>
  <c r="JF2048" i="9"/>
  <c r="JD2050" i="9" l="1"/>
  <c r="JE2049" i="9"/>
  <c r="JH2048" i="9"/>
  <c r="JI2048" i="9"/>
  <c r="JG2048" i="9"/>
  <c r="JF2049" i="9"/>
  <c r="JD2051" i="9" l="1"/>
  <c r="JE2050" i="9"/>
  <c r="JH2049" i="9"/>
  <c r="JI2049" i="9"/>
  <c r="JG2049" i="9"/>
  <c r="JF2050" i="9"/>
  <c r="JD2052" i="9" l="1"/>
  <c r="JE2051" i="9"/>
  <c r="JH2050" i="9"/>
  <c r="JI2050" i="9"/>
  <c r="JG2050" i="9"/>
  <c r="JF2051" i="9"/>
  <c r="JD2053" i="9" l="1"/>
  <c r="JE2052" i="9"/>
  <c r="JH2051" i="9"/>
  <c r="JI2051" i="9"/>
  <c r="JG2051" i="9"/>
  <c r="JF2052" i="9"/>
  <c r="JD2054" i="9" l="1"/>
  <c r="JE2053" i="9"/>
  <c r="JH2052" i="9"/>
  <c r="JI2052" i="9"/>
  <c r="JG2052" i="9"/>
  <c r="JF2053" i="9"/>
  <c r="JD2055" i="9" l="1"/>
  <c r="JE2054" i="9"/>
  <c r="JH2053" i="9"/>
  <c r="JI2053" i="9"/>
  <c r="JG2053" i="9"/>
  <c r="JF2054" i="9"/>
  <c r="JD2056" i="9" l="1"/>
  <c r="JE2055" i="9"/>
  <c r="JH2054" i="9"/>
  <c r="JI2054" i="9"/>
  <c r="JG2054" i="9"/>
  <c r="JF2055" i="9"/>
  <c r="JD2057" i="9" l="1"/>
  <c r="JE2056" i="9"/>
  <c r="JH2055" i="9"/>
  <c r="JI2055" i="9"/>
  <c r="JG2055" i="9"/>
  <c r="JF2056" i="9"/>
  <c r="JD2058" i="9" l="1"/>
  <c r="JE2057" i="9"/>
  <c r="JH2056" i="9"/>
  <c r="JI2056" i="9"/>
  <c r="JG2056" i="9"/>
  <c r="JF2057" i="9"/>
  <c r="JD2059" i="9" l="1"/>
  <c r="JE2058" i="9"/>
  <c r="JH2057" i="9"/>
  <c r="JI2057" i="9"/>
  <c r="JG2057" i="9"/>
  <c r="JF2058" i="9"/>
  <c r="JD2060" i="9" l="1"/>
  <c r="JE2059" i="9"/>
  <c r="JH2058" i="9"/>
  <c r="JI2058" i="9"/>
  <c r="JG2058" i="9"/>
  <c r="JF2059" i="9"/>
  <c r="JD2061" i="9" l="1"/>
  <c r="JE2060" i="9"/>
  <c r="JH2059" i="9"/>
  <c r="JI2059" i="9"/>
  <c r="JG2059" i="9"/>
  <c r="JF2060" i="9"/>
  <c r="JD2062" i="9" l="1"/>
  <c r="JE2061" i="9"/>
  <c r="JH2060" i="9"/>
  <c r="JI2060" i="9"/>
  <c r="JG2060" i="9"/>
  <c r="JF2061" i="9"/>
  <c r="JD2063" i="9" l="1"/>
  <c r="JE2062" i="9"/>
  <c r="JH2061" i="9"/>
  <c r="JI2061" i="9"/>
  <c r="JG2061" i="9"/>
  <c r="JF2062" i="9"/>
  <c r="JD2064" i="9" l="1"/>
  <c r="JE2063" i="9"/>
  <c r="JH2062" i="9"/>
  <c r="JI2062" i="9"/>
  <c r="JG2062" i="9"/>
  <c r="JF2063" i="9"/>
  <c r="JD2065" i="9" l="1"/>
  <c r="JE2064" i="9"/>
  <c r="JH2063" i="9"/>
  <c r="JI2063" i="9"/>
  <c r="JG2063" i="9"/>
  <c r="JF2064" i="9"/>
  <c r="JD2066" i="9" l="1"/>
  <c r="JE2065" i="9"/>
  <c r="JH2064" i="9"/>
  <c r="JI2064" i="9"/>
  <c r="JG2064" i="9"/>
  <c r="JF2065" i="9"/>
  <c r="JD2067" i="9" l="1"/>
  <c r="JE2066" i="9"/>
  <c r="JH2065" i="9"/>
  <c r="JI2065" i="9"/>
  <c r="JG2065" i="9"/>
  <c r="JF2066" i="9"/>
  <c r="JD2068" i="9" l="1"/>
  <c r="JE2067" i="9"/>
  <c r="JH2066" i="9"/>
  <c r="JI2066" i="9"/>
  <c r="JG2066" i="9"/>
  <c r="JF2067" i="9"/>
  <c r="JD2069" i="9" l="1"/>
  <c r="JE2068" i="9"/>
  <c r="JH2067" i="9"/>
  <c r="JI2067" i="9"/>
  <c r="JG2067" i="9"/>
  <c r="JF2068" i="9"/>
  <c r="JD2070" i="9" l="1"/>
  <c r="JE2069" i="9"/>
  <c r="JH2068" i="9"/>
  <c r="JI2068" i="9"/>
  <c r="JG2068" i="9"/>
  <c r="JF2069" i="9"/>
  <c r="JD2071" i="9" l="1"/>
  <c r="JE2070" i="9"/>
  <c r="JH2069" i="9"/>
  <c r="JI2069" i="9"/>
  <c r="JG2069" i="9"/>
  <c r="JF2070" i="9"/>
  <c r="JD2072" i="9" l="1"/>
  <c r="JE2071" i="9"/>
  <c r="JH2070" i="9"/>
  <c r="JI2070" i="9"/>
  <c r="JG2070" i="9"/>
  <c r="JF2071" i="9"/>
  <c r="JD2073" i="9" l="1"/>
  <c r="JE2072" i="9"/>
  <c r="JH2071" i="9"/>
  <c r="JI2071" i="9"/>
  <c r="JG2071" i="9"/>
  <c r="JF2072" i="9"/>
  <c r="JD2074" i="9" l="1"/>
  <c r="JE2073" i="9"/>
  <c r="JH2072" i="9"/>
  <c r="JI2072" i="9"/>
  <c r="JG2072" i="9"/>
  <c r="JF2073" i="9"/>
  <c r="JD2075" i="9" l="1"/>
  <c r="JE2074" i="9"/>
  <c r="JH2073" i="9"/>
  <c r="JI2073" i="9"/>
  <c r="JG2073" i="9"/>
  <c r="JF2074" i="9"/>
  <c r="JD2076" i="9" l="1"/>
  <c r="JE2075" i="9"/>
  <c r="JH2074" i="9"/>
  <c r="JI2074" i="9"/>
  <c r="JG2074" i="9"/>
  <c r="JF2075" i="9"/>
  <c r="JD2077" i="9" l="1"/>
  <c r="JE2076" i="9"/>
  <c r="JH2075" i="9"/>
  <c r="JI2075" i="9"/>
  <c r="JG2075" i="9"/>
  <c r="JF2076" i="9"/>
  <c r="JD2078" i="9" l="1"/>
  <c r="JE2077" i="9"/>
  <c r="JH2076" i="9"/>
  <c r="JI2076" i="9"/>
  <c r="JG2076" i="9"/>
  <c r="JF2077" i="9"/>
  <c r="JD2079" i="9" l="1"/>
  <c r="JE2078" i="9"/>
  <c r="JH2077" i="9"/>
  <c r="JI2077" i="9"/>
  <c r="JG2077" i="9"/>
  <c r="JF2078" i="9"/>
  <c r="JD2080" i="9" l="1"/>
  <c r="JE2079" i="9"/>
  <c r="JH2078" i="9"/>
  <c r="JI2078" i="9"/>
  <c r="JG2078" i="9"/>
  <c r="JF2079" i="9"/>
  <c r="JD2081" i="9" l="1"/>
  <c r="JE2080" i="9"/>
  <c r="JH2079" i="9"/>
  <c r="JI2079" i="9"/>
  <c r="JG2079" i="9"/>
  <c r="JF2080" i="9"/>
  <c r="JD2082" i="9" l="1"/>
  <c r="JE2081" i="9"/>
  <c r="JH2080" i="9"/>
  <c r="JI2080" i="9"/>
  <c r="JG2080" i="9"/>
  <c r="JF2081" i="9"/>
  <c r="JD2083" i="9" l="1"/>
  <c r="JE2082" i="9"/>
  <c r="JH2081" i="9"/>
  <c r="JI2081" i="9"/>
  <c r="JG2081" i="9"/>
  <c r="JF2082" i="9"/>
  <c r="JD2084" i="9" l="1"/>
  <c r="JE2083" i="9"/>
  <c r="JH2082" i="9"/>
  <c r="JI2082" i="9"/>
  <c r="JG2082" i="9"/>
  <c r="JF2083" i="9"/>
  <c r="JD2085" i="9" l="1"/>
  <c r="JE2084" i="9"/>
  <c r="JH2083" i="9"/>
  <c r="JI2083" i="9"/>
  <c r="JG2083" i="9"/>
  <c r="JF2084" i="9"/>
  <c r="JD2086" i="9" l="1"/>
  <c r="JE2085" i="9"/>
  <c r="JH2084" i="9"/>
  <c r="JI2084" i="9"/>
  <c r="JG2084" i="9"/>
  <c r="JF2085" i="9"/>
  <c r="JD2087" i="9" l="1"/>
  <c r="JE2086" i="9"/>
  <c r="JH2085" i="9"/>
  <c r="JI2085" i="9"/>
  <c r="JG2085" i="9"/>
  <c r="JF2086" i="9"/>
  <c r="JD2088" i="9" l="1"/>
  <c r="JE2087" i="9"/>
  <c r="JH2086" i="9"/>
  <c r="JI2086" i="9"/>
  <c r="JG2086" i="9"/>
  <c r="JF2087" i="9"/>
  <c r="JD2089" i="9" l="1"/>
  <c r="JE2088" i="9"/>
  <c r="JH2087" i="9"/>
  <c r="JI2087" i="9"/>
  <c r="JG2087" i="9"/>
  <c r="JF2088" i="9"/>
  <c r="JD2090" i="9" l="1"/>
  <c r="JE2089" i="9"/>
  <c r="JH2088" i="9"/>
  <c r="JI2088" i="9"/>
  <c r="JG2088" i="9"/>
  <c r="JF2089" i="9"/>
  <c r="JD2091" i="9" l="1"/>
  <c r="JE2090" i="9"/>
  <c r="JH2089" i="9"/>
  <c r="JI2089" i="9"/>
  <c r="JG2089" i="9"/>
  <c r="JF2090" i="9"/>
  <c r="JD2092" i="9" l="1"/>
  <c r="JE2091" i="9"/>
  <c r="JH2090" i="9"/>
  <c r="JI2090" i="9"/>
  <c r="JG2090" i="9"/>
  <c r="JF2091" i="9"/>
  <c r="JD2093" i="9" l="1"/>
  <c r="JE2092" i="9"/>
  <c r="JH2091" i="9"/>
  <c r="JI2091" i="9"/>
  <c r="JG2091" i="9"/>
  <c r="JF2092" i="9"/>
  <c r="JD2094" i="9" l="1"/>
  <c r="JE2093" i="9"/>
  <c r="JH2092" i="9"/>
  <c r="JI2092" i="9"/>
  <c r="JG2092" i="9"/>
  <c r="JF2093" i="9"/>
  <c r="JD2095" i="9" l="1"/>
  <c r="JE2094" i="9"/>
  <c r="JH2093" i="9"/>
  <c r="JI2093" i="9"/>
  <c r="JG2093" i="9"/>
  <c r="JF2094" i="9"/>
  <c r="JD2096" i="9" l="1"/>
  <c r="JE2095" i="9"/>
  <c r="JH2094" i="9"/>
  <c r="JI2094" i="9"/>
  <c r="JG2094" i="9"/>
  <c r="JF2095" i="9"/>
  <c r="JD2097" i="9" l="1"/>
  <c r="JE2096" i="9"/>
  <c r="JH2095" i="9"/>
  <c r="JI2095" i="9"/>
  <c r="JG2095" i="9"/>
  <c r="JF2096" i="9"/>
  <c r="JD2098" i="9" l="1"/>
  <c r="JE2097" i="9"/>
  <c r="JH2096" i="9"/>
  <c r="JI2096" i="9"/>
  <c r="JG2096" i="9"/>
  <c r="JI2097" i="9"/>
  <c r="JE2098" i="9" l="1"/>
  <c r="JD2099" i="9"/>
  <c r="JG2097" i="9"/>
  <c r="JH2098" i="9"/>
  <c r="JH2097" i="9"/>
  <c r="JF2097" i="9"/>
  <c r="JF2098" i="9"/>
  <c r="JI2098" i="9"/>
  <c r="JE2099" i="9" l="1"/>
  <c r="JD2100" i="9"/>
  <c r="JH2099" i="9"/>
  <c r="JG2098" i="9"/>
  <c r="JG2099" i="9"/>
  <c r="JF2099" i="9"/>
  <c r="JI2099" i="9"/>
  <c r="JE2100" i="9" l="1"/>
  <c r="JD2101" i="9"/>
  <c r="JF2100" i="9"/>
  <c r="JH2100" i="9"/>
  <c r="JG2100" i="9"/>
  <c r="JE2101" i="9" l="1"/>
  <c r="JD2102" i="9"/>
  <c r="JH2101" i="9"/>
  <c r="JI2100" i="9"/>
  <c r="JG2101" i="9"/>
  <c r="JF2101" i="9"/>
  <c r="JI2101" i="9"/>
  <c r="JE2102" i="9" l="1"/>
  <c r="JD2103" i="9"/>
  <c r="JH2102" i="9"/>
  <c r="JG2102" i="9"/>
  <c r="JE2103" i="9" l="1"/>
  <c r="JD2104" i="9"/>
  <c r="JF2102" i="9"/>
  <c r="JI2102" i="9"/>
  <c r="JH2103" i="9"/>
  <c r="JG2103" i="9"/>
  <c r="JE2104" i="9" l="1"/>
  <c r="JD2105" i="9"/>
  <c r="JF2103" i="9"/>
  <c r="JI2103" i="9"/>
  <c r="JH2104" i="9"/>
  <c r="JG2104" i="9"/>
  <c r="JE2105" i="9" l="1"/>
  <c r="JD2106" i="9"/>
  <c r="JF2104" i="9"/>
  <c r="JF2105" i="9"/>
  <c r="JI2104" i="9"/>
  <c r="JH2105" i="9"/>
  <c r="JG2105" i="9"/>
  <c r="JE2106" i="9" l="1"/>
  <c r="JD2107" i="9"/>
  <c r="JH2106" i="9"/>
  <c r="JI2105" i="9"/>
  <c r="JG2106" i="9"/>
  <c r="JF2106" i="9"/>
  <c r="JI2106" i="9"/>
  <c r="JE2107" i="9" l="1"/>
  <c r="JD2108" i="9"/>
  <c r="JF2107" i="9"/>
  <c r="JH2107" i="9"/>
  <c r="JG2107" i="9"/>
  <c r="JE2108" i="9" l="1"/>
  <c r="JD2109" i="9"/>
  <c r="JH2108" i="9"/>
  <c r="JI2107" i="9"/>
  <c r="JG2108" i="9"/>
  <c r="JF2108" i="9"/>
  <c r="JI2108" i="9"/>
  <c r="JE2109" i="9" l="1"/>
  <c r="JD2110" i="9"/>
  <c r="JH2109" i="9"/>
  <c r="JG2109" i="9"/>
  <c r="JE2110" i="9" l="1"/>
  <c r="JD2111" i="9"/>
  <c r="JF2109" i="9"/>
  <c r="JI2109" i="9"/>
  <c r="JH2110" i="9"/>
  <c r="JG2110" i="9"/>
  <c r="JE2111" i="9" l="1"/>
  <c r="JD2112" i="9"/>
  <c r="JF2110" i="9"/>
  <c r="JI2110" i="9"/>
  <c r="JH2111" i="9"/>
  <c r="JG2111" i="9"/>
  <c r="JE2112" i="9" l="1"/>
  <c r="JD2113" i="9"/>
  <c r="JF2111" i="9"/>
  <c r="JI2111" i="9"/>
  <c r="JH2112" i="9"/>
  <c r="JG2112" i="9"/>
  <c r="JE2113" i="9" l="1"/>
  <c r="JD2114" i="9"/>
  <c r="JF2112" i="9"/>
  <c r="JI2112" i="9"/>
  <c r="JH2113" i="9"/>
  <c r="JG2113" i="9"/>
  <c r="JE2114" i="9" l="1"/>
  <c r="JD2115" i="9"/>
  <c r="JF2113" i="9"/>
  <c r="JI2113" i="9"/>
  <c r="JH2114" i="9"/>
  <c r="JG2114" i="9"/>
  <c r="JE2115" i="9" l="1"/>
  <c r="JD2116" i="9"/>
  <c r="JF2114" i="9"/>
  <c r="JI2114" i="9"/>
  <c r="JH2115" i="9"/>
  <c r="JG2115" i="9"/>
  <c r="JE2116" i="9" l="1"/>
  <c r="JD2117" i="9"/>
  <c r="JF2115" i="9"/>
  <c r="JI2115" i="9"/>
  <c r="JH2116" i="9"/>
  <c r="JG2116" i="9"/>
  <c r="JE2117" i="9" l="1"/>
  <c r="JD2118" i="9"/>
  <c r="JF2116" i="9"/>
  <c r="JI2116" i="9"/>
  <c r="JH2117" i="9"/>
  <c r="JG2117" i="9"/>
  <c r="JE2118" i="9" l="1"/>
  <c r="JD2119" i="9"/>
  <c r="JF2117" i="9"/>
  <c r="JI2117" i="9"/>
  <c r="JH2118" i="9"/>
  <c r="JG2118" i="9"/>
  <c r="JE2119" i="9" l="1"/>
  <c r="JD2120" i="9"/>
  <c r="JF2118" i="9"/>
  <c r="JI2118" i="9"/>
  <c r="JH2119" i="9"/>
  <c r="JG2119" i="9"/>
  <c r="JE2120" i="9" l="1"/>
  <c r="JD2121" i="9"/>
  <c r="JF2119" i="9"/>
  <c r="JI2119" i="9"/>
  <c r="JH2120" i="9"/>
  <c r="JG2120" i="9"/>
  <c r="JE2121" i="9" l="1"/>
  <c r="JD2122" i="9"/>
  <c r="JF2120" i="9"/>
  <c r="JI2120" i="9"/>
  <c r="JH2121" i="9"/>
  <c r="JG2121" i="9"/>
  <c r="JE2122" i="9" l="1"/>
  <c r="JD2123" i="9"/>
  <c r="JF2121" i="9"/>
  <c r="JI2121" i="9"/>
  <c r="JH2122" i="9"/>
  <c r="JG2122" i="9"/>
  <c r="JE2123" i="9" l="1"/>
  <c r="JD2124" i="9"/>
  <c r="JF2122" i="9"/>
  <c r="JI2122" i="9"/>
  <c r="JH2123" i="9"/>
  <c r="JG2123" i="9"/>
  <c r="JE2124" i="9" l="1"/>
  <c r="JD2125" i="9"/>
  <c r="JF2123" i="9"/>
  <c r="JI2123" i="9"/>
  <c r="JH2124" i="9"/>
  <c r="JG2124" i="9"/>
  <c r="JE2125" i="9" l="1"/>
  <c r="JD2126" i="9"/>
  <c r="JF2124" i="9"/>
  <c r="JG2125" i="9"/>
  <c r="JF2125" i="9"/>
  <c r="JI2124" i="9"/>
  <c r="JH2125" i="9"/>
  <c r="JI2125" i="9"/>
  <c r="JE2126" i="9" l="1"/>
  <c r="JD2127" i="9"/>
  <c r="JH2126" i="9"/>
  <c r="JG2126" i="9"/>
  <c r="JE2127" i="9" l="1"/>
  <c r="JD2128" i="9"/>
  <c r="JF2126" i="9"/>
  <c r="JI2126" i="9"/>
  <c r="JH2127" i="9"/>
  <c r="JG2127" i="9"/>
  <c r="JE2128" i="9" l="1"/>
  <c r="JD2129" i="9"/>
  <c r="JF2127" i="9"/>
  <c r="JI2127" i="9"/>
  <c r="JH2128" i="9"/>
  <c r="JG2128" i="9"/>
  <c r="JE2129" i="9" l="1"/>
  <c r="JD2130" i="9"/>
  <c r="JF2128" i="9"/>
  <c r="JI2128" i="9"/>
  <c r="JH2129" i="9"/>
  <c r="JG2129" i="9"/>
  <c r="JE2130" i="9" l="1"/>
  <c r="JD2131" i="9"/>
  <c r="JF2129" i="9"/>
  <c r="JI2129" i="9"/>
  <c r="JH2130" i="9"/>
  <c r="JG2130" i="9"/>
  <c r="JE2131" i="9" l="1"/>
  <c r="JD2132" i="9"/>
  <c r="JF2130" i="9"/>
  <c r="JI2130" i="9"/>
  <c r="JH2131" i="9"/>
  <c r="JG2131" i="9"/>
  <c r="JE2132" i="9" l="1"/>
  <c r="JD2133" i="9"/>
  <c r="JF2131" i="9"/>
  <c r="JI2131" i="9"/>
  <c r="JH2132" i="9"/>
  <c r="JG2132" i="9"/>
  <c r="JE2133" i="9" l="1"/>
  <c r="JD2134" i="9"/>
  <c r="JF2132" i="9"/>
  <c r="JI2132" i="9"/>
  <c r="JH2133" i="9"/>
  <c r="JG2133" i="9"/>
  <c r="JE2134" i="9" l="1"/>
  <c r="JD2135" i="9"/>
  <c r="JF2133" i="9"/>
  <c r="JI2133" i="9"/>
  <c r="JH2134" i="9"/>
  <c r="JG2134" i="9"/>
  <c r="JE2135" i="9" l="1"/>
  <c r="JD2136" i="9"/>
  <c r="JF2134" i="9"/>
  <c r="JI2134" i="9"/>
  <c r="JH2135" i="9"/>
  <c r="JG2135" i="9"/>
  <c r="JE2136" i="9" l="1"/>
  <c r="JD2137" i="9"/>
  <c r="JF2135" i="9"/>
  <c r="JI2135" i="9"/>
  <c r="JH2136" i="9"/>
  <c r="JG2136" i="9"/>
  <c r="JE2137" i="9" l="1"/>
  <c r="JD2138" i="9"/>
  <c r="JF2136" i="9"/>
  <c r="JI2136" i="9"/>
  <c r="JH2137" i="9"/>
  <c r="JG2137" i="9"/>
  <c r="JE2138" i="9" l="1"/>
  <c r="JD2139" i="9"/>
  <c r="JF2137" i="9"/>
  <c r="JI2137" i="9"/>
  <c r="JH2138" i="9"/>
  <c r="JG2138" i="9"/>
  <c r="JE2139" i="9" l="1"/>
  <c r="JD2140" i="9"/>
  <c r="JF2138" i="9"/>
  <c r="JI2138" i="9"/>
  <c r="JH2139" i="9"/>
  <c r="JG2139" i="9"/>
  <c r="JE2140" i="9" l="1"/>
  <c r="JD2141" i="9"/>
  <c r="JF2139" i="9"/>
  <c r="JI2139" i="9"/>
  <c r="JH2140" i="9"/>
  <c r="JG2140" i="9"/>
  <c r="JE2141" i="9" l="1"/>
  <c r="JD2142" i="9"/>
  <c r="JF2140" i="9"/>
  <c r="JI2140" i="9"/>
  <c r="JH2141" i="9"/>
  <c r="JG2141" i="9"/>
  <c r="JE2142" i="9" l="1"/>
  <c r="JD2143" i="9"/>
  <c r="JF2141" i="9"/>
  <c r="JI2141" i="9"/>
  <c r="JH2142" i="9"/>
  <c r="JG2142" i="9"/>
  <c r="JE2143" i="9" l="1"/>
  <c r="JD2144" i="9"/>
  <c r="JF2142" i="9"/>
  <c r="JI2142" i="9"/>
  <c r="JH2143" i="9"/>
  <c r="JG2143" i="9"/>
  <c r="JE2144" i="9" l="1"/>
  <c r="JD2145" i="9"/>
  <c r="JF2143" i="9"/>
  <c r="JI2143" i="9"/>
  <c r="JH2144" i="9"/>
  <c r="JG2144" i="9"/>
  <c r="JE2145" i="9" l="1"/>
  <c r="JD2146" i="9"/>
  <c r="JF2144" i="9"/>
  <c r="JI2144" i="9"/>
  <c r="JH2145" i="9"/>
  <c r="JG2145" i="9"/>
  <c r="JE2146" i="9" l="1"/>
  <c r="JD2147" i="9"/>
  <c r="JF2145" i="9"/>
  <c r="JI2145" i="9"/>
  <c r="JH2146" i="9"/>
  <c r="JG2146" i="9"/>
  <c r="JE2147" i="9" l="1"/>
  <c r="JD2148" i="9"/>
  <c r="JF2146" i="9"/>
  <c r="JI2146" i="9"/>
  <c r="JH2147" i="9"/>
  <c r="JG2147" i="9"/>
  <c r="JE2148" i="9" l="1"/>
  <c r="JD2149" i="9"/>
  <c r="JF2147" i="9"/>
  <c r="JI2147" i="9"/>
  <c r="JH2148" i="9"/>
  <c r="JG2148" i="9"/>
  <c r="JE2149" i="9" l="1"/>
  <c r="JD2150" i="9"/>
  <c r="JF2148" i="9"/>
  <c r="JI2148" i="9"/>
  <c r="JH2149" i="9"/>
  <c r="JG2149" i="9"/>
  <c r="JE2150" i="9" l="1"/>
  <c r="JD2151" i="9"/>
  <c r="JF2149" i="9"/>
  <c r="JI2149" i="9"/>
  <c r="JH2150" i="9"/>
  <c r="JG2150" i="9"/>
  <c r="JE2151" i="9" l="1"/>
  <c r="JD2152" i="9"/>
  <c r="JF2150" i="9"/>
  <c r="JI2150" i="9"/>
  <c r="JH2151" i="9"/>
  <c r="JG2151" i="9"/>
  <c r="JE2152" i="9" l="1"/>
  <c r="JD2153" i="9"/>
  <c r="JF2151" i="9"/>
  <c r="JI2151" i="9"/>
  <c r="JH2152" i="9"/>
  <c r="JG2152" i="9"/>
  <c r="JE2153" i="9" l="1"/>
  <c r="JD2154" i="9"/>
  <c r="JF2152" i="9"/>
  <c r="JI2152" i="9"/>
  <c r="JH2153" i="9"/>
  <c r="JG2153" i="9"/>
  <c r="JE2154" i="9" l="1"/>
  <c r="JD2155" i="9"/>
  <c r="JF2153" i="9"/>
  <c r="JI2153" i="9"/>
  <c r="JH2154" i="9"/>
  <c r="JG2154" i="9"/>
  <c r="JE2155" i="9" l="1"/>
  <c r="JD2156" i="9"/>
  <c r="JF2154" i="9"/>
  <c r="JI2154" i="9"/>
  <c r="JH2155" i="9"/>
  <c r="JG2155" i="9"/>
  <c r="JE2156" i="9" l="1"/>
  <c r="JD2157" i="9"/>
  <c r="JF2155" i="9"/>
  <c r="JI2155" i="9"/>
  <c r="JH2156" i="9"/>
  <c r="JG2156" i="9"/>
  <c r="JE2157" i="9" l="1"/>
  <c r="JD2158" i="9"/>
  <c r="JF2156" i="9"/>
  <c r="JF2157" i="9"/>
  <c r="JI2156" i="9"/>
  <c r="JH2157" i="9"/>
  <c r="JG2157" i="9"/>
  <c r="JE2158" i="9" l="1"/>
  <c r="JD2159" i="9"/>
  <c r="JH2158" i="9"/>
  <c r="JI2157" i="9"/>
  <c r="JG2158" i="9"/>
  <c r="JF2158" i="9"/>
  <c r="JI2158" i="9"/>
  <c r="JE2159" i="9" l="1"/>
  <c r="JD2160" i="9"/>
  <c r="JH2159" i="9"/>
  <c r="JG2159" i="9"/>
  <c r="JE2160" i="9" l="1"/>
  <c r="JD2161" i="9"/>
  <c r="JF2159" i="9"/>
  <c r="JI2159" i="9"/>
  <c r="JH2160" i="9"/>
  <c r="JG2160" i="9"/>
  <c r="JE2161" i="9" l="1"/>
  <c r="JD2162" i="9"/>
  <c r="JF2160" i="9"/>
  <c r="JI2160" i="9"/>
  <c r="JH2161" i="9"/>
  <c r="JG2161" i="9"/>
  <c r="JE2162" i="9" l="1"/>
  <c r="JD2163" i="9"/>
  <c r="JF2161" i="9"/>
  <c r="JI2161" i="9"/>
  <c r="JH2162" i="9"/>
  <c r="JG2162" i="9"/>
  <c r="JE2163" i="9" l="1"/>
  <c r="JD2164" i="9"/>
  <c r="JF2162" i="9"/>
  <c r="JI2162" i="9"/>
  <c r="JH2163" i="9"/>
  <c r="JG2163" i="9"/>
  <c r="JE2164" i="9" l="1"/>
  <c r="JD2165" i="9"/>
  <c r="JF2163" i="9"/>
  <c r="JI2163" i="9"/>
  <c r="JH2164" i="9"/>
  <c r="JG2164" i="9"/>
  <c r="JE2165" i="9" l="1"/>
  <c r="JD2166" i="9"/>
  <c r="JF2164" i="9"/>
  <c r="JI2164" i="9"/>
  <c r="JH2165" i="9"/>
  <c r="JG2165" i="9"/>
  <c r="JE2166" i="9" l="1"/>
  <c r="JD2167" i="9"/>
  <c r="JF2165" i="9"/>
  <c r="JI2165" i="9"/>
  <c r="JH2166" i="9"/>
  <c r="JG2166" i="9"/>
  <c r="JE2167" i="9" l="1"/>
  <c r="JD2168" i="9"/>
  <c r="JF2166" i="9"/>
  <c r="JI2166" i="9"/>
  <c r="JH2167" i="9"/>
  <c r="JG2167" i="9"/>
  <c r="JE2168" i="9" l="1"/>
  <c r="JD2169" i="9"/>
  <c r="JF2167" i="9"/>
  <c r="JI2167" i="9"/>
  <c r="JH2168" i="9"/>
  <c r="JG2168" i="9"/>
  <c r="JE2169" i="9" l="1"/>
  <c r="JD2170" i="9"/>
  <c r="JF2168" i="9"/>
  <c r="JI2168" i="9"/>
  <c r="JH2169" i="9"/>
  <c r="JG2169" i="9"/>
  <c r="JE2170" i="9" l="1"/>
  <c r="JD2171" i="9"/>
  <c r="JF2169" i="9"/>
  <c r="JI2169" i="9"/>
  <c r="JH2170" i="9"/>
  <c r="JG2170" i="9"/>
  <c r="JE2171" i="9" l="1"/>
  <c r="JD2172" i="9"/>
  <c r="JF2170" i="9"/>
  <c r="JI2170" i="9"/>
  <c r="JH2171" i="9"/>
  <c r="JG2171" i="9"/>
  <c r="JE2172" i="9" l="1"/>
  <c r="JD2173" i="9"/>
  <c r="JF2171" i="9"/>
  <c r="JI2171" i="9"/>
  <c r="JH2172" i="9"/>
  <c r="JG2172" i="9"/>
  <c r="JE2173" i="9" l="1"/>
  <c r="JD2174" i="9"/>
  <c r="JF2172" i="9"/>
  <c r="JI2172" i="9"/>
  <c r="JH2173" i="9"/>
  <c r="JG2173" i="9"/>
  <c r="JE2174" i="9" l="1"/>
  <c r="JD2175" i="9"/>
  <c r="JF2173" i="9"/>
  <c r="JI2173" i="9"/>
  <c r="JH2174" i="9"/>
  <c r="JG2174" i="9"/>
  <c r="JE2175" i="9" l="1"/>
  <c r="JD2176" i="9"/>
  <c r="JF2174" i="9"/>
  <c r="JI2174" i="9"/>
  <c r="JH2175" i="9"/>
  <c r="JG2175" i="9"/>
  <c r="JE2176" i="9" l="1"/>
  <c r="JD2177" i="9"/>
  <c r="JF2175" i="9"/>
  <c r="JI2175" i="9"/>
  <c r="JH2176" i="9"/>
  <c r="JG2176" i="9"/>
  <c r="JE2177" i="9" l="1"/>
  <c r="JD2178" i="9"/>
  <c r="JF2176" i="9"/>
  <c r="JF2177" i="9"/>
  <c r="JI2176" i="9"/>
  <c r="JH2177" i="9"/>
  <c r="JG2177" i="9"/>
  <c r="JE2178" i="9" l="1"/>
  <c r="JD2179" i="9"/>
  <c r="JH2178" i="9"/>
  <c r="JI2177" i="9"/>
  <c r="JG2178" i="9"/>
  <c r="JF2178" i="9"/>
  <c r="JI2178" i="9"/>
  <c r="JE2179" i="9" l="1"/>
  <c r="JD2180" i="9"/>
  <c r="JH2179" i="9"/>
  <c r="JG2179" i="9"/>
  <c r="JE2180" i="9" l="1"/>
  <c r="JD2181" i="9"/>
  <c r="JF2179" i="9"/>
  <c r="JI2179" i="9"/>
  <c r="JH2180" i="9"/>
  <c r="JG2180" i="9"/>
  <c r="JE2181" i="9" l="1"/>
  <c r="JD2182" i="9"/>
  <c r="JF2180" i="9"/>
  <c r="JI2180" i="9"/>
  <c r="JH2181" i="9"/>
  <c r="JG2181" i="9"/>
  <c r="JE2182" i="9" l="1"/>
  <c r="JD2183" i="9"/>
  <c r="JF2181" i="9"/>
  <c r="JI2181" i="9"/>
  <c r="JH2182" i="9"/>
  <c r="JG2182" i="9"/>
  <c r="JE2183" i="9" l="1"/>
  <c r="JD2184" i="9"/>
  <c r="JF2182" i="9"/>
  <c r="JI2182" i="9"/>
  <c r="JH2183" i="9"/>
  <c r="JG2183" i="9"/>
  <c r="JE2184" i="9" l="1"/>
  <c r="JD2185" i="9"/>
  <c r="JF2183" i="9"/>
  <c r="JI2183" i="9"/>
  <c r="JH2184" i="9"/>
  <c r="JG2184" i="9"/>
  <c r="JE2185" i="9" l="1"/>
  <c r="JD2186" i="9"/>
  <c r="JF2184" i="9"/>
  <c r="JI2184" i="9"/>
  <c r="JH2185" i="9"/>
  <c r="JG2185" i="9"/>
  <c r="JE2186" i="9" l="1"/>
  <c r="JD2187" i="9"/>
  <c r="JF2185" i="9"/>
  <c r="JI2185" i="9"/>
  <c r="JH2186" i="9"/>
  <c r="JG2186" i="9"/>
  <c r="JE2187" i="9" l="1"/>
  <c r="JD2188" i="9"/>
  <c r="JF2186" i="9"/>
  <c r="JI2186" i="9"/>
  <c r="JH2187" i="9"/>
  <c r="JG2187" i="9"/>
  <c r="JE2188" i="9" l="1"/>
  <c r="JD2189" i="9"/>
  <c r="JF2187" i="9"/>
  <c r="JI2187" i="9"/>
  <c r="JH2188" i="9"/>
  <c r="JG2188" i="9"/>
  <c r="JE2189" i="9" l="1"/>
  <c r="JD2190" i="9"/>
  <c r="JF2188" i="9"/>
  <c r="JF2189" i="9"/>
  <c r="JI2188" i="9"/>
  <c r="JH2189" i="9"/>
  <c r="JG2189" i="9"/>
  <c r="JE2190" i="9" l="1"/>
  <c r="JD2191" i="9"/>
  <c r="JH2190" i="9"/>
  <c r="JI2189" i="9"/>
  <c r="JG2190" i="9"/>
  <c r="JF2190" i="9"/>
  <c r="JI2190" i="9"/>
  <c r="JE2191" i="9" l="1"/>
  <c r="JD2192" i="9"/>
  <c r="JF2191" i="9"/>
  <c r="JH2191" i="9"/>
  <c r="JG2191" i="9"/>
  <c r="JE2192" i="9" l="1"/>
  <c r="JD2193" i="9"/>
  <c r="JH2192" i="9"/>
  <c r="JI2191" i="9"/>
  <c r="JG2192" i="9"/>
  <c r="JF2192" i="9"/>
  <c r="JI2192" i="9"/>
  <c r="JE2193" i="9" l="1"/>
  <c r="JD2194" i="9"/>
  <c r="JF2193" i="9"/>
  <c r="JH2193" i="9"/>
  <c r="JG2193" i="9"/>
  <c r="JE2194" i="9" l="1"/>
  <c r="JD2195" i="9"/>
  <c r="JH2194" i="9"/>
  <c r="JI2193" i="9"/>
  <c r="JG2194" i="9"/>
  <c r="JF2194" i="9"/>
  <c r="JI2194" i="9"/>
  <c r="JE2195" i="9" l="1"/>
  <c r="JD2196" i="9"/>
  <c r="JF2195" i="9"/>
  <c r="JH2195" i="9"/>
  <c r="JG2195" i="9"/>
  <c r="JE2196" i="9" l="1"/>
  <c r="JD2197" i="9"/>
  <c r="JH2196" i="9"/>
  <c r="JI2195" i="9"/>
  <c r="JG2196" i="9"/>
  <c r="JF2196" i="9"/>
  <c r="JI2196" i="9"/>
  <c r="JE2197" i="9" l="1"/>
  <c r="JD2198" i="9"/>
  <c r="JF2197" i="9"/>
  <c r="JH2197" i="9"/>
  <c r="JG2197" i="9"/>
  <c r="JE2198" i="9" l="1"/>
  <c r="JD2199" i="9"/>
  <c r="JH2198" i="9"/>
  <c r="JI2197" i="9"/>
  <c r="JG2198" i="9"/>
  <c r="JF2198" i="9"/>
  <c r="JI2198" i="9"/>
  <c r="JE2199" i="9" l="1"/>
  <c r="JD2200" i="9"/>
  <c r="JF2199" i="9"/>
  <c r="JH2199" i="9"/>
  <c r="JG2199" i="9"/>
  <c r="JE2200" i="9" l="1"/>
  <c r="JD2201" i="9"/>
  <c r="JH2200" i="9"/>
  <c r="JI2199" i="9"/>
  <c r="JG2200" i="9"/>
  <c r="JF2200" i="9"/>
  <c r="JI2200" i="9"/>
  <c r="JE2201" i="9" l="1"/>
  <c r="JD2202" i="9"/>
  <c r="JH2201" i="9"/>
  <c r="JG2201" i="9"/>
  <c r="JE2202" i="9" l="1"/>
  <c r="JD2203" i="9"/>
  <c r="JF2201" i="9"/>
  <c r="JF2202" i="9"/>
  <c r="JI2201" i="9"/>
  <c r="JH2202" i="9"/>
  <c r="JG2202" i="9"/>
  <c r="JE2203" i="9" l="1"/>
  <c r="JD2204" i="9"/>
  <c r="JH2203" i="9"/>
  <c r="JI2202" i="9"/>
  <c r="JG2203" i="9"/>
  <c r="JF2203" i="9"/>
  <c r="JI2203" i="9"/>
  <c r="JE2204" i="9" l="1"/>
  <c r="JD2205" i="9"/>
  <c r="JH2204" i="9"/>
  <c r="JG2204" i="9"/>
  <c r="JE2205" i="9" l="1"/>
  <c r="JD2206" i="9"/>
  <c r="JF2204" i="9"/>
  <c r="JI2204" i="9"/>
  <c r="JH2205" i="9"/>
  <c r="JG2205" i="9"/>
  <c r="JE2206" i="9" l="1"/>
  <c r="JD2207" i="9"/>
  <c r="JF2205" i="9"/>
  <c r="JI2205" i="9"/>
  <c r="JH2206" i="9"/>
  <c r="JG2206" i="9"/>
  <c r="JE2207" i="9" l="1"/>
  <c r="JD2208" i="9"/>
  <c r="JF2206" i="9"/>
  <c r="JI2206" i="9"/>
  <c r="JH2207" i="9"/>
  <c r="JG2207" i="9"/>
  <c r="JE2208" i="9" l="1"/>
  <c r="JD2209" i="9"/>
  <c r="JF2207" i="9"/>
  <c r="JI2207" i="9"/>
  <c r="JH2208" i="9"/>
  <c r="JG2208" i="9"/>
  <c r="JE2209" i="9" l="1"/>
  <c r="JD2210" i="9"/>
  <c r="JF2208" i="9"/>
  <c r="JI2208" i="9"/>
  <c r="JH2209" i="9"/>
  <c r="JG2209" i="9"/>
  <c r="JE2210" i="9" l="1"/>
  <c r="JD2211" i="9"/>
  <c r="JF2209" i="9"/>
  <c r="JI2209" i="9"/>
  <c r="JH2210" i="9"/>
  <c r="JG2210" i="9"/>
  <c r="JE2211" i="9" l="1"/>
  <c r="JD2212" i="9"/>
  <c r="JF2210" i="9"/>
  <c r="JI2210" i="9"/>
  <c r="JH2211" i="9"/>
  <c r="JG2211" i="9"/>
  <c r="JE2212" i="9" l="1"/>
  <c r="JD2213" i="9"/>
  <c r="JF2211" i="9"/>
  <c r="JI2211" i="9"/>
  <c r="JH2212" i="9"/>
  <c r="JG2212" i="9"/>
  <c r="JE2213" i="9" l="1"/>
  <c r="JD2214" i="9"/>
  <c r="JF2212" i="9"/>
  <c r="JI2212" i="9"/>
  <c r="JH2213" i="9"/>
  <c r="JG2213" i="9"/>
  <c r="JE2214" i="9" l="1"/>
  <c r="JD2215" i="9"/>
  <c r="JF2213" i="9"/>
  <c r="JI2213" i="9"/>
  <c r="JH2214" i="9"/>
  <c r="JG2214" i="9"/>
  <c r="JE2215" i="9" l="1"/>
  <c r="JD2216" i="9"/>
  <c r="JF2214" i="9"/>
  <c r="JI2214" i="9"/>
  <c r="JH2215" i="9"/>
  <c r="JG2215" i="9"/>
  <c r="JE2216" i="9" l="1"/>
  <c r="JD2217" i="9"/>
  <c r="JF2215" i="9"/>
  <c r="JF2216" i="9"/>
  <c r="JI2215" i="9"/>
  <c r="JH2216" i="9"/>
  <c r="JG2216" i="9"/>
  <c r="JE2217" i="9" l="1"/>
  <c r="JD2218" i="9"/>
  <c r="JH2217" i="9"/>
  <c r="JI2216" i="9"/>
  <c r="JG2217" i="9"/>
  <c r="JF2217" i="9"/>
  <c r="JI2217" i="9"/>
  <c r="JE2218" i="9" l="1"/>
  <c r="JD2219" i="9"/>
  <c r="JF2218" i="9"/>
  <c r="JH2218" i="9"/>
  <c r="JG2218" i="9"/>
  <c r="JE2219" i="9" l="1"/>
  <c r="JD2220" i="9"/>
  <c r="JH2219" i="9"/>
  <c r="JI2218" i="9"/>
  <c r="JG2219" i="9"/>
  <c r="JF2219" i="9"/>
  <c r="JI2219" i="9"/>
  <c r="JE2220" i="9" l="1"/>
  <c r="JD2221" i="9"/>
  <c r="JH2220" i="9"/>
  <c r="JG2220" i="9"/>
  <c r="JE2221" i="9" l="1"/>
  <c r="JD2222" i="9"/>
  <c r="JF2220" i="9"/>
  <c r="JI2220" i="9"/>
  <c r="JH2221" i="9"/>
  <c r="JG2221" i="9"/>
  <c r="JE2222" i="9" l="1"/>
  <c r="JD2223" i="9"/>
  <c r="JF2221" i="9"/>
  <c r="JI2221" i="9"/>
  <c r="JH2222" i="9"/>
  <c r="JG2222" i="9"/>
  <c r="JE2223" i="9" l="1"/>
  <c r="JD2224" i="9"/>
  <c r="JF2222" i="9"/>
  <c r="JI2222" i="9"/>
  <c r="JH2223" i="9"/>
  <c r="JG2223" i="9"/>
  <c r="JE2224" i="9" l="1"/>
  <c r="JD2225" i="9"/>
  <c r="JF2223" i="9"/>
  <c r="JF2224" i="9"/>
  <c r="JI2223" i="9"/>
  <c r="JH2224" i="9"/>
  <c r="JG2224" i="9"/>
  <c r="JE2225" i="9" l="1"/>
  <c r="JD2226" i="9"/>
  <c r="JH2225" i="9"/>
  <c r="JI2224" i="9"/>
  <c r="JF2225" i="9"/>
  <c r="JG2225" i="9"/>
  <c r="JI2225" i="9"/>
  <c r="JE2226" i="9" l="1"/>
  <c r="JD2227" i="9"/>
  <c r="JF2226" i="9"/>
  <c r="JH2226" i="9"/>
  <c r="JG2226" i="9"/>
  <c r="JE2227" i="9" l="1"/>
  <c r="JD2228" i="9"/>
  <c r="JH2227" i="9"/>
  <c r="JI2226" i="9"/>
  <c r="JG2227" i="9"/>
  <c r="JF2227" i="9"/>
  <c r="JI2227" i="9"/>
  <c r="JE2228" i="9" l="1"/>
  <c r="JD2229" i="9"/>
  <c r="JH2228" i="9"/>
  <c r="JG2228" i="9"/>
  <c r="JE2229" i="9" l="1"/>
  <c r="JD2230" i="9"/>
  <c r="JF2228" i="9"/>
  <c r="JI2228" i="9"/>
  <c r="JH2229" i="9"/>
  <c r="JG2229" i="9"/>
  <c r="JE2230" i="9" l="1"/>
  <c r="JD2231" i="9"/>
  <c r="JF2229" i="9"/>
  <c r="JI2229" i="9"/>
  <c r="JH2230" i="9"/>
  <c r="JG2230" i="9"/>
  <c r="JE2231" i="9" l="1"/>
  <c r="JD2232" i="9"/>
  <c r="JF2230" i="9"/>
  <c r="JI2230" i="9"/>
  <c r="JH2231" i="9"/>
  <c r="JG2231" i="9"/>
  <c r="JE2232" i="9" l="1"/>
  <c r="JD2233" i="9"/>
  <c r="JF2231" i="9"/>
  <c r="JI2231" i="9"/>
  <c r="JH2232" i="9"/>
  <c r="JG2232" i="9"/>
  <c r="JE2233" i="9" l="1"/>
  <c r="JD2234" i="9"/>
  <c r="JF2232" i="9"/>
  <c r="JI2232" i="9"/>
  <c r="JH2233" i="9"/>
  <c r="JG2233" i="9"/>
  <c r="JE2234" i="9" l="1"/>
  <c r="JD2235" i="9"/>
  <c r="JF2233" i="9"/>
  <c r="JI2233" i="9"/>
  <c r="JH2234" i="9"/>
  <c r="JG2234" i="9"/>
  <c r="JE2235" i="9" l="1"/>
  <c r="JD2236" i="9"/>
  <c r="JF2234" i="9"/>
  <c r="JI2234" i="9"/>
  <c r="JH2235" i="9"/>
  <c r="JG2235" i="9"/>
  <c r="JE2236" i="9" l="1"/>
  <c r="JD2237" i="9"/>
  <c r="JF2235" i="9"/>
  <c r="JI2235" i="9"/>
  <c r="JH2236" i="9"/>
  <c r="JG2236" i="9"/>
  <c r="JE2237" i="9" l="1"/>
  <c r="JD2238" i="9"/>
  <c r="JF2236" i="9"/>
  <c r="JI2236" i="9"/>
  <c r="JH2237" i="9"/>
  <c r="JG2237" i="9"/>
  <c r="JE2238" i="9" l="1"/>
  <c r="JD2239" i="9"/>
  <c r="JF2237" i="9"/>
  <c r="JI2237" i="9"/>
  <c r="JH2238" i="9"/>
  <c r="JG2238" i="9"/>
  <c r="JE2239" i="9" l="1"/>
  <c r="JD2240" i="9"/>
  <c r="JF2238" i="9"/>
  <c r="JI2238" i="9"/>
  <c r="JH2239" i="9"/>
  <c r="JG2239" i="9"/>
  <c r="JE2240" i="9" l="1"/>
  <c r="JD2241" i="9"/>
  <c r="JF2239" i="9"/>
  <c r="JI2239" i="9"/>
  <c r="JH2240" i="9"/>
  <c r="JG2240" i="9"/>
  <c r="JE2241" i="9" l="1"/>
  <c r="JD2242" i="9"/>
  <c r="JF2240" i="9"/>
  <c r="JI2240" i="9"/>
  <c r="JH2241" i="9"/>
  <c r="JG2241" i="9"/>
  <c r="JE2242" i="9" l="1"/>
  <c r="JD2243" i="9"/>
  <c r="JF2241" i="9"/>
  <c r="JI2241" i="9"/>
  <c r="JH2242" i="9"/>
  <c r="JG2242" i="9"/>
  <c r="JE2243" i="9" l="1"/>
  <c r="JD2244" i="9"/>
  <c r="JF2242" i="9"/>
  <c r="JI2242" i="9"/>
  <c r="JH2243" i="9"/>
  <c r="JG2243" i="9"/>
  <c r="JE2244" i="9" l="1"/>
  <c r="JD2245" i="9"/>
  <c r="JF2243" i="9"/>
  <c r="JI2243" i="9"/>
  <c r="JH2244" i="9"/>
  <c r="JG2244" i="9"/>
  <c r="JE2245" i="9" l="1"/>
  <c r="JD2246" i="9"/>
  <c r="JF2244" i="9"/>
  <c r="JI2244" i="9"/>
  <c r="JH2245" i="9"/>
  <c r="JG2245" i="9"/>
  <c r="JE2246" i="9" l="1"/>
  <c r="JD2247" i="9"/>
  <c r="JF2245" i="9"/>
  <c r="JI2245" i="9"/>
  <c r="JH2246" i="9"/>
  <c r="JG2246" i="9"/>
  <c r="JE2247" i="9" l="1"/>
  <c r="JD2248" i="9"/>
  <c r="JF2246" i="9"/>
  <c r="JF2247" i="9"/>
  <c r="JI2246" i="9"/>
  <c r="JH2247" i="9"/>
  <c r="JG2247" i="9"/>
  <c r="JE2248" i="9" l="1"/>
  <c r="JD2249" i="9"/>
  <c r="JH2248" i="9"/>
  <c r="JI2247" i="9"/>
  <c r="JG2248" i="9"/>
  <c r="JF2248" i="9"/>
  <c r="JI2248" i="9"/>
  <c r="JE2249" i="9" l="1"/>
  <c r="JD2250" i="9"/>
  <c r="JF2249" i="9"/>
  <c r="JH2249" i="9"/>
  <c r="JG2249" i="9"/>
  <c r="JE2250" i="9" l="1"/>
  <c r="JD2251" i="9"/>
  <c r="JH2250" i="9"/>
  <c r="JI2249" i="9"/>
  <c r="JG2250" i="9"/>
  <c r="JF2250" i="9"/>
  <c r="JI2250" i="9"/>
  <c r="JE2251" i="9" l="1"/>
  <c r="JD2252" i="9"/>
  <c r="JH2251" i="9"/>
  <c r="JG2251" i="9"/>
  <c r="JE2252" i="9" l="1"/>
  <c r="JD2253" i="9"/>
  <c r="JF2251" i="9"/>
  <c r="JI2251" i="9"/>
  <c r="JH2252" i="9"/>
  <c r="JG2252" i="9"/>
  <c r="JE2253" i="9" l="1"/>
  <c r="JD2254" i="9"/>
  <c r="JF2252" i="9"/>
  <c r="JI2252" i="9"/>
  <c r="JH2253" i="9"/>
  <c r="JG2253" i="9"/>
  <c r="JE2254" i="9" l="1"/>
  <c r="JD2255" i="9"/>
  <c r="JF2253" i="9"/>
  <c r="JI2253" i="9"/>
  <c r="JH2254" i="9"/>
  <c r="JG2254" i="9"/>
  <c r="JE2255" i="9" l="1"/>
  <c r="JD2256" i="9"/>
  <c r="JF2254" i="9"/>
  <c r="JI2254" i="9"/>
  <c r="JH2255" i="9"/>
  <c r="JG2255" i="9"/>
  <c r="JE2256" i="9" l="1"/>
  <c r="JD2257" i="9"/>
  <c r="JF2255" i="9"/>
  <c r="JG2256" i="9"/>
  <c r="JF2256" i="9"/>
  <c r="JI2255" i="9"/>
  <c r="JH2256" i="9"/>
  <c r="JI2256" i="9"/>
  <c r="JE2257" i="9" l="1"/>
  <c r="JD2258" i="9"/>
  <c r="JH2257" i="9"/>
  <c r="JG2257" i="9"/>
  <c r="JE2258" i="9" l="1"/>
  <c r="JD2259" i="9"/>
  <c r="JF2257" i="9"/>
  <c r="JI2257" i="9"/>
  <c r="JH2258" i="9"/>
  <c r="JG2258" i="9"/>
  <c r="JE2259" i="9" l="1"/>
  <c r="JD2260" i="9"/>
  <c r="JF2258" i="9"/>
  <c r="JI2258" i="9"/>
  <c r="JH2259" i="9"/>
  <c r="JG2259" i="9"/>
  <c r="JE2260" i="9" l="1"/>
  <c r="JD2261" i="9"/>
  <c r="JF2259" i="9"/>
  <c r="JI2259" i="9"/>
  <c r="JH2260" i="9"/>
  <c r="JG2260" i="9"/>
  <c r="JE2261" i="9" l="1"/>
  <c r="JD2262" i="9"/>
  <c r="JF2260" i="9"/>
  <c r="JI2260" i="9"/>
  <c r="JH2261" i="9"/>
  <c r="JG2261" i="9"/>
  <c r="JE2262" i="9" l="1"/>
  <c r="JD2263" i="9"/>
  <c r="JF2261" i="9"/>
  <c r="JI2261" i="9"/>
  <c r="JH2262" i="9"/>
  <c r="JG2262" i="9"/>
  <c r="JE2263" i="9" l="1"/>
  <c r="JD2264" i="9"/>
  <c r="JF2262" i="9"/>
  <c r="JI2262" i="9"/>
  <c r="JH2263" i="9"/>
  <c r="JG2263" i="9"/>
  <c r="JE2264" i="9" l="1"/>
  <c r="JD2265" i="9"/>
  <c r="JF2263" i="9"/>
  <c r="JI2263" i="9"/>
  <c r="JH2264" i="9"/>
  <c r="JG2264" i="9"/>
  <c r="JE2265" i="9" l="1"/>
  <c r="JD2266" i="9"/>
  <c r="JF2264" i="9"/>
  <c r="JI2264" i="9"/>
  <c r="JH2265" i="9"/>
  <c r="JG2265" i="9"/>
  <c r="JE2266" i="9" l="1"/>
  <c r="JD2267" i="9"/>
  <c r="JF2265" i="9"/>
  <c r="JI2265" i="9"/>
  <c r="JH2266" i="9"/>
  <c r="JG2266" i="9"/>
  <c r="JE2267" i="9" l="1"/>
  <c r="JD2268" i="9"/>
  <c r="JF2266" i="9"/>
  <c r="JI2266" i="9"/>
  <c r="JH2267" i="9"/>
  <c r="JG2267" i="9"/>
  <c r="JD2269" i="9" l="1"/>
  <c r="JE2268" i="9"/>
  <c r="JF2267" i="9"/>
  <c r="JI2267" i="9"/>
  <c r="JG2268" i="9"/>
  <c r="JH2268" i="9"/>
  <c r="JD2270" i="9" l="1"/>
  <c r="JE2269" i="9"/>
  <c r="JI2268" i="9"/>
  <c r="JF2268" i="9"/>
  <c r="JF2269" i="9"/>
  <c r="JG2269" i="9"/>
  <c r="JH2269" i="9"/>
  <c r="JD2271" i="9" l="1"/>
  <c r="JE2270" i="9"/>
  <c r="JI2269" i="9"/>
  <c r="JF2270" i="9"/>
  <c r="JD2272" i="9" l="1"/>
  <c r="JE2271" i="9"/>
  <c r="JH2270" i="9"/>
  <c r="JI2270" i="9"/>
  <c r="JG2270" i="9"/>
  <c r="JF2271" i="9"/>
  <c r="JD2273" i="9" l="1"/>
  <c r="JE2272" i="9"/>
  <c r="JH2271" i="9"/>
  <c r="JI2271" i="9"/>
  <c r="JG2271" i="9"/>
  <c r="JF2272" i="9"/>
  <c r="JD2274" i="9" l="1"/>
  <c r="JE2273" i="9"/>
  <c r="JH2272" i="9"/>
  <c r="JI2272" i="9"/>
  <c r="JG2272" i="9"/>
  <c r="JF2273" i="9"/>
  <c r="JD2275" i="9" l="1"/>
  <c r="JE2274" i="9"/>
  <c r="JH2273" i="9"/>
  <c r="JI2273" i="9"/>
  <c r="JG2273" i="9"/>
  <c r="JF2274" i="9"/>
  <c r="JD2276" i="9" l="1"/>
  <c r="JE2275" i="9"/>
  <c r="JH2274" i="9"/>
  <c r="JI2274" i="9"/>
  <c r="JG2274" i="9"/>
  <c r="JF2275" i="9"/>
  <c r="JD2277" i="9" l="1"/>
  <c r="JE2276" i="9"/>
  <c r="JH2275" i="9"/>
  <c r="JI2275" i="9"/>
  <c r="JG2275" i="9"/>
  <c r="JF2276" i="9"/>
  <c r="JD2278" i="9" l="1"/>
  <c r="JE2277" i="9"/>
  <c r="JH2276" i="9"/>
  <c r="JI2276" i="9"/>
  <c r="JG2276" i="9"/>
  <c r="JF2277" i="9"/>
  <c r="JD2279" i="9" l="1"/>
  <c r="JE2278" i="9"/>
  <c r="JH2277" i="9"/>
  <c r="JI2277" i="9"/>
  <c r="JG2277" i="9"/>
  <c r="JF2278" i="9"/>
  <c r="JD2280" i="9" l="1"/>
  <c r="JE2279" i="9"/>
  <c r="JH2278" i="9"/>
  <c r="JI2278" i="9"/>
  <c r="JG2278" i="9"/>
  <c r="JF2279" i="9"/>
  <c r="JD2281" i="9" l="1"/>
  <c r="JE2280" i="9"/>
  <c r="JH2279" i="9"/>
  <c r="JI2279" i="9"/>
  <c r="JG2279" i="9"/>
  <c r="JF2280" i="9"/>
  <c r="JD2282" i="9" l="1"/>
  <c r="JE2281" i="9"/>
  <c r="JH2280" i="9"/>
  <c r="JI2280" i="9"/>
  <c r="JG2280" i="9"/>
  <c r="JF2281" i="9"/>
  <c r="JD2283" i="9" l="1"/>
  <c r="JE2282" i="9"/>
  <c r="JH2281" i="9"/>
  <c r="JI2281" i="9"/>
  <c r="JG2281" i="9"/>
  <c r="JF2282" i="9"/>
  <c r="JD2284" i="9" l="1"/>
  <c r="JE2283" i="9"/>
  <c r="JH2282" i="9"/>
  <c r="JI2282" i="9"/>
  <c r="JG2282" i="9"/>
  <c r="JF2283" i="9"/>
  <c r="JD2285" i="9" l="1"/>
  <c r="JE2284" i="9"/>
  <c r="JH2283" i="9"/>
  <c r="JI2283" i="9"/>
  <c r="JG2283" i="9"/>
  <c r="JF2284" i="9"/>
  <c r="JD2286" i="9" l="1"/>
  <c r="JE2285" i="9"/>
  <c r="JH2284" i="9"/>
  <c r="JI2284" i="9"/>
  <c r="JG2284" i="9"/>
  <c r="JF2285" i="9"/>
  <c r="JD2287" i="9" l="1"/>
  <c r="JE2286" i="9"/>
  <c r="JH2285" i="9"/>
  <c r="JI2285" i="9"/>
  <c r="JG2285" i="9"/>
  <c r="JF2286" i="9"/>
  <c r="JD2288" i="9" l="1"/>
  <c r="JE2287" i="9"/>
  <c r="JH2286" i="9"/>
  <c r="JI2286" i="9"/>
  <c r="JG2286" i="9"/>
  <c r="JF2287" i="9"/>
  <c r="JD2289" i="9" l="1"/>
  <c r="JE2288" i="9"/>
  <c r="JH2287" i="9"/>
  <c r="JI2287" i="9"/>
  <c r="JG2287" i="9"/>
  <c r="JF2288" i="9"/>
  <c r="JD2290" i="9" l="1"/>
  <c r="JE2289" i="9"/>
  <c r="JH2288" i="9"/>
  <c r="JI2288" i="9"/>
  <c r="JG2288" i="9"/>
  <c r="JF2289" i="9"/>
  <c r="JD2291" i="9" l="1"/>
  <c r="JE2290" i="9"/>
  <c r="JH2289" i="9"/>
  <c r="JI2289" i="9"/>
  <c r="JG2289" i="9"/>
  <c r="JF2290" i="9"/>
  <c r="JD2292" i="9" l="1"/>
  <c r="JE2291" i="9"/>
  <c r="JH2290" i="9"/>
  <c r="JI2290" i="9"/>
  <c r="JG2290" i="9"/>
  <c r="JF2291" i="9"/>
  <c r="JD2293" i="9" l="1"/>
  <c r="JE2292" i="9"/>
  <c r="JH2291" i="9"/>
  <c r="JI2291" i="9"/>
  <c r="JG2291" i="9"/>
  <c r="JF2292" i="9"/>
  <c r="JD2294" i="9" l="1"/>
  <c r="JE2293" i="9"/>
  <c r="JH2292" i="9"/>
  <c r="JI2292" i="9"/>
  <c r="JG2292" i="9"/>
  <c r="JF2293" i="9"/>
  <c r="JD2295" i="9" l="1"/>
  <c r="JE2294" i="9"/>
  <c r="JH2293" i="9"/>
  <c r="JI2293" i="9"/>
  <c r="JG2293" i="9"/>
  <c r="JF2294" i="9"/>
  <c r="JD2296" i="9" l="1"/>
  <c r="JE2295" i="9"/>
  <c r="JH2294" i="9"/>
  <c r="JI2294" i="9"/>
  <c r="JG2294" i="9"/>
  <c r="JF2295" i="9"/>
  <c r="JD2297" i="9" l="1"/>
  <c r="JE2296" i="9"/>
  <c r="JH2295" i="9"/>
  <c r="JI2295" i="9"/>
  <c r="JG2295" i="9"/>
  <c r="JF2296" i="9"/>
  <c r="JD2298" i="9" l="1"/>
  <c r="JE2297" i="9"/>
  <c r="JH2296" i="9"/>
  <c r="JI2296" i="9"/>
  <c r="JG2296" i="9"/>
  <c r="JF2297" i="9"/>
  <c r="JD2299" i="9" l="1"/>
  <c r="JE2298" i="9"/>
  <c r="JH2297" i="9"/>
  <c r="JI2297" i="9"/>
  <c r="JG2297" i="9"/>
  <c r="JF2298" i="9"/>
  <c r="JD2300" i="9" l="1"/>
  <c r="JE2299" i="9"/>
  <c r="JH2298" i="9"/>
  <c r="JI2298" i="9"/>
  <c r="JG2298" i="9"/>
  <c r="JF2299" i="9"/>
  <c r="JD2301" i="9" l="1"/>
  <c r="JE2300" i="9"/>
  <c r="JH2299" i="9"/>
  <c r="JI2299" i="9"/>
  <c r="JG2299" i="9"/>
  <c r="JF2300" i="9"/>
  <c r="JD2302" i="9" l="1"/>
  <c r="JE2301" i="9"/>
  <c r="JH2300" i="9"/>
  <c r="JI2300" i="9"/>
  <c r="JG2300" i="9"/>
  <c r="JF2301" i="9"/>
  <c r="JD2303" i="9" l="1"/>
  <c r="JE2302" i="9"/>
  <c r="JH2301" i="9"/>
  <c r="JI2301" i="9"/>
  <c r="JG2301" i="9"/>
  <c r="JF2302" i="9"/>
  <c r="JD2304" i="9" l="1"/>
  <c r="JE2303" i="9"/>
  <c r="JH2302" i="9"/>
  <c r="JI2302" i="9"/>
  <c r="JG2302" i="9"/>
  <c r="JF2303" i="9"/>
  <c r="JD2305" i="9" l="1"/>
  <c r="JE2304" i="9"/>
  <c r="JH2303" i="9"/>
  <c r="JI2303" i="9"/>
  <c r="JG2303" i="9"/>
  <c r="JF2304" i="9"/>
  <c r="JD2306" i="9" l="1"/>
  <c r="JE2305" i="9"/>
  <c r="JH2304" i="9"/>
  <c r="JI2304" i="9"/>
  <c r="JG2304" i="9"/>
  <c r="JF2305" i="9"/>
  <c r="JD2307" i="9" l="1"/>
  <c r="JE2306" i="9"/>
  <c r="JH2305" i="9"/>
  <c r="JI2305" i="9"/>
  <c r="JG2305" i="9"/>
  <c r="JF2306" i="9"/>
  <c r="JD2308" i="9" l="1"/>
  <c r="JE2307" i="9"/>
  <c r="JH2306" i="9"/>
  <c r="JI2306" i="9"/>
  <c r="JG2306" i="9"/>
  <c r="JF2307" i="9"/>
  <c r="JD2309" i="9" l="1"/>
  <c r="JE2308" i="9"/>
  <c r="JH2307" i="9"/>
  <c r="JI2307" i="9"/>
  <c r="JG2307" i="9"/>
  <c r="JF2308" i="9"/>
  <c r="JD2310" i="9" l="1"/>
  <c r="JE2309" i="9"/>
  <c r="JH2308" i="9"/>
  <c r="JI2308" i="9"/>
  <c r="JG2308" i="9"/>
  <c r="JF2309" i="9"/>
  <c r="JD2311" i="9" l="1"/>
  <c r="JE2310" i="9"/>
  <c r="JH2309" i="9"/>
  <c r="JI2309" i="9"/>
  <c r="JG2309" i="9"/>
  <c r="JF2310" i="9"/>
  <c r="JD2312" i="9" l="1"/>
  <c r="JE2311" i="9"/>
  <c r="JH2310" i="9"/>
  <c r="JI2310" i="9"/>
  <c r="JG2310" i="9"/>
  <c r="JF2311" i="9"/>
  <c r="JD2313" i="9" l="1"/>
  <c r="JE2312" i="9"/>
  <c r="JH2311" i="9"/>
  <c r="JI2311" i="9"/>
  <c r="JG2311" i="9"/>
  <c r="JF2312" i="9"/>
  <c r="JD2314" i="9" l="1"/>
  <c r="JE2313" i="9"/>
  <c r="JH2312" i="9"/>
  <c r="JI2312" i="9"/>
  <c r="JG2312" i="9"/>
  <c r="JF2313" i="9"/>
  <c r="JD2315" i="9" l="1"/>
  <c r="JE2314" i="9"/>
  <c r="JH2313" i="9"/>
  <c r="JI2313" i="9"/>
  <c r="JG2313" i="9"/>
  <c r="JF2314" i="9"/>
  <c r="JD2316" i="9" l="1"/>
  <c r="JE2315" i="9"/>
  <c r="JH2314" i="9"/>
  <c r="JI2314" i="9"/>
  <c r="JG2314" i="9"/>
  <c r="JF2315" i="9"/>
  <c r="JD2317" i="9" l="1"/>
  <c r="JE2316" i="9"/>
  <c r="JH2315" i="9"/>
  <c r="JI2315" i="9"/>
  <c r="JG2315" i="9"/>
  <c r="JF2316" i="9"/>
  <c r="JD2318" i="9" l="1"/>
  <c r="JE2317" i="9"/>
  <c r="JH2316" i="9"/>
  <c r="JI2316" i="9"/>
  <c r="JG2316" i="9"/>
  <c r="JF2317" i="9"/>
  <c r="JD2319" i="9" l="1"/>
  <c r="JE2318" i="9"/>
  <c r="JH2317" i="9"/>
  <c r="JI2317" i="9"/>
  <c r="JG2317" i="9"/>
  <c r="JF2318" i="9"/>
  <c r="JD2320" i="9" l="1"/>
  <c r="JE2319" i="9"/>
  <c r="JH2318" i="9"/>
  <c r="JI2318" i="9"/>
  <c r="JG2318" i="9"/>
  <c r="JF2319" i="9"/>
  <c r="JD2321" i="9" l="1"/>
  <c r="JE2320" i="9"/>
  <c r="JH2319" i="9"/>
  <c r="JI2319" i="9"/>
  <c r="JG2319" i="9"/>
  <c r="JF2320" i="9"/>
  <c r="JD2322" i="9" l="1"/>
  <c r="JE2321" i="9"/>
  <c r="JH2320" i="9"/>
  <c r="JI2320" i="9"/>
  <c r="JG2320" i="9"/>
  <c r="JF2321" i="9"/>
  <c r="JD2323" i="9" l="1"/>
  <c r="JE2322" i="9"/>
  <c r="JH2321" i="9"/>
  <c r="JG2322" i="9"/>
  <c r="JI2321" i="9"/>
  <c r="JG2321" i="9"/>
  <c r="JF2322" i="9"/>
  <c r="JD2324" i="9" l="1"/>
  <c r="JE2323" i="9"/>
  <c r="JH2322" i="9"/>
  <c r="JI2322" i="9"/>
  <c r="JF2323" i="9"/>
  <c r="JG2323" i="9"/>
  <c r="JH2323" i="9"/>
  <c r="JD2325" i="9" l="1"/>
  <c r="JE2324" i="9"/>
  <c r="JI2323" i="9"/>
  <c r="JF2324" i="9"/>
  <c r="JD2326" i="9" l="1"/>
  <c r="JE2325" i="9"/>
  <c r="JH2324" i="9"/>
  <c r="JI2324" i="9"/>
  <c r="JG2324" i="9"/>
  <c r="JF2325" i="9"/>
  <c r="JD2327" i="9" l="1"/>
  <c r="JE2326" i="9"/>
  <c r="JH2325" i="9"/>
  <c r="JI2325" i="9"/>
  <c r="JG2325" i="9"/>
  <c r="JF2326" i="9"/>
  <c r="JD2328" i="9" l="1"/>
  <c r="JE2327" i="9"/>
  <c r="JH2326" i="9"/>
  <c r="JI2326" i="9"/>
  <c r="JG2326" i="9"/>
  <c r="JF2327" i="9"/>
  <c r="JD2329" i="9" l="1"/>
  <c r="JE2328" i="9"/>
  <c r="JH2327" i="9"/>
  <c r="JI2327" i="9"/>
  <c r="JG2327" i="9"/>
  <c r="JF2328" i="9"/>
  <c r="JD2330" i="9" l="1"/>
  <c r="JE2329" i="9"/>
  <c r="JH2328" i="9"/>
  <c r="JI2328" i="9"/>
  <c r="JG2328" i="9"/>
  <c r="JF2329" i="9"/>
  <c r="JD2331" i="9" l="1"/>
  <c r="JE2330" i="9"/>
  <c r="JH2329" i="9"/>
  <c r="JI2329" i="9"/>
  <c r="JG2329" i="9"/>
  <c r="JF2330" i="9"/>
  <c r="JD2332" i="9" l="1"/>
  <c r="JE2331" i="9"/>
  <c r="JH2330" i="9"/>
  <c r="JI2330" i="9"/>
  <c r="JG2330" i="9"/>
  <c r="JF2331" i="9"/>
  <c r="JD2333" i="9" l="1"/>
  <c r="JE2332" i="9"/>
  <c r="JH2331" i="9"/>
  <c r="JI2331" i="9"/>
  <c r="JG2331" i="9"/>
  <c r="JF2332" i="9"/>
  <c r="JD2334" i="9" l="1"/>
  <c r="JE2333" i="9"/>
  <c r="JH2332" i="9"/>
  <c r="JI2332" i="9"/>
  <c r="JG2332" i="9"/>
  <c r="JF2333" i="9"/>
  <c r="JD2335" i="9" l="1"/>
  <c r="JE2334" i="9"/>
  <c r="JH2333" i="9"/>
  <c r="JI2333" i="9"/>
  <c r="JG2333" i="9"/>
  <c r="JF2334" i="9"/>
  <c r="JD2336" i="9" l="1"/>
  <c r="JE2335" i="9"/>
  <c r="JH2334" i="9"/>
  <c r="JI2334" i="9"/>
  <c r="JG2334" i="9"/>
  <c r="JF2335" i="9"/>
  <c r="JD2337" i="9" l="1"/>
  <c r="JE2336" i="9"/>
  <c r="JH2335" i="9"/>
  <c r="JI2335" i="9"/>
  <c r="JG2335" i="9"/>
  <c r="JF2336" i="9"/>
  <c r="JD2338" i="9" l="1"/>
  <c r="JE2337" i="9"/>
  <c r="JH2336" i="9"/>
  <c r="JI2336" i="9"/>
  <c r="JG2336" i="9"/>
  <c r="JF2337" i="9"/>
  <c r="JD2339" i="9" l="1"/>
  <c r="JE2338" i="9"/>
  <c r="JH2337" i="9"/>
  <c r="JI2337" i="9"/>
  <c r="JG2337" i="9"/>
  <c r="JF2338" i="9"/>
  <c r="JD2340" i="9" l="1"/>
  <c r="JE2339" i="9"/>
  <c r="JH2338" i="9"/>
  <c r="JI2338" i="9"/>
  <c r="JG2338" i="9"/>
  <c r="JF2339" i="9"/>
  <c r="JD2341" i="9" l="1"/>
  <c r="JE2340" i="9"/>
  <c r="JH2339" i="9"/>
  <c r="JI2339" i="9"/>
  <c r="JG2339" i="9"/>
  <c r="JF2340" i="9"/>
  <c r="JD2342" i="9" l="1"/>
  <c r="JE2341" i="9"/>
  <c r="JH2340" i="9"/>
  <c r="JI2340" i="9"/>
  <c r="JG2340" i="9"/>
  <c r="JF2341" i="9"/>
  <c r="JD2343" i="9" l="1"/>
  <c r="JE2342" i="9"/>
  <c r="JH2341" i="9"/>
  <c r="JI2341" i="9"/>
  <c r="JG2341" i="9"/>
  <c r="JF2342" i="9"/>
  <c r="JD2344" i="9" l="1"/>
  <c r="JE2343" i="9"/>
  <c r="JH2342" i="9"/>
  <c r="JI2342" i="9"/>
  <c r="JG2342" i="9"/>
  <c r="JF2343" i="9"/>
  <c r="JD2345" i="9" l="1"/>
  <c r="JE2344" i="9"/>
  <c r="JH2343" i="9"/>
  <c r="JI2343" i="9"/>
  <c r="JG2343" i="9"/>
  <c r="JF2344" i="9"/>
  <c r="JD2346" i="9" l="1"/>
  <c r="JE2345" i="9"/>
  <c r="JH2344" i="9"/>
  <c r="JI2344" i="9"/>
  <c r="JG2344" i="9"/>
  <c r="JF2345" i="9"/>
  <c r="JD2347" i="9" l="1"/>
  <c r="JE2346" i="9"/>
  <c r="JH2345" i="9"/>
  <c r="JI2345" i="9"/>
  <c r="JG2345" i="9"/>
  <c r="JF2346" i="9"/>
  <c r="JD2348" i="9" l="1"/>
  <c r="JE2347" i="9"/>
  <c r="JH2346" i="9"/>
  <c r="JI2346" i="9"/>
  <c r="JG2346" i="9"/>
  <c r="JF2347" i="9"/>
  <c r="JD2349" i="9" l="1"/>
  <c r="JE2348" i="9"/>
  <c r="JH2347" i="9"/>
  <c r="JI2347" i="9"/>
  <c r="JG2347" i="9"/>
  <c r="JF2348" i="9"/>
  <c r="JD2350" i="9" l="1"/>
  <c r="JE2349" i="9"/>
  <c r="JH2348" i="9"/>
  <c r="JI2348" i="9"/>
  <c r="JG2348" i="9"/>
  <c r="JF2349" i="9"/>
  <c r="JD2351" i="9" l="1"/>
  <c r="JE2350" i="9"/>
  <c r="JH2349" i="9"/>
  <c r="JI2349" i="9"/>
  <c r="JG2349" i="9"/>
  <c r="JF2350" i="9"/>
  <c r="JD2352" i="9" l="1"/>
  <c r="JE2351" i="9"/>
  <c r="JH2350" i="9"/>
  <c r="JI2350" i="9"/>
  <c r="JG2350" i="9"/>
  <c r="JF2351" i="9"/>
  <c r="JD2353" i="9" l="1"/>
  <c r="JE2352" i="9"/>
  <c r="JH2351" i="9"/>
  <c r="JI2351" i="9"/>
  <c r="JG2351" i="9"/>
  <c r="JF2352" i="9"/>
  <c r="JD2354" i="9" l="1"/>
  <c r="JE2353" i="9"/>
  <c r="JH2352" i="9"/>
  <c r="JI2352" i="9"/>
  <c r="JG2352" i="9"/>
  <c r="JF2353" i="9"/>
  <c r="JD2355" i="9" l="1"/>
  <c r="JE2354" i="9"/>
  <c r="JH2353" i="9"/>
  <c r="JI2353" i="9"/>
  <c r="JG2353" i="9"/>
  <c r="JF2354" i="9"/>
  <c r="JD2356" i="9" l="1"/>
  <c r="JE2355" i="9"/>
  <c r="JH2354" i="9"/>
  <c r="JI2354" i="9"/>
  <c r="JG2354" i="9"/>
  <c r="JF2355" i="9"/>
  <c r="JD2357" i="9" l="1"/>
  <c r="JE2356" i="9"/>
  <c r="JH2355" i="9"/>
  <c r="JI2355" i="9"/>
  <c r="JG2355" i="9"/>
  <c r="JF2356" i="9"/>
  <c r="JD2358" i="9" l="1"/>
  <c r="JE2357" i="9"/>
  <c r="JH2356" i="9"/>
  <c r="JI2356" i="9"/>
  <c r="JG2356" i="9"/>
  <c r="JF2357" i="9"/>
  <c r="JD2359" i="9" l="1"/>
  <c r="JE2358" i="9"/>
  <c r="JH2357" i="9"/>
  <c r="JI2357" i="9"/>
  <c r="JG2357" i="9"/>
  <c r="JF2358" i="9"/>
  <c r="JD2360" i="9" l="1"/>
  <c r="JE2359" i="9"/>
  <c r="JH2358" i="9"/>
  <c r="JI2358" i="9"/>
  <c r="JG2358" i="9"/>
  <c r="JF2359" i="9"/>
  <c r="JD2361" i="9" l="1"/>
  <c r="JE2360" i="9"/>
  <c r="JH2359" i="9"/>
  <c r="JI2359" i="9"/>
  <c r="JG2359" i="9"/>
  <c r="JF2360" i="9"/>
  <c r="JD2362" i="9" l="1"/>
  <c r="JE2361" i="9"/>
  <c r="JH2360" i="9"/>
  <c r="JI2360" i="9"/>
  <c r="JG2360" i="9"/>
  <c r="JF2361" i="9"/>
  <c r="JD2363" i="9" l="1"/>
  <c r="JE2362" i="9"/>
  <c r="JH2361" i="9"/>
  <c r="JI2361" i="9"/>
  <c r="JG2361" i="9"/>
  <c r="JF2362" i="9"/>
  <c r="JD2364" i="9" l="1"/>
  <c r="JE2363" i="9"/>
  <c r="JH2362" i="9"/>
  <c r="JI2362" i="9"/>
  <c r="JG2362" i="9"/>
  <c r="JF2363" i="9"/>
  <c r="JD2365" i="9" l="1"/>
  <c r="JE2364" i="9"/>
  <c r="JH2363" i="9"/>
  <c r="JI2363" i="9"/>
  <c r="JG2363" i="9"/>
  <c r="JF2364" i="9"/>
  <c r="JD2366" i="9" l="1"/>
  <c r="JE2365" i="9"/>
  <c r="JH2364" i="9"/>
  <c r="JI2364" i="9"/>
  <c r="JG2364" i="9"/>
  <c r="JF2365" i="9"/>
  <c r="JD2367" i="9" l="1"/>
  <c r="JE2366" i="9"/>
  <c r="JH2365" i="9"/>
  <c r="JI2365" i="9"/>
  <c r="JG2365" i="9"/>
  <c r="JF2366" i="9"/>
  <c r="JD2368" i="9" l="1"/>
  <c r="JE2367" i="9"/>
  <c r="JH2366" i="9"/>
  <c r="JI2366" i="9"/>
  <c r="JG2366" i="9"/>
  <c r="JF2367" i="9"/>
  <c r="JD2369" i="9" l="1"/>
  <c r="JE2368" i="9"/>
  <c r="JH2367" i="9"/>
  <c r="JI2367" i="9"/>
  <c r="JG2367" i="9"/>
  <c r="JF2368" i="9"/>
  <c r="JD2370" i="9" l="1"/>
  <c r="JE2369" i="9"/>
  <c r="JH2368" i="9"/>
  <c r="JI2368" i="9"/>
  <c r="JG2368" i="9"/>
  <c r="JF2369" i="9"/>
  <c r="JD2371" i="9" l="1"/>
  <c r="JE2370" i="9"/>
  <c r="JH2369" i="9"/>
  <c r="JI2369" i="9"/>
  <c r="JG2369" i="9"/>
  <c r="JF2370" i="9"/>
  <c r="JD2372" i="9" l="1"/>
  <c r="JE2371" i="9"/>
  <c r="JH2370" i="9"/>
  <c r="JI2370" i="9"/>
  <c r="JG2370" i="9"/>
  <c r="JF2371" i="9"/>
  <c r="JD2373" i="9" l="1"/>
  <c r="JE2372" i="9"/>
  <c r="JH2371" i="9"/>
  <c r="JI2371" i="9"/>
  <c r="JG2371" i="9"/>
  <c r="JF2372" i="9"/>
  <c r="JD2374" i="9" l="1"/>
  <c r="JE2373" i="9"/>
  <c r="JH2372" i="9"/>
  <c r="JI2372" i="9"/>
  <c r="JG2372" i="9"/>
  <c r="JF2373" i="9"/>
  <c r="JD2375" i="9" l="1"/>
  <c r="JE2374" i="9"/>
  <c r="JH2373" i="9"/>
  <c r="JI2373" i="9"/>
  <c r="JG2373" i="9"/>
  <c r="JF2374" i="9"/>
  <c r="JD2376" i="9" l="1"/>
  <c r="JE2375" i="9"/>
  <c r="JH2374" i="9"/>
  <c r="JI2374" i="9"/>
  <c r="JG2374" i="9"/>
  <c r="JF2375" i="9"/>
  <c r="JD2377" i="9" l="1"/>
  <c r="JE2376" i="9"/>
  <c r="JH2375" i="9"/>
  <c r="JI2375" i="9"/>
  <c r="JG2375" i="9"/>
  <c r="JF2376" i="9"/>
  <c r="JD2378" i="9" l="1"/>
  <c r="JE2377" i="9"/>
  <c r="JH2376" i="9"/>
  <c r="JI2376" i="9"/>
  <c r="JG2376" i="9"/>
  <c r="JF2377" i="9"/>
  <c r="JD2379" i="9" l="1"/>
  <c r="JE2378" i="9"/>
  <c r="JH2377" i="9"/>
  <c r="JI2377" i="9"/>
  <c r="JG2377" i="9"/>
  <c r="JF2378" i="9"/>
  <c r="JD2380" i="9" l="1"/>
  <c r="JE2379" i="9"/>
  <c r="JH2378" i="9"/>
  <c r="JI2378" i="9"/>
  <c r="JG2378" i="9"/>
  <c r="JF2379" i="9"/>
  <c r="JD2381" i="9" l="1"/>
  <c r="JE2380" i="9"/>
  <c r="JH2379" i="9"/>
  <c r="JI2379" i="9"/>
  <c r="JG2379" i="9"/>
  <c r="JF2380" i="9"/>
  <c r="JD2382" i="9" l="1"/>
  <c r="JE2381" i="9"/>
  <c r="JH2380" i="9"/>
  <c r="JI2380" i="9"/>
  <c r="JG2380" i="9"/>
  <c r="JF2381" i="9"/>
  <c r="JD2383" i="9" l="1"/>
  <c r="JE2382" i="9"/>
  <c r="JH2381" i="9"/>
  <c r="JI2381" i="9"/>
  <c r="JG2381" i="9"/>
  <c r="JF2382" i="9"/>
  <c r="JD2384" i="9" l="1"/>
  <c r="JE2383" i="9"/>
  <c r="JH2382" i="9"/>
  <c r="JI2382" i="9"/>
  <c r="JG2382" i="9"/>
  <c r="JF2383" i="9"/>
  <c r="JD2385" i="9" l="1"/>
  <c r="JE2384" i="9"/>
  <c r="JH2383" i="9"/>
  <c r="JI2383" i="9"/>
  <c r="JG2383" i="9"/>
  <c r="JF2384" i="9"/>
  <c r="JD2386" i="9" l="1"/>
  <c r="JE2385" i="9"/>
  <c r="JH2384" i="9"/>
  <c r="JI2384" i="9"/>
  <c r="JG2384" i="9"/>
  <c r="JF2385" i="9"/>
  <c r="JD2387" i="9" l="1"/>
  <c r="JE2386" i="9"/>
  <c r="JH2385" i="9"/>
  <c r="JI2385" i="9"/>
  <c r="JG2385" i="9"/>
  <c r="JF2386" i="9"/>
  <c r="JD2388" i="9" l="1"/>
  <c r="JE2387" i="9"/>
  <c r="JH2386" i="9"/>
  <c r="JI2386" i="9"/>
  <c r="JG2386" i="9"/>
  <c r="JF2387" i="9"/>
  <c r="JD2389" i="9" l="1"/>
  <c r="JE2388" i="9"/>
  <c r="JH2387" i="9"/>
  <c r="JI2387" i="9"/>
  <c r="JG2387" i="9"/>
  <c r="JF2388" i="9"/>
  <c r="JD2390" i="9" l="1"/>
  <c r="JE2389" i="9"/>
  <c r="JH2388" i="9"/>
  <c r="JI2388" i="9"/>
  <c r="JG2388" i="9"/>
  <c r="JF2389" i="9"/>
  <c r="JD2391" i="9" l="1"/>
  <c r="JE2390" i="9"/>
  <c r="JH2389" i="9"/>
  <c r="JI2389" i="9"/>
  <c r="JG2389" i="9"/>
  <c r="JF2390" i="9"/>
  <c r="JD2392" i="9" l="1"/>
  <c r="JE2391" i="9"/>
  <c r="JH2390" i="9"/>
  <c r="JI2390" i="9"/>
  <c r="JG2390" i="9"/>
  <c r="JF2391" i="9"/>
  <c r="JD2393" i="9" l="1"/>
  <c r="JE2392" i="9"/>
  <c r="JH2391" i="9"/>
  <c r="JI2391" i="9"/>
  <c r="JG2391" i="9"/>
  <c r="JF2392" i="9"/>
  <c r="JD2394" i="9" l="1"/>
  <c r="JE2393" i="9"/>
  <c r="JH2392" i="9"/>
  <c r="JI2392" i="9"/>
  <c r="JG2392" i="9"/>
  <c r="JF2393" i="9"/>
  <c r="JD2395" i="9" l="1"/>
  <c r="JE2394" i="9"/>
  <c r="JH2393" i="9"/>
  <c r="JI2393" i="9"/>
  <c r="JG2393" i="9"/>
  <c r="JF2394" i="9"/>
  <c r="JD2396" i="9" l="1"/>
  <c r="JE2395" i="9"/>
  <c r="JH2394" i="9"/>
  <c r="JI2394" i="9"/>
  <c r="JG2394" i="9"/>
  <c r="JF2395" i="9"/>
  <c r="JD2397" i="9" l="1"/>
  <c r="JE2396" i="9"/>
  <c r="JH2395" i="9"/>
  <c r="JI2395" i="9"/>
  <c r="JG2395" i="9"/>
  <c r="JF2396" i="9"/>
  <c r="JD2398" i="9" l="1"/>
  <c r="JE2397" i="9"/>
  <c r="JH2396" i="9"/>
  <c r="JI2396" i="9"/>
  <c r="JG2396" i="9"/>
  <c r="JF2397" i="9"/>
  <c r="JD2399" i="9" l="1"/>
  <c r="JE2398" i="9"/>
  <c r="JH2397" i="9"/>
  <c r="JI2397" i="9"/>
  <c r="JG2397" i="9"/>
  <c r="JF2398" i="9"/>
  <c r="JD2400" i="9" l="1"/>
  <c r="JE2399" i="9"/>
  <c r="JH2398" i="9"/>
  <c r="JI2398" i="9"/>
  <c r="JG2398" i="9"/>
  <c r="JF2399" i="9"/>
  <c r="JD2401" i="9" l="1"/>
  <c r="JE2400" i="9"/>
  <c r="JH2399" i="9"/>
  <c r="JI2399" i="9"/>
  <c r="JG2399" i="9"/>
  <c r="JF2400" i="9"/>
  <c r="JD2402" i="9" l="1"/>
  <c r="JE2401" i="9"/>
  <c r="JH2400" i="9"/>
  <c r="JI2400" i="9"/>
  <c r="JG2400" i="9"/>
  <c r="JF2401" i="9"/>
  <c r="JD2403" i="9" l="1"/>
  <c r="JE2402" i="9"/>
  <c r="JH2401" i="9"/>
  <c r="JI2401" i="9"/>
  <c r="JG2401" i="9"/>
  <c r="JF2402" i="9"/>
  <c r="JD2404" i="9" l="1"/>
  <c r="JE2403" i="9"/>
  <c r="JH2402" i="9"/>
  <c r="JI2402" i="9"/>
  <c r="JG2402" i="9"/>
  <c r="JF2403" i="9"/>
  <c r="JD2405" i="9" l="1"/>
  <c r="JE2404" i="9"/>
  <c r="JH2403" i="9"/>
  <c r="JI2403" i="9"/>
  <c r="JG2403" i="9"/>
  <c r="JF2404" i="9"/>
  <c r="JD2406" i="9" l="1"/>
  <c r="JE2405" i="9"/>
  <c r="JH2404" i="9"/>
  <c r="JI2404" i="9"/>
  <c r="JG2404" i="9"/>
  <c r="JF2405" i="9"/>
  <c r="JD2407" i="9" l="1"/>
  <c r="JE2406" i="9"/>
  <c r="JH2405" i="9"/>
  <c r="JI2405" i="9"/>
  <c r="JG2405" i="9"/>
  <c r="JF2406" i="9"/>
  <c r="JD2408" i="9" l="1"/>
  <c r="JE2407" i="9"/>
  <c r="JH2406" i="9"/>
  <c r="JI2406" i="9"/>
  <c r="JG2406" i="9"/>
  <c r="JF2407" i="9"/>
  <c r="JD2409" i="9" l="1"/>
  <c r="JE2408" i="9"/>
  <c r="JH2407" i="9"/>
  <c r="JI2407" i="9"/>
  <c r="JG2407" i="9"/>
  <c r="JF2408" i="9"/>
  <c r="JD2410" i="9" l="1"/>
  <c r="JE2409" i="9"/>
  <c r="JH2408" i="9"/>
  <c r="JI2408" i="9"/>
  <c r="JG2408" i="9"/>
  <c r="JF2409" i="9"/>
  <c r="JD2411" i="9" l="1"/>
  <c r="JE2410" i="9"/>
  <c r="JH2409" i="9"/>
  <c r="JI2409" i="9"/>
  <c r="JG2409" i="9"/>
  <c r="JF2410" i="9"/>
  <c r="JD2412" i="9" l="1"/>
  <c r="JE2411" i="9"/>
  <c r="JH2410" i="9"/>
  <c r="JI2410" i="9"/>
  <c r="JG2410" i="9"/>
  <c r="JF2411" i="9"/>
  <c r="JD2413" i="9" l="1"/>
  <c r="JE2412" i="9"/>
  <c r="JH2411" i="9"/>
  <c r="JI2411" i="9"/>
  <c r="JG2411" i="9"/>
  <c r="JF2412" i="9"/>
  <c r="JD2414" i="9" l="1"/>
  <c r="JE2413" i="9"/>
  <c r="JH2412" i="9"/>
  <c r="JI2412" i="9"/>
  <c r="JG2412" i="9"/>
  <c r="JF2413" i="9"/>
  <c r="JD2415" i="9" l="1"/>
  <c r="JE2414" i="9"/>
  <c r="JH2413" i="9"/>
  <c r="JI2413" i="9"/>
  <c r="JG2413" i="9"/>
  <c r="JF2414" i="9"/>
  <c r="JD2416" i="9" l="1"/>
  <c r="JE2415" i="9"/>
  <c r="JH2414" i="9"/>
  <c r="JI2414" i="9"/>
  <c r="JG2414" i="9"/>
  <c r="JF2415" i="9"/>
  <c r="JD2417" i="9" l="1"/>
  <c r="JE2416" i="9"/>
  <c r="JH2415" i="9"/>
  <c r="JI2415" i="9"/>
  <c r="JG2415" i="9"/>
  <c r="JF2416" i="9"/>
  <c r="JD2418" i="9" l="1"/>
  <c r="JE2417" i="9"/>
  <c r="JH2416" i="9"/>
  <c r="JI2416" i="9"/>
  <c r="JG2416" i="9"/>
  <c r="JF2417" i="9"/>
  <c r="JD2419" i="9" l="1"/>
  <c r="JE2418" i="9"/>
  <c r="JH2417" i="9"/>
  <c r="JI2417" i="9"/>
  <c r="JG2417" i="9"/>
  <c r="JF2418" i="9"/>
  <c r="JD2420" i="9" l="1"/>
  <c r="JE2419" i="9"/>
  <c r="JH2418" i="9"/>
  <c r="JI2418" i="9"/>
  <c r="JG2418" i="9"/>
  <c r="JF2419" i="9"/>
  <c r="JD2421" i="9" l="1"/>
  <c r="JE2420" i="9"/>
  <c r="JH2419" i="9"/>
  <c r="JI2419" i="9"/>
  <c r="JG2419" i="9"/>
  <c r="JF2420" i="9"/>
  <c r="JD2422" i="9" l="1"/>
  <c r="JE2421" i="9"/>
  <c r="JH2420" i="9"/>
  <c r="JI2420" i="9"/>
  <c r="JG2420" i="9"/>
  <c r="JF2421" i="9"/>
  <c r="JD2423" i="9" l="1"/>
  <c r="JE2422" i="9"/>
  <c r="JH2421" i="9"/>
  <c r="JI2421" i="9"/>
  <c r="JG2421" i="9"/>
  <c r="JF2422" i="9"/>
  <c r="JD2424" i="9" l="1"/>
  <c r="JE2423" i="9"/>
  <c r="JH2422" i="9"/>
  <c r="JI2422" i="9"/>
  <c r="JG2422" i="9"/>
  <c r="JF2423" i="9"/>
  <c r="JD2425" i="9" l="1"/>
  <c r="JE2424" i="9"/>
  <c r="JH2423" i="9"/>
  <c r="JI2423" i="9"/>
  <c r="JG2423" i="9"/>
  <c r="JF2424" i="9"/>
  <c r="JD2426" i="9" l="1"/>
  <c r="JE2425" i="9"/>
  <c r="JH2424" i="9"/>
  <c r="JI2424" i="9"/>
  <c r="JG2424" i="9"/>
  <c r="JF2425" i="9"/>
  <c r="JD2427" i="9" l="1"/>
  <c r="JE2426" i="9"/>
  <c r="JH2425" i="9"/>
  <c r="JI2425" i="9"/>
  <c r="JG2425" i="9"/>
  <c r="JF2426" i="9"/>
  <c r="JD2428" i="9" l="1"/>
  <c r="JE2427" i="9"/>
  <c r="JH2426" i="9"/>
  <c r="JI2426" i="9"/>
  <c r="JG2426" i="9"/>
  <c r="JF2427" i="9"/>
  <c r="JD2429" i="9" l="1"/>
  <c r="JE2428" i="9"/>
  <c r="JH2427" i="9"/>
  <c r="JI2427" i="9"/>
  <c r="JG2427" i="9"/>
  <c r="JF2428" i="9"/>
  <c r="JD2430" i="9" l="1"/>
  <c r="JE2429" i="9"/>
  <c r="JH2428" i="9"/>
  <c r="JI2428" i="9"/>
  <c r="JG2428" i="9"/>
  <c r="JF2429" i="9"/>
  <c r="JD2431" i="9" l="1"/>
  <c r="JE2430" i="9"/>
  <c r="JH2429" i="9"/>
  <c r="JI2429" i="9"/>
  <c r="JG2429" i="9"/>
  <c r="JF2430" i="9"/>
  <c r="JD2432" i="9" l="1"/>
  <c r="JE2431" i="9"/>
  <c r="JH2430" i="9"/>
  <c r="JI2430" i="9"/>
  <c r="JG2430" i="9"/>
  <c r="JF2431" i="9"/>
  <c r="JD2433" i="9" l="1"/>
  <c r="JE2432" i="9"/>
  <c r="JH2431" i="9"/>
  <c r="JI2431" i="9"/>
  <c r="JG2431" i="9"/>
  <c r="JF2432" i="9"/>
  <c r="JD2434" i="9" l="1"/>
  <c r="JE2433" i="9"/>
  <c r="JH2432" i="9"/>
  <c r="JI2432" i="9"/>
  <c r="JG2432" i="9"/>
  <c r="JF2433" i="9"/>
  <c r="JD2435" i="9" l="1"/>
  <c r="JE2434" i="9"/>
  <c r="JH2433" i="9"/>
  <c r="JI2433" i="9"/>
  <c r="JG2433" i="9"/>
  <c r="JF2434" i="9"/>
  <c r="JD2436" i="9" l="1"/>
  <c r="JE2435" i="9"/>
  <c r="JH2434" i="9"/>
  <c r="JI2434" i="9"/>
  <c r="JG2434" i="9"/>
  <c r="JF2435" i="9"/>
  <c r="JD2437" i="9" l="1"/>
  <c r="JE2436" i="9"/>
  <c r="JH2435" i="9"/>
  <c r="JI2435" i="9"/>
  <c r="JG2435" i="9"/>
  <c r="JF2436" i="9"/>
  <c r="JD2438" i="9" l="1"/>
  <c r="JE2437" i="9"/>
  <c r="JH2436" i="9"/>
  <c r="JI2436" i="9"/>
  <c r="JG2436" i="9"/>
  <c r="JF2437" i="9"/>
  <c r="JD2439" i="9" l="1"/>
  <c r="JE2438" i="9"/>
  <c r="JH2437" i="9"/>
  <c r="JI2437" i="9"/>
  <c r="JG2437" i="9"/>
  <c r="JI2438" i="9"/>
  <c r="JD2440" i="9" l="1"/>
  <c r="JE2439" i="9"/>
  <c r="JH2438" i="9"/>
  <c r="JF2438" i="9"/>
  <c r="JG2438" i="9"/>
  <c r="JF2439" i="9"/>
  <c r="JD2441" i="9" l="1"/>
  <c r="JE2440" i="9"/>
  <c r="JH2439" i="9"/>
  <c r="JI2439" i="9"/>
  <c r="JG2439" i="9"/>
  <c r="JF2440" i="9"/>
  <c r="JD2442" i="9" l="1"/>
  <c r="JE2441" i="9"/>
  <c r="JH2440" i="9"/>
  <c r="JI2440" i="9"/>
  <c r="JG2440" i="9"/>
  <c r="JF2441" i="9"/>
  <c r="JD2443" i="9" l="1"/>
  <c r="JE2442" i="9"/>
  <c r="JH2441" i="9"/>
  <c r="JI2441" i="9"/>
  <c r="JG2441" i="9"/>
  <c r="JF2442" i="9"/>
  <c r="JD2444" i="9" l="1"/>
  <c r="JE2443" i="9"/>
  <c r="JH2442" i="9"/>
  <c r="JI2442" i="9"/>
  <c r="JG2442" i="9"/>
  <c r="JF2443" i="9"/>
  <c r="JD2445" i="9" l="1"/>
  <c r="JE2444" i="9"/>
  <c r="JH2443" i="9"/>
  <c r="JI2443" i="9"/>
  <c r="JG2443" i="9"/>
  <c r="JF2444" i="9"/>
  <c r="JD2446" i="9" l="1"/>
  <c r="JE2445" i="9"/>
  <c r="JH2444" i="9"/>
  <c r="JI2444" i="9"/>
  <c r="JG2444" i="9"/>
  <c r="JF2445" i="9"/>
  <c r="JD2447" i="9" l="1"/>
  <c r="JE2446" i="9"/>
  <c r="JH2445" i="9"/>
  <c r="JI2445" i="9"/>
  <c r="JG2445" i="9"/>
  <c r="JF2446" i="9"/>
  <c r="JD2448" i="9" l="1"/>
  <c r="JE2447" i="9"/>
  <c r="JH2446" i="9"/>
  <c r="JI2446" i="9"/>
  <c r="JG2446" i="9"/>
  <c r="JF2447" i="9"/>
  <c r="JD2449" i="9" l="1"/>
  <c r="JE2448" i="9"/>
  <c r="JH2447" i="9"/>
  <c r="JI2447" i="9"/>
  <c r="JG2447" i="9"/>
  <c r="JF2448" i="9"/>
  <c r="JD2450" i="9" l="1"/>
  <c r="JE2449" i="9"/>
  <c r="JH2448" i="9"/>
  <c r="JI2448" i="9"/>
  <c r="JG2448" i="9"/>
  <c r="JF2449" i="9"/>
  <c r="JD2451" i="9" l="1"/>
  <c r="JE2450" i="9"/>
  <c r="JH2449" i="9"/>
  <c r="JI2449" i="9"/>
  <c r="JG2449" i="9"/>
  <c r="JF2450" i="9"/>
  <c r="JD2452" i="9" l="1"/>
  <c r="JE2451" i="9"/>
  <c r="JH2450" i="9"/>
  <c r="JI2450" i="9"/>
  <c r="JG2450" i="9"/>
  <c r="JF2451" i="9"/>
  <c r="JD2453" i="9" l="1"/>
  <c r="JE2452" i="9"/>
  <c r="JH2451" i="9"/>
  <c r="JF2452" i="9"/>
  <c r="JG2452" i="9"/>
  <c r="JI2451" i="9"/>
  <c r="JG2451" i="9"/>
  <c r="JH2452" i="9"/>
  <c r="JD2454" i="9" l="1"/>
  <c r="JE2453" i="9"/>
  <c r="JI2452" i="9"/>
  <c r="JF2453" i="9"/>
  <c r="JD2455" i="9" l="1"/>
  <c r="JE2454" i="9"/>
  <c r="JH2453" i="9"/>
  <c r="JI2453" i="9"/>
  <c r="JG2453" i="9"/>
  <c r="JF2454" i="9"/>
  <c r="JD2456" i="9" l="1"/>
  <c r="JE2455" i="9"/>
  <c r="JH2454" i="9"/>
  <c r="JI2454" i="9"/>
  <c r="JG2454" i="9"/>
  <c r="JF2455" i="9"/>
  <c r="JD2457" i="9" l="1"/>
  <c r="JE2456" i="9"/>
  <c r="JH2455" i="9"/>
  <c r="JI2455" i="9"/>
  <c r="JG2455" i="9"/>
  <c r="JF2456" i="9"/>
  <c r="JD2458" i="9" l="1"/>
  <c r="JE2457" i="9"/>
  <c r="JH2456" i="9"/>
  <c r="JI2456" i="9"/>
  <c r="JG2456" i="9"/>
  <c r="JF2457" i="9"/>
  <c r="JD2459" i="9" l="1"/>
  <c r="JE2458" i="9"/>
  <c r="JH2457" i="9"/>
  <c r="JI2457" i="9"/>
  <c r="JG2457" i="9"/>
  <c r="JF2458" i="9"/>
  <c r="JD2460" i="9" l="1"/>
  <c r="JE2459" i="9"/>
  <c r="JH2458" i="9"/>
  <c r="JI2458" i="9"/>
  <c r="JG2458" i="9"/>
  <c r="JF2459" i="9"/>
  <c r="JD2461" i="9" l="1"/>
  <c r="JE2460" i="9"/>
  <c r="JH2459" i="9"/>
  <c r="JI2459" i="9"/>
  <c r="JG2459" i="9"/>
  <c r="JF2460" i="9"/>
  <c r="JD2462" i="9" l="1"/>
  <c r="JE2461" i="9"/>
  <c r="JH2460" i="9"/>
  <c r="JI2460" i="9"/>
  <c r="JG2460" i="9"/>
  <c r="JF2461" i="9"/>
  <c r="JD2463" i="9" l="1"/>
  <c r="JE2462" i="9"/>
  <c r="JH2461" i="9"/>
  <c r="JI2461" i="9"/>
  <c r="JG2461" i="9"/>
  <c r="JF2462" i="9"/>
  <c r="JD2464" i="9" l="1"/>
  <c r="JE2463" i="9"/>
  <c r="JH2462" i="9"/>
  <c r="JI2462" i="9"/>
  <c r="JG2462" i="9"/>
  <c r="JF2463" i="9"/>
  <c r="JD2465" i="9" l="1"/>
  <c r="JE2464" i="9"/>
  <c r="JH2463" i="9"/>
  <c r="JI2463" i="9"/>
  <c r="JG2463" i="9"/>
  <c r="JF2464" i="9"/>
  <c r="JD2466" i="9" l="1"/>
  <c r="JE2465" i="9"/>
  <c r="JH2464" i="9"/>
  <c r="JI2464" i="9"/>
  <c r="JG2464" i="9"/>
  <c r="JF2465" i="9"/>
  <c r="JD2467" i="9" l="1"/>
  <c r="JE2466" i="9"/>
  <c r="JH2465" i="9"/>
  <c r="JI2465" i="9"/>
  <c r="JG2465" i="9"/>
  <c r="JF2466" i="9"/>
  <c r="JD2468" i="9" l="1"/>
  <c r="JE2467" i="9"/>
  <c r="JH2466" i="9"/>
  <c r="JI2466" i="9"/>
  <c r="JG2466" i="9"/>
  <c r="JF2467" i="9"/>
  <c r="JD2469" i="9" l="1"/>
  <c r="JE2468" i="9"/>
  <c r="JH2467" i="9"/>
  <c r="JI2467" i="9"/>
  <c r="JG2467" i="9"/>
  <c r="JF2468" i="9"/>
  <c r="JD2470" i="9" l="1"/>
  <c r="JE2469" i="9"/>
  <c r="JH2468" i="9"/>
  <c r="JI2468" i="9"/>
  <c r="JG2468" i="9"/>
  <c r="JF2469" i="9"/>
  <c r="JD2471" i="9" l="1"/>
  <c r="JE2470" i="9"/>
  <c r="JH2469" i="9"/>
  <c r="JI2469" i="9"/>
  <c r="JG2469" i="9"/>
  <c r="JF2470" i="9"/>
  <c r="JD2472" i="9" l="1"/>
  <c r="JE2471" i="9"/>
  <c r="JH2470" i="9"/>
  <c r="JI2470" i="9"/>
  <c r="JG2470" i="9"/>
  <c r="JF2471" i="9"/>
  <c r="JD2473" i="9" l="1"/>
  <c r="JE2472" i="9"/>
  <c r="JH2471" i="9"/>
  <c r="JI2471" i="9"/>
  <c r="JG2471" i="9"/>
  <c r="JF2472" i="9"/>
  <c r="JD2474" i="9" l="1"/>
  <c r="JE2473" i="9"/>
  <c r="JH2472" i="9"/>
  <c r="JI2472" i="9"/>
  <c r="JG2472" i="9"/>
  <c r="JF2473" i="9"/>
  <c r="JD2475" i="9" l="1"/>
  <c r="JE2474" i="9"/>
  <c r="JH2473" i="9"/>
  <c r="JI2473" i="9"/>
  <c r="JG2473" i="9"/>
  <c r="JF2474" i="9"/>
  <c r="JD2476" i="9" l="1"/>
  <c r="JE2475" i="9"/>
  <c r="JH2474" i="9"/>
  <c r="JI2474" i="9"/>
  <c r="JG2474" i="9"/>
  <c r="JF2475" i="9"/>
  <c r="JD2477" i="9" l="1"/>
  <c r="JE2476" i="9"/>
  <c r="JH2475" i="9"/>
  <c r="JI2475" i="9"/>
  <c r="JG2475" i="9"/>
  <c r="JF2476" i="9"/>
  <c r="JD2478" i="9" l="1"/>
  <c r="JE2477" i="9"/>
  <c r="JH2476" i="9"/>
  <c r="JI2476" i="9"/>
  <c r="JG2476" i="9"/>
  <c r="JF2477" i="9"/>
  <c r="JD2479" i="9" l="1"/>
  <c r="JE2478" i="9"/>
  <c r="JH2477" i="9"/>
  <c r="JI2477" i="9"/>
  <c r="JG2477" i="9"/>
  <c r="JF2478" i="9"/>
  <c r="JD2480" i="9" l="1"/>
  <c r="JE2479" i="9"/>
  <c r="JH2478" i="9"/>
  <c r="JI2478" i="9"/>
  <c r="JG2478" i="9"/>
  <c r="JF2479" i="9"/>
  <c r="JD2481" i="9" l="1"/>
  <c r="JE2480" i="9"/>
  <c r="JH2479" i="9"/>
  <c r="JI2479" i="9"/>
  <c r="JG2479" i="9"/>
  <c r="JF2480" i="9"/>
  <c r="JD2482" i="9" l="1"/>
  <c r="JE2481" i="9"/>
  <c r="JH2480" i="9"/>
  <c r="JI2480" i="9"/>
  <c r="JG2480" i="9"/>
  <c r="JF2481" i="9"/>
  <c r="JD2483" i="9" l="1"/>
  <c r="JE2482" i="9"/>
  <c r="JH2481" i="9"/>
  <c r="JI2481" i="9"/>
  <c r="JG2481" i="9"/>
  <c r="JF2482" i="9"/>
  <c r="JD2484" i="9" l="1"/>
  <c r="JE2483" i="9"/>
  <c r="JH2482" i="9"/>
  <c r="JI2482" i="9"/>
  <c r="JG2482" i="9"/>
  <c r="JF2483" i="9"/>
  <c r="JD2485" i="9" l="1"/>
  <c r="JE2484" i="9"/>
  <c r="JH2483" i="9"/>
  <c r="JI2483" i="9"/>
  <c r="JG2483" i="9"/>
  <c r="JF2484" i="9"/>
  <c r="JD2486" i="9" l="1"/>
  <c r="JE2485" i="9"/>
  <c r="JH2484" i="9"/>
  <c r="JI2484" i="9"/>
  <c r="JG2484" i="9"/>
  <c r="JF2485" i="9"/>
  <c r="JD2487" i="9" l="1"/>
  <c r="JE2486" i="9"/>
  <c r="JH2485" i="9"/>
  <c r="JI2485" i="9"/>
  <c r="JG2485" i="9"/>
  <c r="JF2486" i="9"/>
  <c r="JD2488" i="9" l="1"/>
  <c r="JE2487" i="9"/>
  <c r="JH2486" i="9"/>
  <c r="JI2486" i="9"/>
  <c r="JG2486" i="9"/>
  <c r="JF2487" i="9"/>
  <c r="JD2489" i="9" l="1"/>
  <c r="JE2488" i="9"/>
  <c r="JH2487" i="9"/>
  <c r="JI2487" i="9"/>
  <c r="JG2487" i="9"/>
  <c r="JF2488" i="9"/>
  <c r="JD2490" i="9" l="1"/>
  <c r="JE2489" i="9"/>
  <c r="JH2488" i="9"/>
  <c r="JI2488" i="9"/>
  <c r="JG2488" i="9"/>
  <c r="JF2489" i="9"/>
  <c r="JD2491" i="9" l="1"/>
  <c r="JE2490" i="9"/>
  <c r="JH2489" i="9"/>
  <c r="JI2489" i="9"/>
  <c r="JG2489" i="9"/>
  <c r="JF2490" i="9"/>
  <c r="JD2492" i="9" l="1"/>
  <c r="JE2491" i="9"/>
  <c r="JH2490" i="9"/>
  <c r="JI2490" i="9"/>
  <c r="JG2490" i="9"/>
  <c r="JF2491" i="9"/>
  <c r="JD2493" i="9" l="1"/>
  <c r="JE2492" i="9"/>
  <c r="JH2491" i="9"/>
  <c r="JI2491" i="9"/>
  <c r="JG2491" i="9"/>
  <c r="JF2492" i="9"/>
  <c r="JD2494" i="9" l="1"/>
  <c r="JE2493" i="9"/>
  <c r="JH2492" i="9"/>
  <c r="JI2492" i="9"/>
  <c r="JG2492" i="9"/>
  <c r="JF2493" i="9"/>
  <c r="JD2495" i="9" l="1"/>
  <c r="JE2494" i="9"/>
  <c r="JH2493" i="9"/>
  <c r="JI2493" i="9"/>
  <c r="JG2493" i="9"/>
  <c r="JF2494" i="9"/>
  <c r="JD2496" i="9" l="1"/>
  <c r="JE2495" i="9"/>
  <c r="JH2494" i="9"/>
  <c r="JI2494" i="9"/>
  <c r="JG2494" i="9"/>
  <c r="JF2495" i="9"/>
  <c r="JD2497" i="9" l="1"/>
  <c r="JE2496" i="9"/>
  <c r="JH2495" i="9"/>
  <c r="JI2495" i="9"/>
  <c r="JG2495" i="9"/>
  <c r="JF2496" i="9"/>
  <c r="JD2498" i="9" l="1"/>
  <c r="JE2497" i="9"/>
  <c r="JH2496" i="9"/>
  <c r="JI2496" i="9"/>
  <c r="JG2496" i="9"/>
  <c r="JF2497" i="9"/>
  <c r="JD2499" i="9" l="1"/>
  <c r="JE2498" i="9"/>
  <c r="JH2497" i="9"/>
  <c r="JI2497" i="9"/>
  <c r="JG2497" i="9"/>
  <c r="JF2498" i="9"/>
  <c r="JD2500" i="9" l="1"/>
  <c r="JE2499" i="9"/>
  <c r="JH2498" i="9"/>
  <c r="JI2498" i="9"/>
  <c r="JG2498" i="9"/>
  <c r="JF2499" i="9"/>
  <c r="JD2501" i="9" l="1"/>
  <c r="JE2500" i="9"/>
  <c r="JH2499" i="9"/>
  <c r="JI2499" i="9"/>
  <c r="JG2499" i="9"/>
  <c r="JF2500" i="9"/>
  <c r="JD2502" i="9" l="1"/>
  <c r="JE2501" i="9"/>
  <c r="JH2500" i="9"/>
  <c r="JI2500" i="9"/>
  <c r="JG2500" i="9"/>
  <c r="JF2501" i="9"/>
  <c r="JD2503" i="9" l="1"/>
  <c r="JE2502" i="9"/>
  <c r="JH2501" i="9"/>
  <c r="JI2501" i="9"/>
  <c r="JG2501" i="9"/>
  <c r="JF2502" i="9"/>
  <c r="JD2504" i="9" l="1"/>
  <c r="JE2503" i="9"/>
  <c r="JH2502" i="9"/>
  <c r="JI2502" i="9"/>
  <c r="JG2502" i="9"/>
  <c r="JF2503" i="9"/>
  <c r="JD2505" i="9" l="1"/>
  <c r="JE2504" i="9"/>
  <c r="JH2503" i="9"/>
  <c r="JI2503" i="9"/>
  <c r="JG2503" i="9"/>
  <c r="JF2504" i="9"/>
  <c r="JD2506" i="9" l="1"/>
  <c r="JE2505" i="9"/>
  <c r="JH2504" i="9"/>
  <c r="JI2504" i="9"/>
  <c r="JG2504" i="9"/>
  <c r="JF2505" i="9"/>
  <c r="JD2507" i="9" l="1"/>
  <c r="JE2506" i="9"/>
  <c r="JH2505" i="9"/>
  <c r="JI2505" i="9"/>
  <c r="JG2505" i="9"/>
  <c r="JF2506" i="9"/>
  <c r="JD2508" i="9" l="1"/>
  <c r="JE2507" i="9"/>
  <c r="JH2506" i="9"/>
  <c r="JI2506" i="9"/>
  <c r="JG2506" i="9"/>
  <c r="JF2507" i="9"/>
  <c r="JD2509" i="9" l="1"/>
  <c r="JE2508" i="9"/>
  <c r="JH2507" i="9"/>
  <c r="JI2507" i="9"/>
  <c r="JG2507" i="9"/>
  <c r="JF2508" i="9"/>
  <c r="JD2510" i="9" l="1"/>
  <c r="JE2509" i="9"/>
  <c r="JH2508" i="9"/>
  <c r="JI2508" i="9"/>
  <c r="JG2508" i="9"/>
  <c r="JF2509" i="9"/>
  <c r="JD2511" i="9" l="1"/>
  <c r="JE2510" i="9"/>
  <c r="JH2509" i="9"/>
  <c r="JI2509" i="9"/>
  <c r="JG2509" i="9"/>
  <c r="JF2510" i="9"/>
  <c r="JD2512" i="9" l="1"/>
  <c r="JE2511" i="9"/>
  <c r="JH2510" i="9"/>
  <c r="JI2510" i="9"/>
  <c r="JG2510" i="9"/>
  <c r="JF2511" i="9"/>
  <c r="JD2513" i="9" l="1"/>
  <c r="JE2512" i="9"/>
  <c r="JH2511" i="9"/>
  <c r="JI2511" i="9"/>
  <c r="JG2511" i="9"/>
  <c r="JF2512" i="9"/>
  <c r="JD2514" i="9" l="1"/>
  <c r="JE2513" i="9"/>
  <c r="JH2512" i="9"/>
  <c r="JI2512" i="9"/>
  <c r="JG2512" i="9"/>
  <c r="JF2513" i="9"/>
  <c r="JD2515" i="9" l="1"/>
  <c r="JE2514" i="9"/>
  <c r="JH2513" i="9"/>
  <c r="JI2513" i="9"/>
  <c r="JG2513" i="9"/>
  <c r="JF2514" i="9"/>
  <c r="JD2516" i="9" l="1"/>
  <c r="JE2515" i="9"/>
  <c r="JH2514" i="9"/>
  <c r="JI2514" i="9"/>
  <c r="JG2514" i="9"/>
  <c r="JF2515" i="9"/>
  <c r="JD2517" i="9" l="1"/>
  <c r="JE2516" i="9"/>
  <c r="JH2515" i="9"/>
  <c r="JI2515" i="9"/>
  <c r="JG2515" i="9"/>
  <c r="JF2516" i="9"/>
  <c r="JD2518" i="9" l="1"/>
  <c r="JE2517" i="9"/>
  <c r="JH2516" i="9"/>
  <c r="JI2516" i="9"/>
  <c r="JG2516" i="9"/>
  <c r="JF2517" i="9"/>
  <c r="JD2519" i="9" l="1"/>
  <c r="JE2518" i="9"/>
  <c r="JH2517" i="9"/>
  <c r="JG2518" i="9"/>
  <c r="JI2517" i="9"/>
  <c r="JG2517" i="9"/>
  <c r="JF2518" i="9"/>
  <c r="JD2520" i="9" l="1"/>
  <c r="JE2519" i="9"/>
  <c r="JH2518" i="9"/>
  <c r="JI2518" i="9"/>
  <c r="JF2519" i="9"/>
  <c r="JG2519" i="9"/>
  <c r="JH2519" i="9"/>
  <c r="JD2521" i="9" l="1"/>
  <c r="JE2520" i="9"/>
  <c r="JI2519" i="9"/>
  <c r="JF2520" i="9"/>
  <c r="JD2522" i="9" l="1"/>
  <c r="JE2521" i="9"/>
  <c r="JH2520" i="9"/>
  <c r="JI2520" i="9"/>
  <c r="JG2520" i="9"/>
  <c r="JF2521" i="9"/>
  <c r="JD2523" i="9" l="1"/>
  <c r="JE2522" i="9"/>
  <c r="JH2521" i="9"/>
  <c r="JI2521" i="9"/>
  <c r="JG2521" i="9"/>
  <c r="JF2522" i="9"/>
  <c r="JE2523" i="9" l="1"/>
  <c r="JH2522" i="9"/>
  <c r="JI2522" i="9"/>
  <c r="JG2522" i="9"/>
  <c r="JF2523" i="9"/>
  <c r="JG2523" i="9"/>
  <c r="JH2523" i="9"/>
  <c r="JI2523" i="9" l="1"/>
  <c r="Z12" i="9" a="1"/>
  <c r="Z12" i="9" l="1"/>
  <c r="F11" i="9" a="1"/>
  <c r="V11" i="9" a="1"/>
  <c r="L13" i="9" a="1"/>
  <c r="V11" i="9" l="1"/>
  <c r="F11" i="9"/>
  <c r="G11" i="9" s="1"/>
  <c r="L13" i="9"/>
  <c r="M13" i="9" s="1"/>
  <c r="F12" i="9" l="1"/>
  <c r="L5" i="9" a="1"/>
  <c r="L5" i="9" l="1"/>
  <c r="M5" i="9" s="1"/>
  <c r="L4" i="9" a="1"/>
  <c r="L4" i="9" l="1"/>
  <c r="M4" i="9" s="1"/>
  <c r="L6" i="9" s="1"/>
  <c r="L7" i="9" a="1"/>
  <c r="L7" i="9" l="1"/>
  <c r="C27" i="9" l="1" a="1"/>
  <c r="C27" i="9" s="1"/>
  <c r="C28" i="9" a="1"/>
  <c r="BJ27" i="9"/>
  <c r="BG27" i="9" l="1"/>
  <c r="C28" i="9"/>
  <c r="AX27" i="9"/>
  <c r="AW27" i="9"/>
  <c r="BE27" i="9"/>
  <c r="BD27" i="9"/>
  <c r="BC27" i="9"/>
  <c r="AY27" i="9"/>
  <c r="BB27" i="9"/>
  <c r="AZ27" i="9"/>
  <c r="AV27" i="9"/>
  <c r="AU27" i="9"/>
  <c r="BF27" i="9"/>
  <c r="BA27" i="9"/>
  <c r="AR27" i="9"/>
  <c r="AS27" i="9"/>
  <c r="AT27" i="9"/>
  <c r="AQ27" i="9"/>
  <c r="AN27" i="9"/>
  <c r="AJ27" i="9"/>
  <c r="AO27" i="9"/>
  <c r="AI27" i="9"/>
  <c r="AM27" i="9"/>
  <c r="AP27" i="9"/>
  <c r="AK27" i="9"/>
  <c r="AL27" i="9"/>
  <c r="AB27" i="9"/>
  <c r="AG27" i="9"/>
  <c r="Z27" i="9"/>
  <c r="AE27" i="9"/>
  <c r="W27" i="9"/>
  <c r="AC27" i="9"/>
  <c r="AA27" i="9"/>
  <c r="AD27" i="9"/>
  <c r="AH27" i="9"/>
  <c r="Y27" i="9"/>
  <c r="X27" i="9"/>
  <c r="AF27" i="9"/>
  <c r="M27" i="9"/>
  <c r="U27" i="9"/>
  <c r="N27" i="9"/>
  <c r="T27" i="9"/>
  <c r="P27" i="9"/>
  <c r="L27" i="9"/>
  <c r="J27" i="9"/>
  <c r="S27" i="9"/>
  <c r="R27" i="9"/>
  <c r="O27" i="9"/>
  <c r="K27" i="9"/>
  <c r="C29" i="9" a="1"/>
  <c r="D27" i="9"/>
  <c r="H27" i="9"/>
  <c r="I27" i="9"/>
  <c r="V27" i="9"/>
  <c r="Q27" i="9"/>
  <c r="G27" i="9"/>
  <c r="BJ28" i="9"/>
  <c r="BG28" i="9" l="1"/>
  <c r="E27" i="9"/>
  <c r="DM27" i="9" s="1"/>
  <c r="C29" i="9"/>
  <c r="K29" i="9" s="1"/>
  <c r="BC28" i="9"/>
  <c r="AX28" i="9"/>
  <c r="AY28" i="9"/>
  <c r="BA28" i="9"/>
  <c r="BB28" i="9"/>
  <c r="BE28" i="9"/>
  <c r="AW28" i="9"/>
  <c r="AU28" i="9"/>
  <c r="BD28" i="9"/>
  <c r="AZ28" i="9"/>
  <c r="AV28" i="9"/>
  <c r="BF28" i="9"/>
  <c r="AS28" i="9"/>
  <c r="AT28" i="9"/>
  <c r="AR28" i="9"/>
  <c r="AO28" i="9"/>
  <c r="AP28" i="9"/>
  <c r="AL28" i="9"/>
  <c r="AJ28" i="9"/>
  <c r="AK28" i="9"/>
  <c r="AQ28" i="9"/>
  <c r="AM28" i="9"/>
  <c r="AN28" i="9"/>
  <c r="AI28" i="9"/>
  <c r="Y28" i="9"/>
  <c r="U28" i="9"/>
  <c r="K28" i="9"/>
  <c r="Z28" i="9"/>
  <c r="D28" i="9"/>
  <c r="J28" i="9"/>
  <c r="AD28" i="9"/>
  <c r="W28" i="9"/>
  <c r="AE28" i="9"/>
  <c r="Q28" i="9"/>
  <c r="R28" i="9"/>
  <c r="N28" i="9"/>
  <c r="AC28" i="9"/>
  <c r="AG28" i="9"/>
  <c r="G28" i="9"/>
  <c r="AA28" i="9"/>
  <c r="P28" i="9"/>
  <c r="S28" i="9"/>
  <c r="AH28" i="9"/>
  <c r="M28" i="9"/>
  <c r="X28" i="9"/>
  <c r="H28" i="9"/>
  <c r="V28" i="9"/>
  <c r="O28" i="9"/>
  <c r="AB28" i="9"/>
  <c r="I28" i="9"/>
  <c r="T28" i="9"/>
  <c r="AF28" i="9"/>
  <c r="L28" i="9"/>
  <c r="C30" i="9" a="1"/>
  <c r="BG29" i="9" l="1"/>
  <c r="E28" i="9"/>
  <c r="BV28" i="9" s="1"/>
  <c r="C30" i="9"/>
  <c r="AC30" i="9" s="1"/>
  <c r="AV29" i="9"/>
  <c r="DG27" i="9"/>
  <c r="DA27" i="9"/>
  <c r="DL27" i="9"/>
  <c r="BB29" i="9"/>
  <c r="AY29" i="9"/>
  <c r="DB27" i="9"/>
  <c r="DI27" i="9"/>
  <c r="BF29" i="9"/>
  <c r="DC27" i="9"/>
  <c r="BE29" i="9"/>
  <c r="DF27" i="9"/>
  <c r="AU29" i="9"/>
  <c r="DJ27" i="9"/>
  <c r="BC29" i="9"/>
  <c r="DE27" i="9"/>
  <c r="AZ29" i="9"/>
  <c r="DK27" i="9"/>
  <c r="AW29" i="9"/>
  <c r="DH27" i="9"/>
  <c r="AR29" i="9"/>
  <c r="BD29" i="9"/>
  <c r="AS29" i="9"/>
  <c r="BA29" i="9"/>
  <c r="DD27" i="9"/>
  <c r="AX29" i="9"/>
  <c r="AT29" i="9"/>
  <c r="CY27" i="9"/>
  <c r="CX27" i="9"/>
  <c r="CZ27" i="9"/>
  <c r="AH29" i="9"/>
  <c r="AL29" i="9"/>
  <c r="AN29" i="9"/>
  <c r="D29" i="9"/>
  <c r="CS27" i="9"/>
  <c r="CR27" i="9"/>
  <c r="P29" i="9"/>
  <c r="AC29" i="9"/>
  <c r="R29" i="9"/>
  <c r="AF29" i="9"/>
  <c r="H29" i="9"/>
  <c r="AJ29" i="9"/>
  <c r="AD29" i="9"/>
  <c r="G29" i="9"/>
  <c r="Z29" i="9"/>
  <c r="AB29" i="9"/>
  <c r="AP29" i="9"/>
  <c r="AG29" i="9"/>
  <c r="AE29" i="9"/>
  <c r="I29" i="9"/>
  <c r="CU27" i="9"/>
  <c r="U29" i="9"/>
  <c r="CP27" i="9"/>
  <c r="CO27" i="9"/>
  <c r="S29" i="9"/>
  <c r="V29" i="9"/>
  <c r="L29" i="9"/>
  <c r="AM29" i="9"/>
  <c r="O29" i="9"/>
  <c r="AK29" i="9"/>
  <c r="AQ29" i="9"/>
  <c r="AA29" i="9"/>
  <c r="AO29" i="9"/>
  <c r="W29" i="9"/>
  <c r="J29" i="9"/>
  <c r="Q29" i="9"/>
  <c r="CT27" i="9"/>
  <c r="N29" i="9"/>
  <c r="X29" i="9"/>
  <c r="Y29" i="9"/>
  <c r="M29" i="9"/>
  <c r="T29" i="9"/>
  <c r="CW27" i="9"/>
  <c r="CQ27" i="9"/>
  <c r="AI29" i="9"/>
  <c r="CV27" i="9"/>
  <c r="CC27" i="9"/>
  <c r="CF27" i="9"/>
  <c r="CH27" i="9"/>
  <c r="CM27" i="9"/>
  <c r="CJ27" i="9"/>
  <c r="CI27" i="9"/>
  <c r="CD27" i="9"/>
  <c r="CN27" i="9"/>
  <c r="CL27" i="9"/>
  <c r="CE27" i="9"/>
  <c r="CK27" i="9"/>
  <c r="CG27" i="9"/>
  <c r="BV27" i="9"/>
  <c r="BY27" i="9"/>
  <c r="BN27" i="9"/>
  <c r="BO27" i="9"/>
  <c r="BR27" i="9"/>
  <c r="F27" i="9"/>
  <c r="BS27" i="9"/>
  <c r="BU27" i="9"/>
  <c r="BQ27" i="9"/>
  <c r="CA27" i="9"/>
  <c r="CB27" i="9"/>
  <c r="BZ27" i="9"/>
  <c r="C31" i="9" a="1"/>
  <c r="BX27" i="9"/>
  <c r="BW27" i="9"/>
  <c r="BP27" i="9"/>
  <c r="BT27" i="9"/>
  <c r="BJ29" i="9"/>
  <c r="CK28" i="9" l="1"/>
  <c r="BT28" i="9"/>
  <c r="CM28" i="9"/>
  <c r="C31" i="9"/>
  <c r="BG30" i="9"/>
  <c r="DG28" i="9"/>
  <c r="DB28" i="9"/>
  <c r="DD28" i="9"/>
  <c r="DM28" i="9"/>
  <c r="E29" i="9"/>
  <c r="DM29" i="9" s="1"/>
  <c r="BA30" i="9"/>
  <c r="AV30" i="9"/>
  <c r="DH28" i="9"/>
  <c r="BB30" i="9"/>
  <c r="AZ30" i="9"/>
  <c r="DJ28" i="9"/>
  <c r="DC28" i="9"/>
  <c r="AS30" i="9"/>
  <c r="DA28" i="9"/>
  <c r="BD30" i="9"/>
  <c r="AW30" i="9"/>
  <c r="AU30" i="9"/>
  <c r="DF28" i="9"/>
  <c r="AX30" i="9"/>
  <c r="AY30" i="9"/>
  <c r="BE30" i="9"/>
  <c r="BC30" i="9"/>
  <c r="DK28" i="9"/>
  <c r="BF30" i="9"/>
  <c r="AR30" i="9"/>
  <c r="DL28" i="9"/>
  <c r="DI28" i="9"/>
  <c r="DE28" i="9"/>
  <c r="AT30" i="9"/>
  <c r="CY28" i="9"/>
  <c r="CZ28" i="9"/>
  <c r="CX28" i="9"/>
  <c r="AK30" i="9"/>
  <c r="AM30" i="9"/>
  <c r="X30" i="9"/>
  <c r="AH30" i="9"/>
  <c r="AE30" i="9"/>
  <c r="AA30" i="9"/>
  <c r="AD30" i="9"/>
  <c r="AP30" i="9"/>
  <c r="G30" i="9"/>
  <c r="Y30" i="9"/>
  <c r="S30" i="9"/>
  <c r="AJ30" i="9"/>
  <c r="J30" i="9"/>
  <c r="V30" i="9"/>
  <c r="AN30" i="9"/>
  <c r="L30" i="9"/>
  <c r="T30" i="9"/>
  <c r="AO30" i="9"/>
  <c r="Q30" i="9"/>
  <c r="O30" i="9"/>
  <c r="AI30" i="9"/>
  <c r="Z30" i="9"/>
  <c r="R30" i="9"/>
  <c r="D30" i="9"/>
  <c r="AQ30" i="9"/>
  <c r="U30" i="9"/>
  <c r="P30" i="9"/>
  <c r="N30" i="9"/>
  <c r="I30" i="9"/>
  <c r="W30" i="9"/>
  <c r="H30" i="9"/>
  <c r="AF30" i="9"/>
  <c r="AL30" i="9"/>
  <c r="AG30" i="9"/>
  <c r="K30" i="9"/>
  <c r="AB30" i="9"/>
  <c r="M30" i="9"/>
  <c r="CS28" i="9"/>
  <c r="CW28" i="9"/>
  <c r="CO28" i="9"/>
  <c r="CT28" i="9"/>
  <c r="CP28" i="9"/>
  <c r="CR28" i="9"/>
  <c r="CQ28" i="9"/>
  <c r="CV28" i="9"/>
  <c r="CU28" i="9"/>
  <c r="CJ28" i="9"/>
  <c r="CI28" i="9"/>
  <c r="BO28" i="9"/>
  <c r="CF28" i="9"/>
  <c r="BR28" i="9"/>
  <c r="CL28" i="9"/>
  <c r="F28" i="9"/>
  <c r="BS28" i="9"/>
  <c r="CN28" i="9"/>
  <c r="CE28" i="9"/>
  <c r="BZ28" i="9"/>
  <c r="BX28" i="9"/>
  <c r="CA28" i="9"/>
  <c r="BU28" i="9"/>
  <c r="BY28" i="9"/>
  <c r="CC28" i="9"/>
  <c r="BW28" i="9"/>
  <c r="CH28" i="9"/>
  <c r="CD28" i="9"/>
  <c r="BN28" i="9"/>
  <c r="CB28" i="9"/>
  <c r="CG28" i="9"/>
  <c r="BQ28" i="9"/>
  <c r="BP28" i="9"/>
  <c r="BJ30" i="9"/>
  <c r="BJ31" i="9"/>
  <c r="I31" i="9" l="1"/>
  <c r="M31" i="9"/>
  <c r="S31" i="9"/>
  <c r="U31" i="9"/>
  <c r="Y31" i="9"/>
  <c r="AC31" i="9"/>
  <c r="AI31" i="9"/>
  <c r="AM31" i="9"/>
  <c r="AQ31" i="9"/>
  <c r="AU31" i="9"/>
  <c r="AY31" i="9"/>
  <c r="BC31" i="9"/>
  <c r="BG31" i="9"/>
  <c r="D31" i="9"/>
  <c r="E31" i="9" s="1"/>
  <c r="H31" i="9"/>
  <c r="J31" i="9"/>
  <c r="L31" i="9"/>
  <c r="N31" i="9"/>
  <c r="P31" i="9"/>
  <c r="R31" i="9"/>
  <c r="T31" i="9"/>
  <c r="V31" i="9"/>
  <c r="X31" i="9"/>
  <c r="Z31" i="9"/>
  <c r="AB31" i="9"/>
  <c r="AD31" i="9"/>
  <c r="AF31" i="9"/>
  <c r="AH31" i="9"/>
  <c r="AJ31" i="9"/>
  <c r="AL31" i="9"/>
  <c r="AN31" i="9"/>
  <c r="AP31" i="9"/>
  <c r="AR31" i="9"/>
  <c r="AT31" i="9"/>
  <c r="AV31" i="9"/>
  <c r="AX31" i="9"/>
  <c r="AZ31" i="9"/>
  <c r="BB31" i="9"/>
  <c r="BD31" i="9"/>
  <c r="BF31" i="9"/>
  <c r="G31" i="9"/>
  <c r="K31" i="9"/>
  <c r="O31" i="9"/>
  <c r="Q31" i="9"/>
  <c r="W31" i="9"/>
  <c r="AA31" i="9"/>
  <c r="AE31" i="9"/>
  <c r="AG31" i="9"/>
  <c r="AK31" i="9"/>
  <c r="AO31" i="9"/>
  <c r="AS31" i="9"/>
  <c r="AW31" i="9"/>
  <c r="BA31" i="9"/>
  <c r="BE31" i="9"/>
  <c r="E30" i="9"/>
  <c r="DM30" i="9" s="1"/>
  <c r="CX29" i="9"/>
  <c r="DK29" i="9"/>
  <c r="DD29" i="9"/>
  <c r="DE29" i="9"/>
  <c r="DB29" i="9"/>
  <c r="CZ29" i="9"/>
  <c r="CY29" i="9"/>
  <c r="DH29" i="9"/>
  <c r="DC29" i="9"/>
  <c r="DL29" i="9"/>
  <c r="DJ29" i="9"/>
  <c r="DI29" i="9"/>
  <c r="DF29" i="9"/>
  <c r="DG29" i="9"/>
  <c r="DA29" i="9"/>
  <c r="CI30" i="9"/>
  <c r="CS29" i="9"/>
  <c r="BU29" i="9"/>
  <c r="CO29" i="9"/>
  <c r="CD29" i="9"/>
  <c r="CN29" i="9"/>
  <c r="BT29" i="9"/>
  <c r="CH29" i="9"/>
  <c r="BN29" i="9"/>
  <c r="BO29" i="9"/>
  <c r="CE29" i="9"/>
  <c r="BQ29" i="9"/>
  <c r="CC29" i="9"/>
  <c r="CB29" i="9"/>
  <c r="BX29" i="9"/>
  <c r="CR29" i="9"/>
  <c r="CK29" i="9"/>
  <c r="CQ29" i="9"/>
  <c r="CU29" i="9"/>
  <c r="CM29" i="9"/>
  <c r="BW29" i="9"/>
  <c r="CV29" i="9"/>
  <c r="CP29" i="9"/>
  <c r="F29" i="9"/>
  <c r="CJ29" i="9"/>
  <c r="CW29" i="9"/>
  <c r="CG29" i="9"/>
  <c r="CL29" i="9"/>
  <c r="CA29" i="9"/>
  <c r="BR29" i="9"/>
  <c r="CF29" i="9"/>
  <c r="CI29" i="9"/>
  <c r="BY29" i="9"/>
  <c r="BS29" i="9"/>
  <c r="BP29" i="9"/>
  <c r="BV29" i="9"/>
  <c r="BZ29" i="9"/>
  <c r="CT29" i="9"/>
  <c r="F31" i="9" l="1"/>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J30" i="9"/>
  <c r="DG30" i="9"/>
  <c r="DD30" i="9"/>
  <c r="DA30" i="9"/>
  <c r="DF30" i="9"/>
  <c r="DC30" i="9"/>
  <c r="CX30" i="9"/>
  <c r="CZ30" i="9"/>
  <c r="DB30" i="9"/>
  <c r="DL30" i="9"/>
  <c r="DI30" i="9"/>
  <c r="CY30" i="9"/>
  <c r="DK30" i="9"/>
  <c r="DH30" i="9"/>
  <c r="DE30" i="9"/>
  <c r="CB30" i="9"/>
  <c r="CU30" i="9"/>
  <c r="CM30" i="9"/>
  <c r="CT30" i="9"/>
  <c r="BO30" i="9"/>
  <c r="BZ30" i="9"/>
  <c r="CD30" i="9"/>
  <c r="CS30" i="9"/>
  <c r="CP30" i="9"/>
  <c r="CC30" i="9"/>
  <c r="F30" i="9"/>
  <c r="CE30" i="9"/>
  <c r="CW30" i="9"/>
  <c r="CG30" i="9"/>
  <c r="BS30" i="9"/>
  <c r="BT30" i="9"/>
  <c r="CJ30" i="9"/>
  <c r="CF30" i="9"/>
  <c r="CR30" i="9"/>
  <c r="BV30" i="9"/>
  <c r="CL30" i="9"/>
  <c r="CV30" i="9"/>
  <c r="CH30" i="9"/>
  <c r="BX30" i="9"/>
  <c r="BU30" i="9"/>
  <c r="CK30" i="9"/>
  <c r="BR30" i="9"/>
  <c r="CO30" i="9"/>
  <c r="BN30" i="9"/>
  <c r="CQ30" i="9"/>
  <c r="BW30" i="9"/>
  <c r="CA30" i="9"/>
  <c r="BP30" i="9"/>
  <c r="BY30" i="9"/>
  <c r="CN30" i="9"/>
  <c r="BQ30" i="9"/>
  <c r="U5" i="9" l="1" a="1"/>
  <c r="U5" i="9" s="1"/>
  <c r="V12" i="9" l="1"/>
  <c r="F21" i="9"/>
  <c r="C17" i="9" a="1"/>
  <c r="C17" i="9" s="1"/>
  <c r="D17" i="9" l="1" a="1"/>
  <c r="D17" i="9" s="1"/>
  <c r="U3" i="9" s="1"/>
  <c r="U4" i="9"/>
  <c r="C16" i="9" l="1"/>
  <c r="O16" i="12" s="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View'!AG18:AU18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mments3.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"Drill Down" button in the Steelwedge Toolbar</t>
        </r>
        <r>
          <rPr>
            <sz val="8"/>
            <color indexed="81"/>
            <rFont val="Tahoma"/>
            <family val="2"/>
          </rPr>
          <t xml:space="preserve">
</t>
        </r>
      </text>
    </comment>
    <comment ref="K18" authorId="1">
      <text>
        <r>
          <rPr>
            <b/>
            <sz val="8"/>
            <color indexed="81"/>
            <rFont val="Tahoma"/>
            <family val="2"/>
          </rPr>
          <t>Select the following:
$    - to view dollar-based time series and Marg %
U    - to view all Units
P    - to view ASPs (Price)
All  - to view all</t>
        </r>
        <r>
          <rPr>
            <sz val="8"/>
            <color indexed="81"/>
            <rFont val="Tahoma"/>
            <family val="2"/>
          </rPr>
          <t xml:space="preserve">
</t>
        </r>
      </text>
    </comment>
    <comment ref="L18" authorId="2">
      <text>
        <r>
          <rPr>
            <b/>
            <sz val="8"/>
            <color indexed="81"/>
            <rFont val="Tahoma"/>
            <family val="2"/>
          </rPr>
          <t>Please go to "Custom View" tab, and pick a view in the drop-down, then select view here.</t>
        </r>
      </text>
    </comment>
    <comment ref="S18" authorId="1">
      <text>
        <r>
          <rPr>
            <b/>
            <sz val="8"/>
            <color indexed="81"/>
            <rFont val="Tahoma"/>
            <family val="2"/>
          </rPr>
          <t>Denotes group(s) that can override a given override row.</t>
        </r>
        <r>
          <rPr>
            <sz val="8"/>
            <color indexed="81"/>
            <rFont val="Tahoma"/>
            <family val="2"/>
          </rPr>
          <t xml:space="preserve">
</t>
        </r>
      </text>
    </comment>
    <comment ref="T18" authorId="1">
      <text>
        <r>
          <rPr>
            <b/>
            <sz val="8"/>
            <color indexed="81"/>
            <rFont val="Tahoma"/>
            <family val="2"/>
          </rPr>
          <t>Denotes group(s) that cannot see a given row.</t>
        </r>
        <r>
          <rPr>
            <sz val="8"/>
            <color indexed="81"/>
            <rFont val="Tahoma"/>
            <family val="2"/>
          </rPr>
          <t xml:space="preserve">
</t>
        </r>
      </text>
    </comment>
    <comment ref="DT18" authorId="2">
      <text>
        <r>
          <rPr>
            <sz val="8"/>
            <color indexed="81"/>
            <rFont val="Tahoma"/>
            <family val="2"/>
          </rPr>
          <t>for dropdown</t>
        </r>
      </text>
    </comment>
  </commentList>
</comments>
</file>

<file path=xl/comments4.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5.xml><?xml version="1.0" encoding="utf-8"?>
<comments xmlns="http://schemas.openxmlformats.org/spreadsheetml/2006/main">
  <authors>
    <author>blegrand</author>
  </authors>
  <commentList>
    <comment ref="P1" authorId="0">
      <text>
        <r>
          <rPr>
            <b/>
            <sz val="8"/>
            <color indexed="81"/>
            <rFont val="Tahoma"/>
            <family val="2"/>
          </rPr>
          <t xml:space="preserve">
In Drop-Down, pick from items when multiple items are available</t>
        </r>
      </text>
    </comment>
  </commentList>
</comments>
</file>

<file path=xl/connections.xml><?xml version="1.0" encoding="utf-8"?>
<connections xmlns="http://schemas.openxmlformats.org/spreadsheetml/2006/main">
  <connection id="1" name="RELATIONSHIP_INFO7b617b910a0100aa00c419eeedc38a34" type="6" refreshedVersion="2"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background="1" saveData="1">
    <textPr prompt="0" sourceFile="C:\Documents and Settings\gmohanna\Application Data\{8CC90F06-2F50-439b-8C41-6FB6D3D071B2}\temp\razor-80\jbastl\SWDATA-A1.txt" comma="1">
      <textFields>
        <textField/>
      </textFields>
    </textPr>
  </connection>
  <connection id="13" name="SWDATA-A110" type="6" refreshedVersion="3" background="1" saveData="1">
    <textPr prompt="0" sourceFile="C:\Documents and Settings\vnagendra\Application Data\{8CC90F06-2F50-439b-8C41-6FB6D3D071B2}\temp\ce6-default\steelwedge\SWDATA-A1.txt" delimiter="~">
      <textFields>
        <textField/>
      </textFields>
    </textPr>
  </connection>
  <connection id="14" name="SWDATA-A111" type="6" refreshedVersion="2" background="1" saveData="1">
    <textPr prompt="0" sourceFile="C:\Documents and Settings\gmohanna\Application Data\{8CC90F06-2F50-439b-8C41-6FB6D3D071B2}\temp\razor-80\jbastl\SWDATA-A1.txt" comma="1">
      <textFields>
        <textField/>
      </textFields>
    </textPr>
  </connection>
  <connection id="15" name="SWDATA-A112" type="6" refreshedVersion="2" background="1" saveData="1">
    <textPr prompt="0" sourceFile="C:\Documents and Settings\gmohanna\Application Data\{8CC90F06-2F50-439b-8C41-6FB6D3D071B2}\temp\razor-80\jbastl\SWDATA-A1.txt" comma="1">
      <textFields>
        <textField/>
      </textFields>
    </textPr>
  </connection>
  <connection id="16" name="SWDATA-A12" type="6" refreshedVersion="2"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background="1" saveData="1">
    <textPr prompt="0" sourceFile="C:\Documents and Settings\blegrand.STEELWEDGE\Application Data\{8CC90F06-2F50-439b-8C41-6FB6D3D071B2}\temp\swdemo2-80\nvidia\SWDATA-A1.txt" comma="1">
      <textFields>
        <textField/>
      </textFields>
    </textPr>
  </connection>
  <connection id="19" name="SWDATA-A13" type="6" refreshedVersion="2"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background="1" saveData="1">
    <textPr prompt="0" sourceFile="C:\Documents and Settings\blegrand.STEELWEDGE\Application Data\{8CC90F06-2F50-439b-8C41-6FB6D3D071B2}\temp\swdemo2-80\nvidia\SWDATA-A1.txt" comma="1">
      <textFields>
        <textField/>
      </textFields>
    </textPr>
  </connection>
  <connection id="22" name="SWDATA-A14" type="6" refreshedVersion="2"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background="1" saveData="1">
    <textPr prompt="0" sourceFile="C:\Documents and Settings\karup\Application Data\{8CC90F06-2F50-439b-8C41-6FB6D3D071B2}\temp\ce6-default\ed\SWDATA-A1.txt" delimiter="~">
      <textFields>
        <textField/>
      </textFields>
    </textPr>
  </connection>
  <connection id="30" name="SWDATA-A18" type="6" refreshedVersion="4" background="1" saveData="1">
    <textPr prompt="0" sourceFile="C:\Documents and Settings\elewis\Application Data\{8CC90F06-2F50-439b-8C41-6FB6D3D071B2}\temp\ce6-default\ed\SWDATA-A1.txt" delimiter="~">
      <textFields>
        <textField/>
      </textFields>
    </textPr>
  </connection>
  <connection id="31" name="SWDATA-A19" type="6" refreshedVersion="2"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background="1">
    <textPr prompt="0" sourceFile="C:\Documents and Settings\rsingh\Application Data\templates\ambassador\outbound\wkscsv\SWMETA27b617b910a0100aa00c419eeedc38a34_1264795008655.csv" delimiter="~">
      <textFields>
        <textField/>
      </textFields>
    </textPr>
  </connection>
  <connection id="33" name="SWMETA27b617b910a0100aa00c419eeedc38a34_12647950086551" type="6" refreshedVersion="2" background="1">
    <textPr prompt="0" sourceFile="C:\Documents and Settings\rsingh\Application Data\templates\ambassador\outbound\wkscsv\SWMETA27b617b910a0100aa00c419eeedc38a34_1264795008655.csv" delimiter="~">
      <textFields>
        <textField/>
      </textFields>
    </textPr>
  </connection>
  <connection id="34" name="SWMETA2-A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5" name="SWMETA2-A11" type="6" refreshedVersion="3" background="1" saveData="1">
    <textPr prompt="0" sourceFile="C:\Documents and Settings\karup\Application Data\{8CC90F06-2F50-439b-8C41-6FB6D3D071B2}\temp\ce6-default\ed\SWMETA2-A1.txt" delimiter="~">
      <textFields>
        <textField/>
      </textFields>
    </textPr>
  </connection>
  <connection id="36" name="SWMETA2-A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7" name="SWMETA2-A1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8" name="SWMETA2-A112" type="6" refreshedVersion="3" background="1" saveData="1">
    <textPr prompt="0" sourceFile="C:\Documents and Settings\karup\Application Data\{8CC90F06-2F50-439b-8C41-6FB6D3D071B2}\temp\ce6-default\ed\SWMETA2-A1.txt" delimiter="~">
      <textFields>
        <textField/>
      </textFields>
    </textPr>
  </connection>
  <connection id="39" name="SWMETA2-A12" type="6" refreshedVersion="4" background="1" saveData="1">
    <textPr prompt="0" sourceFile="C:\Documents and Settings\elewis\Application Data\{8CC90F06-2F50-439b-8C41-6FB6D3D071B2}\temp\ce6-default\ed\SWMETA2-A1.txt" delimiter="~">
      <textFields>
        <textField/>
      </textFields>
    </textPr>
  </connection>
  <connection id="40" name="SWMETA2-A121" type="6" refreshedVersion="4" background="1" saveData="1">
    <textPr prompt="0" sourceFile="C:\Documents and Settings\elewis\Application Data\{8CC90F06-2F50-439b-8C41-6FB6D3D071B2}\temp\ce6-default\ed\SWMETA2-A1.txt" delimiter="~">
      <textFields>
        <textField/>
      </textFields>
    </textPr>
  </connection>
  <connection id="41" name="SWMETA2-A13"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2" name="SWMETA2-A13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3" name="SWMETA2-A14" type="6" refreshedVersion="3" background="1" saveData="1">
    <textPr prompt="0" sourceFile="C:\Documents and Settings\vnagendra\Application Data\{8CC90F06-2F50-439b-8C41-6FB6D3D071B2}\temp\ce6-default\steelwedge\SWMETA2-A1.txt" delimiter="~">
      <textFields>
        <textField/>
      </textFields>
    </textPr>
  </connection>
  <connection id="44" name="SWMETA2-A141" type="6" refreshedVersion="3" background="1" saveData="1">
    <textPr prompt="0" sourceFile="C:\Documents and Settings\vnagendra\Application Data\{8CC90F06-2F50-439b-8C41-6FB6D3D071B2}\temp\ce6-default\steelwedge\SWMETA2-A1.txt" delimiter="~">
      <textFields>
        <textField/>
      </textFields>
    </textPr>
  </connection>
  <connection id="45" name="SWMETA2-A15"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6" name="SWMETA7b617b910a0100aa00c419eeedc38a34_1264795008655" type="6" refreshedVersion="2" background="1">
    <textPr prompt="0" sourceFile="C:\Documents and Settings\rsingh\Application Data\templates\ambassador\outbound\wkscsv\SWMETA7b617b910a0100aa00c419eeedc38a34_1264795008655.csv" delimiter="~">
      <textFields>
        <textField/>
      </textFields>
    </textPr>
  </connection>
  <connection id="47" name="SWMETA-A1" type="6" refreshedVersion="0" background="1" saveData="1">
    <textPr prompt="0" sourceFile="C:\Documents and Settings\karup\Application Data\{8CC90F06-2F50-439b-8C41-6FB6D3D071B2}\temp\ce6-default\ed\SWMETA-A1.txt">
      <textFields>
        <textField/>
      </textFields>
    </textPr>
  </connection>
  <connection id="48" name="SWMETA-A11" type="6" refreshedVersion="0" background="1" saveData="1">
    <textPr prompt="0" sourceFile="C:\Documents and Settings\elewis\Application Data\{8CC90F06-2F50-439b-8C41-6FB6D3D071B2}\temp\ce6-default\ed\SWMETA-A1.txt">
      <textFields>
        <textField/>
      </textFields>
    </textPr>
  </connection>
  <connection id="49" name="SWMETA-A111" type="6" refreshedVersion="2" background="1" saveData="1">
    <textPr prompt="0" sourceFile="C:\Documents and Settings\blegrand\Application Data\{8CC90F06-2F50-439b-8C41-6FB6D3D071B2}\temp\swdevdb2.domain.steelwedge.com-7447\steelwedge\SWMETA-A1.txt" delimiter="~">
      <textFields>
        <textField/>
      </textFields>
    </textPr>
  </connection>
  <connection id="50" name="SWMETA-A12" type="6" refreshedVersion="0"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<sst xmlns="http://schemas.openxmlformats.org/spreadsheetml/2006/main" count="1259" uniqueCount="589">
  <si>
    <t>`</t>
  </si>
  <si>
    <t>PROD_CUSTOMER_COUNT</t>
  </si>
  <si>
    <t>currentCurrencyType</t>
  </si>
  <si>
    <t>Z20100401</t>
  </si>
  <si>
    <t>Z20100501</t>
  </si>
  <si>
    <t>Z20100601</t>
  </si>
  <si>
    <t>Z20100430</t>
  </si>
  <si>
    <t>Z20100531</t>
  </si>
  <si>
    <t>Z20100630</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</si>
  <si>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</si>
  <si>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</si>
  <si>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</si>
  <si>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</si>
  <si>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</si>
  <si>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</si>
  <si>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</si>
  <si>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</si>
  <si>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</si>
  <si>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</si>
  <si>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</si>
  <si>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</si>
  <si>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</si>
  <si>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</si>
  <si>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</si>
  <si>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</si>
  <si>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</si>
  <si>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</si>
  <si>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</si>
  <si>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</si>
  <si>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</si>
  <si>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</si>
  <si>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</si>
  <si>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</si>
  <si>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</si>
  <si>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</si>
  <si>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</si>
  <si>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</si>
  <si>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</si>
  <si>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</si>
  <si>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</si>
  <si>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</si>
  <si>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</si>
  <si>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</si>
  <si>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</si>
  <si>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</si>
  <si>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</si>
  <si>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</si>
  <si>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</si>
  <si>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</si>
  <si>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</si>
  <si>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</si>
  <si>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</si>
  <si>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</si>
  <si>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</si>
  <si>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</si>
  <si>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</si>
  <si>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</si>
  <si>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</si>
  <si>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</si>
  <si>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</si>
  <si>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</si>
  <si>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</si>
  <si>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</si>
  <si>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</si>
  <si>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</si>
  <si>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</si>
  <si>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</si>
  <si>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</si>
  <si>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</si>
  <si>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</si>
  <si>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</si>
  <si>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</si>
  <si>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</si>
  <si>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</si>
  <si>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</si>
  <si>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</si>
  <si>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</si>
  <si>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</si>
  <si>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</si>
  <si>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</si>
  <si>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</si>
  <si>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</si>
  <si>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</si>
  <si>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</si>
  <si>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</si>
  <si>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</si>
  <si>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</si>
  <si>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</si>
  <si>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</si>
  <si>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</si>
  <si>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</si>
  <si>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</si>
  <si>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</si>
  <si>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</si>
  <si>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</si>
  <si>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</si>
  <si>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</si>
  <si>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</si>
  <si>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</si>
  <si>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</si>
  <si>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</si>
  <si>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</si>
  <si>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</si>
  <si>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</si>
  <si>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</si>
  <si>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</si>
  <si>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</si>
  <si>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</si>
  <si>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</si>
  <si>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</si>
  <si>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</si>
  <si>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</si>
  <si>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</si>
  <si>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</si>
  <si>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</si>
  <si>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</si>
  <si>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</si>
  <si>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</si>
  <si>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</si>
  <si>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</si>
  <si>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</si>
  <si>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</si>
  <si>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</si>
  <si>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</si>
  <si>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</si>
  <si>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</si>
  <si>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</si>
  <si>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</si>
  <si>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</si>
  <si>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</si>
  <si>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</si>
  <si>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</si>
  <si>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</si>
  <si>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</si>
  <si>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</si>
  <si>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</si>
  <si>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</si>
  <si>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</si>
  <si>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</si>
  <si>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LOCAL_EFFECTIVE_DT</t>
  </si>
  <si>
    <t>UID_PK</t>
  </si>
  <si>
    <t>REASON</t>
  </si>
  <si>
    <t>CONFIDENCE</t>
  </si>
  <si>
    <t>DESCRIPTION</t>
  </si>
  <si>
    <t>&lt;Rows count="1" total="1"&gt;</t>
  </si>
  <si>
    <t>Corporate Quarter</t>
  </si>
  <si>
    <t>Corporate Month</t>
  </si>
  <si>
    <t>No</t>
  </si>
  <si>
    <t>DETAIL_COUNT</t>
  </si>
  <si>
    <t>Override xls Error</t>
  </si>
  <si>
    <t>USD</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</si>
  <si>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</si>
  <si>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</si>
  <si>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</si>
  <si>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</si>
  <si>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</si>
  <si>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</si>
  <si>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</si>
  <si>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</si>
  <si>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</si>
  <si>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</si>
  <si>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</si>
  <si>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</si>
  <si>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</si>
  <si>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</si>
  <si>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</si>
  <si>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</si>
  <si>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</si>
  <si>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</si>
  <si>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</si>
  <si>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</si>
  <si>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</si>
  <si>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</si>
  <si>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</si>
  <si>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</si>
  <si>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</si>
  <si>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</si>
  <si>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</si>
  <si>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</si>
  <si>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</si>
  <si>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</si>
  <si>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</si>
  <si>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</si>
  <si>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</si>
  <si>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</si>
  <si>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</si>
  <si>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</si>
  <si>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</si>
  <si>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</si>
  <si>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</si>
  <si>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</si>
  <si>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SWDATA!M4:M10004</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</si>
  <si>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</si>
  <si>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</si>
  <si>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</si>
  <si>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</si>
  <si>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</si>
  <si>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</si>
  <si>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</si>
  <si>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</si>
  <si>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</si>
  <si>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</si>
  <si>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</si>
  <si>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</si>
  <si>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</si>
  <si>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</si>
  <si>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</si>
  <si>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</si>
  <si>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</si>
  <si>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</si>
  <si>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</si>
  <si>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</si>
  <si>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</si>
  <si>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</si>
  <si>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</si>
  <si>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</si>
  <si>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Metrics &amp; Attr.</t>
  </si>
  <si>
    <t>Forecast Freeze Fence</t>
  </si>
  <si>
    <t>SWUPD_NUMCHANGES</t>
  </si>
  <si>
    <t>Define:</t>
  </si>
  <si>
    <t>NULL</t>
  </si>
  <si>
    <t>-</t>
  </si>
  <si>
    <t>Filtering Criteria</t>
  </si>
  <si>
    <t>FRONT END ROW RANGE</t>
  </si>
  <si>
    <t>EXTEND FORMULAS</t>
  </si>
  <si>
    <t>Click View:</t>
  </si>
  <si>
    <t>Note: a "1" means a change between SWDATA and front end view</t>
  </si>
  <si>
    <t>i</t>
  </si>
  <si>
    <t>Item:</t>
  </si>
  <si>
    <t>Drop Down Value:</t>
  </si>
  <si>
    <t>Graphed Values</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</si>
  <si>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</si>
  <si>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</si>
  <si>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</si>
  <si>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</si>
  <si>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</si>
  <si>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</si>
  <si>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</si>
  <si>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</si>
  <si>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</si>
  <si>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</si>
  <si>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</si>
  <si>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</si>
  <si>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</si>
  <si>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</si>
  <si>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</si>
  <si>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</si>
  <si>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</si>
  <si>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</si>
  <si>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</si>
  <si>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</si>
  <si>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</si>
  <si>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</si>
  <si>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</si>
  <si>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</si>
  <si>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</si>
  <si>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</si>
  <si>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</si>
  <si>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</si>
  <si>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</si>
  <si>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</si>
  <si>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Steelwedge Calculated</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</si>
  <si>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</si>
  <si>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</si>
  <si>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</si>
  <si>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</si>
  <si>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</si>
  <si>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</si>
  <si>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</si>
  <si>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</si>
  <si>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</si>
  <si>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</si>
  <si>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</si>
  <si>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</si>
  <si>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</si>
  <si>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</si>
  <si>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</si>
  <si>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</si>
  <si>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</si>
  <si>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</si>
  <si>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</si>
  <si>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</si>
  <si>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</si>
  <si>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</si>
  <si>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</si>
  <si>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</si>
  <si>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</si>
  <si>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</si>
  <si>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</si>
  <si>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</si>
  <si>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</si>
  <si>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</si>
  <si>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</si>
  <si>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</si>
  <si>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</si>
  <si>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</si>
  <si>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</si>
  <si>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</si>
  <si>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</si>
  <si>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</si>
  <si>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</si>
  <si>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</si>
  <si>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</si>
  <si>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</si>
  <si>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</si>
  <si>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</si>
  <si>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</si>
  <si>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</si>
  <si>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Display by:</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</si>
  <si>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</si>
  <si>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</si>
  <si>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</si>
  <si>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</si>
  <si>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</si>
  <si>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</si>
  <si>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</si>
  <si>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</si>
  <si>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</si>
  <si>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</si>
  <si>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</si>
  <si>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</si>
  <si>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Z20100701</t>
  </si>
  <si>
    <t>Z20100801</t>
  </si>
  <si>
    <t>Z20100901</t>
  </si>
  <si>
    <t>Z20101001</t>
  </si>
  <si>
    <t>Z20101101</t>
  </si>
  <si>
    <t>Z20101201</t>
  </si>
  <si>
    <t>Z20110101</t>
  </si>
  <si>
    <t>Z20110201</t>
  </si>
  <si>
    <t>Z20110301</t>
  </si>
  <si>
    <t>Z20110401</t>
  </si>
  <si>
    <t>Z20110501</t>
  </si>
  <si>
    <t>Z20110601</t>
  </si>
  <si>
    <t>Z20100731</t>
  </si>
  <si>
    <t>Z20100831</t>
  </si>
  <si>
    <t>Z20100930</t>
  </si>
  <si>
    <t>Z20101031</t>
  </si>
  <si>
    <t>Z20101130</t>
  </si>
  <si>
    <t>Z20101231</t>
  </si>
  <si>
    <t>Z20110131</t>
  </si>
  <si>
    <t>Z20110228</t>
  </si>
  <si>
    <t>Z20110331</t>
  </si>
  <si>
    <t>Z20110430</t>
  </si>
  <si>
    <t>Z20110531</t>
  </si>
  <si>
    <t>Z20110630</t>
  </si>
  <si>
    <t>data validation range for TS to graph</t>
  </si>
  <si>
    <t>data validation range for start date</t>
  </si>
  <si>
    <t>see also the template configuration guide…</t>
  </si>
  <si>
    <t>'Planning View'!R</t>
  </si>
  <si>
    <t>'SWDATA'!M</t>
  </si>
  <si>
    <t>'Planning View'!E</t>
  </si>
  <si>
    <t>YES</t>
  </si>
  <si>
    <t>no. of periods</t>
  </si>
  <si>
    <t>Number of Items Downloaded</t>
  </si>
  <si>
    <t>Length</t>
  </si>
  <si>
    <t>planningview override</t>
  </si>
  <si>
    <t>'Planning View'!B18:B10018</t>
  </si>
  <si>
    <t>Hierarchy</t>
  </si>
  <si>
    <t>Distinct Time Series</t>
  </si>
  <si>
    <t>Item_1</t>
  </si>
  <si>
    <t>Last downloaded item row:</t>
  </si>
  <si>
    <t>Compare %:</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</si>
  <si>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</si>
  <si>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</si>
  <si>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</si>
  <si>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</si>
  <si>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</si>
  <si>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</si>
  <si>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</si>
  <si>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</si>
  <si>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</si>
  <si>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</si>
  <si>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</si>
  <si>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</si>
  <si>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</si>
  <si>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</si>
  <si>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</si>
  <si>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</si>
  <si>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</si>
  <si>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</si>
  <si>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</si>
  <si>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</si>
  <si>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Z20110701</t>
  </si>
  <si>
    <t>Z20110801</t>
  </si>
  <si>
    <t>Z20110901</t>
  </si>
  <si>
    <t>Z20111001</t>
  </si>
  <si>
    <t>Z20111101</t>
  </si>
  <si>
    <t>Z20111201</t>
  </si>
  <si>
    <t>Z20120101</t>
  </si>
  <si>
    <t>Z20120201</t>
  </si>
  <si>
    <t>Z20120301</t>
  </si>
  <si>
    <t>Z20120401</t>
  </si>
  <si>
    <t>Z20120501</t>
  </si>
  <si>
    <t>Z20120601</t>
  </si>
  <si>
    <t>Z20110731</t>
  </si>
  <si>
    <t>Z20110831</t>
  </si>
  <si>
    <t>Z20110930</t>
  </si>
  <si>
    <t>Z20111031</t>
  </si>
  <si>
    <t>Z20111130</t>
  </si>
  <si>
    <t>Z20111231</t>
  </si>
  <si>
    <t>Z20120131</t>
  </si>
  <si>
    <t>Z20120229</t>
  </si>
  <si>
    <t>Z20120331</t>
  </si>
  <si>
    <t>Z20120430</t>
  </si>
  <si>
    <t>Z20120531</t>
  </si>
  <si>
    <t>Z20120630</t>
  </si>
  <si>
    <t>ALL|ALL~~ALL</t>
  </si>
  <si>
    <t>Thu Apr 01 00:00:00 PDT 2010</t>
  </si>
  <si>
    <t>Sat May 01 00:00:00 PDT 2010</t>
  </si>
  <si>
    <t>Tue Jun 01 00:00:00 PDT 2010</t>
  </si>
  <si>
    <t>Thu Jul 01 00:00:00 PDT 2010</t>
  </si>
  <si>
    <t>Sun Aug 01 00:00:00 PDT 2010</t>
  </si>
  <si>
    <t>Wed Sep 01 00:00:00 PDT 2010</t>
  </si>
  <si>
    <t>Fri Oct 01 00:00:00 PDT 2010</t>
  </si>
  <si>
    <t>Mon Nov 01 00:00:00 PDT 2010</t>
  </si>
  <si>
    <t>Wed Dec 01 00:00:00 PST 2010</t>
  </si>
  <si>
    <t>Sat Jan 01 00:00:00 PST 2011</t>
  </si>
  <si>
    <t>Tue Feb 01 00:00:00 PST 2011</t>
  </si>
  <si>
    <t>Tue Mar 01 00:00:00 PST 2011</t>
  </si>
  <si>
    <t>Fri Apr 01 00:00:00 PDT 2011</t>
  </si>
  <si>
    <t>Sun May 01 00:00:00 PDT 2011</t>
  </si>
  <si>
    <t>Wed Jun 01 00:00:00 PDT 2011</t>
  </si>
  <si>
    <t>Fri Jul 01 00:00:00 PDT 2011</t>
  </si>
  <si>
    <t>Mon Aug 01 00:00:00 PDT 2011</t>
  </si>
  <si>
    <t>Thu Sep 01 00:00:00 PDT 2011</t>
  </si>
  <si>
    <t>Fri Apr 30 23:59:59 PDT 2010</t>
  </si>
  <si>
    <t>Mon May 31 23:59:59 PDT 2010</t>
  </si>
  <si>
    <t>Wed Jun 30 23:59:59 PDT 2010</t>
  </si>
  <si>
    <t>Sat Jul 31 23:59:59 PDT 2010</t>
  </si>
  <si>
    <t>Tue Aug 31 23:59:59 PDT 2010</t>
  </si>
  <si>
    <t>Thu Sep 30 23:59:59 PDT 2010</t>
  </si>
  <si>
    <t>Sun Oct 31 23:59:59 PDT 2010</t>
  </si>
  <si>
    <t>Tue Nov 30 23:59:59 PST 2010</t>
  </si>
  <si>
    <t>Fri Dec 31 23:59:59 PST 2010</t>
  </si>
  <si>
    <t>Mon Jan 31 23:59:59 PST 2011</t>
  </si>
  <si>
    <t>Mon Feb 28 23:59:59 PST 2011</t>
  </si>
  <si>
    <t>Thu Mar 31 23:59:59 PDT 2011</t>
  </si>
  <si>
    <t>Sat Apr 30 23:59:59 PDT 2011</t>
  </si>
  <si>
    <t>Tue May 31 23:59:59 PDT 2011</t>
  </si>
  <si>
    <t>Thu Jun 30 23:59:59 PDT 2011</t>
  </si>
  <si>
    <t>Sun Jul 31 23:59:59 PDT 2011</t>
  </si>
  <si>
    <t>Wed Aug 31 23:59:59 PDT 2011</t>
  </si>
  <si>
    <t>Fri Sep 30 23:59:59 PDT 2011</t>
  </si>
  <si>
    <t>Change View</t>
  </si>
  <si>
    <t>1_PARENT00001_DMACTUALS_INDEPENDENT:CATALOGDETAIL:UNITS:No Perspective:default:Live:0</t>
  </si>
  <si>
    <t>1_PARENT00001_DMACTUALS_INDEPENDENT:CATALOGDETAIL:REVENUE:No Perspective:default:Live:0</t>
  </si>
  <si>
    <t>1_PARENT00001_DMOPEN_INDEPENDENT:CATALOGDETAIL:UNITS:No Perspective:default:Live:0</t>
  </si>
  <si>
    <t>Sat Oct 01 00:00:00 PDT 2011</t>
  </si>
  <si>
    <t>Tue Nov 01 00:00:00 PDT 2011</t>
  </si>
  <si>
    <t>Thu Dec 01 00:00:00 PST 2011</t>
  </si>
  <si>
    <t>Sun Jan 01 00:00:00 PST 2012</t>
  </si>
  <si>
    <t>Wed Feb 01 00:00:00 PST 2012</t>
  </si>
  <si>
    <t>Thu Mar 01 00:00:00 PST 2012</t>
  </si>
  <si>
    <t>Sun Apr 01 00:00:00 PDT 2012</t>
  </si>
  <si>
    <t>Tue May 01 00:00:00 PDT 2012</t>
  </si>
  <si>
    <t>Fri Jun 01 00:00:00 PDT 2012</t>
  </si>
  <si>
    <t>Mon Oct 31 23:59:59 PDT 2011</t>
  </si>
  <si>
    <t>Wed Nov 30 23:59:59 PST 2011</t>
  </si>
  <si>
    <t>Sat Dec 31 23:59:59 PST 2011</t>
  </si>
  <si>
    <t>Tue Jan 31 23:59:59 PST 2012</t>
  </si>
  <si>
    <t>Wed Feb 29 23:59:59 PST 2012</t>
  </si>
  <si>
    <t>Sat Mar 31 23:59:59 PDT 2012</t>
  </si>
  <si>
    <t>Mon Apr 30 23:59:59 PDT 2012</t>
  </si>
  <si>
    <t>Thu May 31 23:59:59 PDT 2012</t>
  </si>
  <si>
    <t>Sat Jun 30 23:59:59 PDT 2012</t>
  </si>
  <si>
    <t>&lt;mydocuments&gt;\SteelWedge\CE6\ed\swoverrides\092010</t>
  </si>
  <si>
    <t>currentSelectedLocale</t>
  </si>
  <si>
    <t>en_US</t>
  </si>
  <si>
    <t>8654d5710a0100aa0205ccde62695948</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</si>
  <si>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</si>
  <si>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</si>
  <si>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</si>
  <si>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</si>
  <si>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</si>
  <si>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</si>
  <si>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</si>
  <si>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</si>
  <si>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</si>
  <si>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</si>
  <si>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</si>
  <si>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</si>
  <si>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</si>
  <si>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0.0</t>
  </si>
  <si>
    <t/>
  </si>
  <si>
    <t>Source|1001~~CalcPad 1000</t>
  </si>
  <si>
    <t>Start Date:</t>
  </si>
  <si>
    <t>At a Glance</t>
  </si>
  <si>
    <t>gbalaji</t>
  </si>
  <si>
    <t>No Perspective</t>
  </si>
  <si>
    <t>D876-GP210DB:074-650000:051^GP210DB:WESTCON EQUIP &amp; RENTALS:NIJMEGEN</t>
  </si>
  <si>
    <t>PRODUCT|D876-GP210DB~~GP210DB</t>
  </si>
  <si>
    <t>CUSTOMER|074-650000~~WESTCON EQUIP &amp; RENTALS</t>
  </si>
  <si>
    <t>Planning Dashboard</t>
  </si>
  <si>
    <t>Planning View'!AI18:AW18</t>
  </si>
  <si>
    <t>Search Metric (All)</t>
  </si>
  <si>
    <t>Customer</t>
  </si>
  <si>
    <t>Steelwedge</t>
  </si>
  <si>
    <t>External System</t>
  </si>
  <si>
    <t>PERIOD_MAPE</t>
  </si>
  <si>
    <t>Sales_Item_Id</t>
  </si>
  <si>
    <t>Sales_Item_Description</t>
  </si>
  <si>
    <t>Net_Element_Version_Id</t>
  </si>
  <si>
    <t>Net_Element_Version_Description</t>
  </si>
  <si>
    <t>Net_Element_Id</t>
  </si>
  <si>
    <t>Net_Element_Description</t>
  </si>
  <si>
    <t>Business_Line_Id</t>
  </si>
  <si>
    <t>Business_Line_Description</t>
  </si>
  <si>
    <t>Business_Unit_Id</t>
  </si>
  <si>
    <t>Business_Unit_Description</t>
  </si>
  <si>
    <t>Unit_Class_Id</t>
  </si>
  <si>
    <t>Unit_Class_Description</t>
  </si>
  <si>
    <t>SW_Prod_Type</t>
  </si>
  <si>
    <t>Unit_Of_Measure</t>
  </si>
  <si>
    <t>Lead_KSI_Flag</t>
  </si>
  <si>
    <t>DSP_Product_Family</t>
  </si>
  <si>
    <t>DSP_Product_Line</t>
  </si>
  <si>
    <t>SNP_Relevance</t>
  </si>
  <si>
    <t>Phase_In_Start_Date</t>
  </si>
  <si>
    <t>Phase_Out_Start_Date</t>
  </si>
  <si>
    <t>Free_Sales_Start_Date</t>
  </si>
  <si>
    <t>PIPO_Activity_Scheduled</t>
  </si>
  <si>
    <t>Replaced_By</t>
  </si>
  <si>
    <t>To_Replace</t>
  </si>
  <si>
    <t>Last_Order_Date</t>
  </si>
  <si>
    <t>Last_Delivery_Date</t>
  </si>
  <si>
    <t>DPA_Reporting_Flag</t>
  </si>
  <si>
    <t>GIC</t>
  </si>
  <si>
    <t>Management_Reporting_Flag</t>
  </si>
  <si>
    <t>Port_Factor</t>
  </si>
  <si>
    <t>Planning_Status</t>
  </si>
  <si>
    <t>Planning_Type</t>
  </si>
  <si>
    <t>Product_Category</t>
  </si>
  <si>
    <t>Product_Lifecycle_State</t>
  </si>
  <si>
    <t>KSI_CT_CT_Planning_Start_Period</t>
  </si>
  <si>
    <t>Is_Active</t>
  </si>
  <si>
    <t>Is_Discontinued</t>
  </si>
  <si>
    <t>Group_Key_Id</t>
  </si>
  <si>
    <t>Group_Key_Description</t>
  </si>
  <si>
    <t>Customer_Team_Id</t>
  </si>
  <si>
    <t>Customer_Team_Description</t>
  </si>
  <si>
    <t>Sub_Region_Id</t>
  </si>
  <si>
    <t>Sub_Region_Description</t>
  </si>
  <si>
    <t>Region_Id</t>
  </si>
  <si>
    <t>Region_Description</t>
  </si>
  <si>
    <t>Cluster_Id</t>
  </si>
  <si>
    <t>Cluster_Description</t>
  </si>
  <si>
    <t>Global_Id</t>
  </si>
  <si>
    <t>Global_Description</t>
  </si>
  <si>
    <t>Country</t>
  </si>
  <si>
    <t>Country_Description</t>
  </si>
  <si>
    <t>NSN_Region</t>
  </si>
  <si>
    <t>NSN_Sub_Region</t>
  </si>
  <si>
    <t>Planning_Mode_Flag</t>
  </si>
  <si>
    <t>Global_CBT_Id</t>
  </si>
  <si>
    <t>Global_CBT_Description</t>
  </si>
  <si>
    <t>CBT_Id</t>
  </si>
  <si>
    <t>CBT_Description</t>
  </si>
  <si>
    <t xml:space="preserve">Product </t>
  </si>
  <si>
    <t>MAPE (Mean Absolute Percent Error) of past 3 months of Region Adj (Units) against Deliveries (Units)</t>
  </si>
  <si>
    <t>Last 3 months Orders</t>
  </si>
  <si>
    <t>Orders (Units) - Current + future 2 months</t>
  </si>
  <si>
    <t>L3MO</t>
  </si>
  <si>
    <t>N3MO</t>
  </si>
  <si>
    <t>Initial Forecast</t>
  </si>
  <si>
    <t>Market</t>
  </si>
  <si>
    <t>Customer Request</t>
  </si>
  <si>
    <t>Project Volume</t>
  </si>
  <si>
    <t>Supply Issue</t>
  </si>
  <si>
    <t>Promotion</t>
  </si>
  <si>
    <t>Last Modified  on 7/23/2012 by gbalaji</t>
  </si>
  <si>
    <t>NO</t>
  </si>
  <si>
    <t>EUR</t>
  </si>
  <si>
    <t>EUR Dollar</t>
  </si>
  <si>
    <t>Attach Rate</t>
  </si>
  <si>
    <t>Loaded (Trans)</t>
  </si>
  <si>
    <t>Data supplied from Source System.</t>
  </si>
  <si>
    <t>REG BOM Template</t>
  </si>
  <si>
    <t>Region CBP Override Region Filter (Units)</t>
  </si>
  <si>
    <t>Regional Confirm CBP (Units)</t>
  </si>
  <si>
    <t>Calculated based on attach rate * Region CBP Override Region Filter (Units)</t>
  </si>
  <si>
    <t>Planning UOM</t>
  </si>
  <si>
    <t>UOM_INDEX</t>
  </si>
  <si>
    <t>SWUPD_REFRESH_UOM</t>
  </si>
  <si>
    <t>Equal to Region CBP Override Region Filter_Intermediate (Units) * Regional CBP Override (Units)</t>
  </si>
  <si>
    <t>First item</t>
  </si>
  <si>
    <t>Unique TS</t>
  </si>
  <si>
    <t>Phase_In_End_date</t>
  </si>
  <si>
    <t>Phase_Out_End_Date</t>
  </si>
  <si>
    <t>Version_Flag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</si>
</sst>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mm/dd/yyyy"/>
  </numFmts>
  <fonts count="79" x14ac:knownFonts="1">
    <font>
      <sz val="10"/>
      <name val="Arial"/>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indexed="14"/>
      <name val="Arial"/>
      <family val="2"/>
    </font>
    <font>
      <sz val="9"/>
      <color theme="0"/>
      <name val="Arial"/>
      <family val="2"/>
    </font>
    <font>
      <b/>
      <sz val="9"/>
      <color indexed="49"/>
      <name val="Arial"/>
      <family val="2"/>
    </font>
    <font>
      <b/>
      <sz val="9"/>
      <color indexed="9"/>
      <name val="Arial"/>
      <family val="2"/>
    </font>
    <font>
      <sz val="9"/>
      <color indexed="49"/>
      <name val="Arial"/>
      <family val="2"/>
    </font>
    <font>
      <sz val="9"/>
      <color indexed="53"/>
      <name val="Arial"/>
      <family val="2"/>
    </font>
    <font>
      <sz val="9"/>
      <color indexed="51"/>
      <name val="Arial"/>
      <family val="2"/>
    </font>
    <font>
      <sz val="9"/>
      <color indexed="1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sz val="9"/>
      <color theme="1" tint="0.34998626667073579"/>
      <name val="Arial"/>
      <family val="2"/>
    </font>
    <font>
      <b/>
      <i/>
      <sz val="9"/>
      <color theme="4" tint="-0.249977111117893"/>
      <name val="Arial"/>
      <family val="2"/>
    </font>
    <font>
      <b/>
      <sz val="6.25"/>
      <color rgb="FF464B4E"/>
      <name val="Arial"/>
      <family val="2"/>
    </font>
    <font>
      <b/>
      <sz val="9"/>
      <name val="Wingdings 3"/>
      <family val="1"/>
      <charset val="2"/>
    </font>
    <font>
      <b/>
      <sz val="9"/>
      <color theme="1" tint="0.249977111117893"/>
      <name val="Arial"/>
      <family val="2"/>
    </font>
    <font>
      <b/>
      <i/>
      <sz val="9"/>
      <color theme="0"/>
      <name val="Arial"/>
      <family val="2"/>
    </font>
    <font>
      <b/>
      <sz val="9"/>
      <color rgb="FF6E55A1"/>
      <name val="Arial"/>
      <family val="2"/>
    </font>
    <font>
      <sz val="11"/>
      <name val="Calibri"/>
      <family val="2"/>
    </font>
    <font>
      <b/>
      <sz val="15"/>
      <name val="Arial"/>
      <family val="2"/>
    </font>
    <font>
      <b/>
      <sz val="10"/>
      <color rgb="FFFF0000"/>
      <name val="Arial"/>
      <family val="2"/>
    </font>
    <font>
      <u/>
      <sz val="10"/>
      <color rgb="FF0000FF"/>
      <name val="Arial"/>
      <family val="2"/>
    </font>
    <font>
      <b/>
      <sz val="14"/>
      <color theme="1"/>
      <name val="Arial"/>
      <family val="2"/>
    </font>
    <font>
      <b/>
      <sz val="9"/>
      <color rgb="FF0000FF"/>
      <name val="Arial"/>
      <family val="2"/>
    </font>
    <font>
      <sz val="10"/>
      <color theme="0"/>
      <name val="Arial"/>
      <family val="2"/>
    </font>
    <font>
      <b/>
      <sz val="9"/>
      <color theme="1"/>
      <name val="Arial"/>
      <family val="2"/>
    </font>
    <font>
      <b/>
      <sz val="8"/>
      <color theme="1"/>
      <name val="Arial"/>
      <family val="2"/>
    </font>
    <font>
      <sz val="9"/>
      <color theme="1"/>
      <name val="Arial"/>
      <family val="2"/>
    </font>
    <font>
      <i/>
      <sz val="9"/>
      <color theme="0"/>
      <name val="Arial"/>
      <family val="2"/>
    </font>
  </fonts>
  <fills count="21">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0"/>
        </stop>
        <stop position="0.5">
          <color theme="0" tint="-0.1490218817712943"/>
        </stop>
        <stop position="1">
          <color theme="0"/>
        </stop>
      </gradientFill>
    </fill>
    <fill>
      <patternFill patternType="solid">
        <fgColor theme="0"/>
        <bgColor indexed="64"/>
      </patternFill>
    </fill>
    <fill>
      <patternFill patternType="solid">
        <fgColor rgb="FFFFFF00"/>
        <bgColor auto="1"/>
      </patternFill>
    </fill>
    <fill>
      <gradientFill degree="90">
        <stop position="0">
          <color theme="0"/>
        </stop>
        <stop position="0.5">
          <color theme="0" tint="-0.25098422193060094"/>
        </stop>
        <stop position="1">
          <color theme="0"/>
        </stop>
      </gradientFill>
    </fill>
    <fill>
      <gradientFill degree="90">
        <stop position="0">
          <color theme="7"/>
        </stop>
        <stop position="0.5">
          <color theme="7" tint="-0.25098422193060094"/>
        </stop>
        <stop position="1">
          <color theme="7"/>
        </stop>
      </gradientFill>
    </fill>
    <fill>
      <gradientFill degree="270">
        <stop position="0">
          <color theme="7" tint="0.80001220740379042"/>
        </stop>
        <stop position="1">
          <color theme="7" tint="0.40000610370189521"/>
        </stop>
      </gradientFill>
    </fill>
    <fill>
      <gradientFill degree="90">
        <stop position="0">
          <color theme="7" tint="0.40000610370189521"/>
        </stop>
        <stop position="0.5">
          <color theme="7" tint="-0.25098422193060094"/>
        </stop>
        <stop position="1">
          <color theme="7" tint="0.40000610370189521"/>
        </stop>
      </gradientFill>
    </fill>
  </fills>
  <borders count="88">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right/>
      <top style="double">
        <color indexed="64"/>
      </top>
      <bottom/>
      <diagonal/>
    </border>
    <border>
      <left style="hair">
        <color indexed="64"/>
      </left>
      <right style="hair">
        <color indexed="64"/>
      </right>
      <top style="hair">
        <color indexed="64"/>
      </top>
      <bottom style="hair">
        <color indexed="64"/>
      </bottom>
      <diagonal/>
    </border>
    <border>
      <left style="thin">
        <color indexed="9"/>
      </left>
      <right/>
      <top/>
      <bottom style="thin">
        <color indexed="15"/>
      </bottom>
      <diagonal/>
    </border>
    <border>
      <left style="thin">
        <color indexed="18"/>
      </left>
      <right style="thin">
        <color indexed="15"/>
      </right>
      <top/>
      <bottom/>
      <diagonal/>
    </border>
    <border>
      <left style="thin">
        <color indexed="18"/>
      </left>
      <right style="thin">
        <color indexed="18"/>
      </right>
      <top/>
      <bottom/>
      <diagonal/>
    </border>
    <border>
      <left/>
      <right/>
      <top/>
      <bottom style="thin">
        <color auto="1"/>
      </bottom>
      <diagonal/>
    </border>
    <border>
      <left/>
      <right/>
      <top style="thin">
        <color auto="1"/>
      </top>
      <bottom/>
      <diagonal/>
    </border>
    <border>
      <left/>
      <right style="thin">
        <color indexed="15"/>
      </right>
      <top style="thin">
        <color indexed="15"/>
      </top>
      <bottom/>
      <diagonal/>
    </border>
    <border>
      <left style="thin">
        <color indexed="15"/>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right/>
      <top style="thin">
        <color indexed="15"/>
      </top>
      <bottom style="thin">
        <color indexed="15"/>
      </bottom>
      <diagonal/>
    </border>
    <border>
      <left style="thin">
        <color indexed="15"/>
      </left>
      <right/>
      <top style="thin">
        <color indexed="15"/>
      </top>
      <bottom style="thin">
        <color indexed="15"/>
      </bottom>
      <diagonal/>
    </border>
    <border>
      <left/>
      <right style="thin">
        <color indexed="15"/>
      </right>
      <top style="thin">
        <color indexed="15"/>
      </top>
      <bottom style="thin">
        <color indexed="15"/>
      </bottom>
      <diagonal/>
    </border>
    <border>
      <left style="thin">
        <color indexed="15"/>
      </left>
      <right/>
      <top/>
      <bottom style="double">
        <color theme="9" tint="-0.499984740745262"/>
      </bottom>
      <diagonal/>
    </border>
    <border>
      <left style="thin">
        <color indexed="9"/>
      </left>
      <right/>
      <top/>
      <bottom style="thin">
        <color indexed="15"/>
      </bottom>
      <diagonal/>
    </border>
    <border>
      <left/>
      <right/>
      <top/>
      <bottom style="thin">
        <color indexed="15"/>
      </bottom>
      <diagonal/>
    </border>
    <border>
      <left/>
      <right style="thin">
        <color indexed="9"/>
      </right>
      <top/>
      <bottom style="thin">
        <color indexed="15"/>
      </bottom>
      <diagonal/>
    </border>
    <border>
      <left/>
      <right style="thin">
        <color indexed="18"/>
      </right>
      <top/>
      <bottom/>
      <diagonal/>
    </border>
    <border>
      <left style="thin">
        <color indexed="15"/>
      </left>
      <right/>
      <top style="thin">
        <color indexed="18"/>
      </top>
      <bottom/>
      <diagonal/>
    </border>
    <border>
      <left/>
      <right/>
      <top style="thin">
        <color theme="2" tint="-0.499984740745262"/>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style="thin">
        <color theme="2" tint="-0.499984740745262"/>
      </right>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right/>
      <top style="hair">
        <color indexed="64"/>
      </top>
      <bottom/>
      <diagonal/>
    </border>
    <border>
      <left style="thin">
        <color indexed="15"/>
      </left>
      <right style="thin">
        <color indexed="15"/>
      </right>
      <top/>
      <bottom style="double">
        <color rgb="FFC00000"/>
      </bottom>
      <diagonal/>
    </border>
    <border>
      <left style="thin">
        <color indexed="15"/>
      </left>
      <right/>
      <top/>
      <bottom style="double">
        <color rgb="FFC00000"/>
      </bottom>
      <diagonal/>
    </border>
    <border>
      <left/>
      <right style="thin">
        <color indexed="15"/>
      </right>
      <top/>
      <bottom style="double">
        <color rgb="FFC00000"/>
      </bottom>
      <diagonal/>
    </border>
    <border>
      <left/>
      <right style="thin">
        <color indexed="18"/>
      </right>
      <top/>
      <bottom style="double">
        <color rgb="FFC00000"/>
      </bottom>
      <diagonal/>
    </border>
    <border>
      <left style="thin">
        <color indexed="18"/>
      </left>
      <right style="thin">
        <color indexed="18"/>
      </right>
      <top/>
      <bottom style="double">
        <color rgb="FFC00000"/>
      </bottom>
      <diagonal/>
    </border>
    <border>
      <left/>
      <right/>
      <top/>
      <bottom style="double">
        <color rgb="FFC00000"/>
      </bottom>
      <diagonal/>
    </border>
  </borders>
  <cellStyleXfs count="12">
    <xf numFmtId="0" fontId="0" fillId="0" borderId="0"/>
    <xf numFmtId="0" fontId="3" fillId="0" borderId="0" applyNumberFormat="0" applyFill="0" applyBorder="0" applyAlignment="0" applyProtection="0"/>
    <xf numFmtId="0" fontId="48" fillId="0" borderId="0" applyNumberForma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 fillId="0" borderId="0"/>
  </cellStyleXfs>
  <cellXfs count="420">
    <xf numFmtId="0" fontId="0" fillId="0" borderId="0" xfId="0"/>
    <xf numFmtId="0" fontId="60" fillId="20" borderId="74" xfId="0" applyFont="1" applyFill="1" applyBorder="1" applyAlignment="1">
      <alignment horizontal="center" vertical="center"/>
    </xf>
    <xf numFmtId="0" fontId="60" fillId="20" borderId="75" xfId="0" applyFont="1" applyFill="1" applyBorder="1" applyAlignment="1">
      <alignment horizontal="center" vertical="center"/>
    </xf>
    <xf numFmtId="0" fontId="0" fillId="0" borderId="0" xfId="0" applyFill="1"/>
    <xf numFmtId="0" fontId="3"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0" fillId="0" borderId="0" xfId="0" applyFont="1" applyBorder="1" applyAlignment="1">
      <alignment horizontal="center"/>
    </xf>
    <xf numFmtId="0" fontId="7" fillId="2" borderId="6" xfId="0" applyFont="1" applyFill="1" applyBorder="1"/>
    <xf numFmtId="0" fontId="7" fillId="0" borderId="0" xfId="0" applyFont="1"/>
    <xf numFmtId="165" fontId="0" fillId="0" borderId="0" xfId="0" applyNumberFormat="1"/>
    <xf numFmtId="0" fontId="3"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8" fillId="0" borderId="6" xfId="3" applyNumberFormat="1" applyFont="1" applyBorder="1" applyAlignment="1">
      <alignment horizontal="center"/>
    </xf>
    <xf numFmtId="0" fontId="0" fillId="2" borderId="8" xfId="0" applyFill="1" applyBorder="1"/>
    <xf numFmtId="10" fontId="11" fillId="0" borderId="8" xfId="6" applyNumberFormat="1" applyFont="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5" fillId="0" borderId="0" xfId="0" applyFont="1" applyBorder="1" applyAlignment="1">
      <alignment horizontal="center"/>
    </xf>
    <xf numFmtId="0" fontId="0" fillId="2" borderId="0" xfId="0" applyFill="1" applyAlignment="1">
      <alignment horizontal="center"/>
    </xf>
    <xf numFmtId="0" fontId="0" fillId="3" borderId="0" xfId="0" applyFill="1"/>
    <xf numFmtId="0" fontId="3" fillId="0" borderId="0" xfId="0" applyFont="1" applyBorder="1" applyAlignment="1">
      <alignment horizontal="center"/>
    </xf>
    <xf numFmtId="0" fontId="3" fillId="2" borderId="1" xfId="0" applyFont="1" applyFill="1" applyBorder="1"/>
    <xf numFmtId="2" fontId="0" fillId="0" borderId="0" xfId="0" applyNumberFormat="1" applyFill="1" applyBorder="1" applyAlignment="1">
      <alignment horizontal="right"/>
    </xf>
    <xf numFmtId="0" fontId="9" fillId="0" borderId="0" xfId="0" applyFont="1" applyFill="1" applyBorder="1" applyAlignment="1">
      <alignment horizontal="center"/>
    </xf>
    <xf numFmtId="0" fontId="13" fillId="0" borderId="0" xfId="0" applyFont="1" applyFill="1"/>
    <xf numFmtId="0" fontId="14" fillId="0" borderId="0" xfId="0" applyFont="1" applyFill="1"/>
    <xf numFmtId="0" fontId="3" fillId="2" borderId="11" xfId="0" applyFont="1" applyFill="1" applyBorder="1"/>
    <xf numFmtId="0" fontId="0" fillId="2" borderId="12" xfId="0" applyFill="1" applyBorder="1"/>
    <xf numFmtId="0" fontId="5" fillId="4" borderId="12" xfId="0" applyFont="1" applyFill="1" applyBorder="1"/>
    <xf numFmtId="0" fontId="0" fillId="4" borderId="12" xfId="0" applyFill="1" applyBorder="1"/>
    <xf numFmtId="0" fontId="0" fillId="0" borderId="13" xfId="0" applyFill="1" applyBorder="1"/>
    <xf numFmtId="0" fontId="17" fillId="5" borderId="14" xfId="0" applyFont="1" applyFill="1" applyBorder="1"/>
    <xf numFmtId="0" fontId="17" fillId="5" borderId="12" xfId="0" applyFont="1" applyFill="1" applyBorder="1"/>
    <xf numFmtId="0" fontId="17" fillId="5" borderId="13" xfId="0" applyFont="1" applyFill="1" applyBorder="1"/>
    <xf numFmtId="0" fontId="17" fillId="5" borderId="15" xfId="0" applyFont="1" applyFill="1" applyBorder="1"/>
    <xf numFmtId="0" fontId="3" fillId="2" borderId="16" xfId="0" applyFont="1" applyFill="1" applyBorder="1"/>
    <xf numFmtId="0" fontId="12" fillId="6" borderId="17" xfId="0" applyFont="1" applyFill="1" applyBorder="1"/>
    <xf numFmtId="0" fontId="18" fillId="0" borderId="0" xfId="0" applyFont="1" applyBorder="1"/>
    <xf numFmtId="0" fontId="19" fillId="7" borderId="1" xfId="0" applyFont="1" applyFill="1" applyBorder="1"/>
    <xf numFmtId="0" fontId="20" fillId="7" borderId="0" xfId="0" applyFont="1" applyFill="1" applyBorder="1"/>
    <xf numFmtId="0" fontId="0" fillId="7" borderId="0" xfId="0" applyFill="1" applyBorder="1"/>
    <xf numFmtId="0" fontId="20" fillId="7" borderId="18" xfId="0" applyFont="1" applyFill="1" applyBorder="1" applyAlignment="1">
      <alignment horizontal="right"/>
    </xf>
    <xf numFmtId="0" fontId="12" fillId="6" borderId="16" xfId="0" applyFont="1" applyFill="1" applyBorder="1"/>
    <xf numFmtId="0" fontId="21" fillId="0" borderId="0" xfId="0" applyFont="1" applyBorder="1"/>
    <xf numFmtId="0" fontId="0" fillId="0" borderId="0" xfId="0" applyBorder="1" applyAlignment="1">
      <alignment horizontal="right"/>
    </xf>
    <xf numFmtId="0" fontId="5" fillId="0" borderId="0" xfId="0" applyFont="1" applyFill="1" applyBorder="1" applyAlignment="1">
      <alignment horizontal="left"/>
    </xf>
    <xf numFmtId="0" fontId="3" fillId="0" borderId="1" xfId="0" applyFont="1" applyFill="1" applyBorder="1"/>
    <xf numFmtId="0" fontId="0" fillId="0" borderId="0" xfId="0" quotePrefix="1" applyBorder="1"/>
    <xf numFmtId="0" fontId="17" fillId="5" borderId="1" xfId="0" applyFont="1" applyFill="1" applyBorder="1"/>
    <xf numFmtId="0" fontId="17" fillId="5" borderId="0" xfId="0" applyFont="1" applyFill="1" applyBorder="1"/>
    <xf numFmtId="0" fontId="17" fillId="5" borderId="3" xfId="0" applyFont="1" applyFill="1" applyBorder="1"/>
    <xf numFmtId="0" fontId="0" fillId="0" borderId="0" xfId="0" applyFill="1" applyBorder="1"/>
    <xf numFmtId="0" fontId="20" fillId="7" borderId="1" xfId="0" applyFont="1" applyFill="1" applyBorder="1"/>
    <xf numFmtId="0" fontId="3" fillId="2" borderId="19" xfId="0" applyFont="1" applyFill="1" applyBorder="1"/>
    <xf numFmtId="0" fontId="0" fillId="2" borderId="20" xfId="0" applyFill="1" applyBorder="1"/>
    <xf numFmtId="0" fontId="0" fillId="0" borderId="20" xfId="0" applyBorder="1"/>
    <xf numFmtId="0" fontId="0" fillId="0" borderId="21" xfId="0" applyBorder="1"/>
    <xf numFmtId="0" fontId="3" fillId="2" borderId="22" xfId="0" applyFont="1" applyFill="1" applyBorder="1"/>
    <xf numFmtId="0" fontId="0" fillId="0" borderId="20" xfId="0" applyBorder="1" applyAlignment="1">
      <alignment horizontal="center"/>
    </xf>
    <xf numFmtId="0" fontId="20" fillId="7" borderId="22" xfId="0" applyFont="1" applyFill="1" applyBorder="1"/>
    <xf numFmtId="0" fontId="20" fillId="7" borderId="20" xfId="0" applyFont="1" applyFill="1" applyBorder="1"/>
    <xf numFmtId="0" fontId="20" fillId="7" borderId="23" xfId="0" applyFont="1" applyFill="1" applyBorder="1" applyAlignment="1">
      <alignment horizontal="right"/>
    </xf>
    <xf numFmtId="0" fontId="0" fillId="2" borderId="11" xfId="0" applyFill="1" applyBorder="1"/>
    <xf numFmtId="0" fontId="6" fillId="2" borderId="12" xfId="0" quotePrefix="1" applyFont="1" applyFill="1" applyBorder="1"/>
    <xf numFmtId="0" fontId="3" fillId="2" borderId="13" xfId="0" applyFont="1" applyFill="1" applyBorder="1" applyAlignment="1">
      <alignment horizontal="right"/>
    </xf>
    <xf numFmtId="0" fontId="22" fillId="2" borderId="12" xfId="0" applyFont="1" applyFill="1" applyBorder="1" applyAlignment="1">
      <alignment horizontal="center"/>
    </xf>
    <xf numFmtId="0" fontId="0" fillId="0" borderId="12" xfId="0" applyBorder="1"/>
    <xf numFmtId="0" fontId="6" fillId="2" borderId="0" xfId="0" quotePrefix="1" applyFont="1" applyFill="1" applyBorder="1"/>
    <xf numFmtId="0" fontId="3" fillId="2" borderId="3" xfId="0" applyFont="1" applyFill="1" applyBorder="1" applyAlignment="1">
      <alignment horizontal="right"/>
    </xf>
    <xf numFmtId="0" fontId="0" fillId="0" borderId="1" xfId="0" applyFill="1" applyBorder="1" applyAlignment="1">
      <alignment horizontal="center"/>
    </xf>
    <xf numFmtId="0" fontId="22" fillId="2" borderId="0" xfId="0" applyFont="1" applyFill="1" applyBorder="1" applyAlignment="1">
      <alignment horizontal="center"/>
    </xf>
    <xf numFmtId="0" fontId="3" fillId="0" borderId="24" xfId="0" applyFont="1" applyFill="1" applyBorder="1" applyAlignment="1">
      <alignment horizontal="center"/>
    </xf>
    <xf numFmtId="0" fontId="7" fillId="2" borderId="25" xfId="0" applyFont="1" applyFill="1" applyBorder="1" applyAlignment="1">
      <alignment horizontal="right"/>
    </xf>
    <xf numFmtId="0" fontId="0" fillId="0" borderId="1" xfId="0" applyBorder="1" applyAlignment="1">
      <alignment horizontal="center"/>
    </xf>
    <xf numFmtId="0" fontId="7" fillId="2" borderId="16" xfId="0" applyFont="1" applyFill="1" applyBorder="1"/>
    <xf numFmtId="0" fontId="0" fillId="2" borderId="3" xfId="0" applyFill="1" applyBorder="1"/>
    <xf numFmtId="0" fontId="15" fillId="0" borderId="0" xfId="0" applyFont="1" applyBorder="1" applyAlignment="1">
      <alignment horizontal="center"/>
    </xf>
    <xf numFmtId="0" fontId="7" fillId="2" borderId="26" xfId="0" applyFont="1" applyFill="1" applyBorder="1"/>
    <xf numFmtId="0" fontId="8" fillId="0" borderId="27" xfId="3" applyNumberFormat="1" applyFont="1" applyBorder="1" applyAlignment="1">
      <alignment horizontal="center"/>
    </xf>
    <xf numFmtId="0" fontId="7" fillId="2" borderId="28" xfId="0" applyFont="1" applyFill="1" applyBorder="1" applyAlignment="1">
      <alignment horizontal="center"/>
    </xf>
    <xf numFmtId="0" fontId="0" fillId="2" borderId="29" xfId="0" applyFill="1" applyBorder="1"/>
    <xf numFmtId="10" fontId="11" fillId="0" borderId="30" xfId="6" applyNumberFormat="1" applyFont="1" applyBorder="1" applyAlignment="1">
      <alignment horizontal="center"/>
    </xf>
    <xf numFmtId="0" fontId="10" fillId="0" borderId="1" xfId="0" applyFont="1" applyBorder="1" applyAlignment="1">
      <alignment horizontal="center"/>
    </xf>
    <xf numFmtId="0" fontId="7" fillId="0" borderId="16" xfId="0" applyFont="1" applyBorder="1"/>
    <xf numFmtId="0" fontId="7" fillId="0" borderId="0" xfId="0" applyFont="1" applyFill="1" applyBorder="1"/>
    <xf numFmtId="0" fontId="7" fillId="2" borderId="0" xfId="0" applyFont="1" applyFill="1" applyBorder="1"/>
    <xf numFmtId="0" fontId="7" fillId="2" borderId="3" xfId="0" applyFont="1" applyFill="1" applyBorder="1" applyAlignment="1">
      <alignment horizontal="right"/>
    </xf>
    <xf numFmtId="0" fontId="8" fillId="0" borderId="0" xfId="0" applyFont="1" applyFill="1" applyBorder="1"/>
    <xf numFmtId="0" fontId="9" fillId="0" borderId="3" xfId="0" applyFont="1" applyFill="1" applyBorder="1" applyAlignment="1">
      <alignment horizontal="center"/>
    </xf>
    <xf numFmtId="0" fontId="7" fillId="0" borderId="16" xfId="0" applyFont="1" applyFill="1" applyBorder="1"/>
    <xf numFmtId="0" fontId="7" fillId="0" borderId="19" xfId="0" applyFont="1" applyFill="1" applyBorder="1"/>
    <xf numFmtId="0" fontId="0" fillId="0" borderId="20" xfId="0" applyFill="1" applyBorder="1"/>
    <xf numFmtId="0" fontId="7" fillId="2" borderId="21" xfId="0" applyFont="1" applyFill="1" applyBorder="1" applyAlignment="1">
      <alignment horizontal="right"/>
    </xf>
    <xf numFmtId="0" fontId="0" fillId="0" borderId="22" xfId="0" applyBorder="1" applyAlignment="1">
      <alignment horizontal="center"/>
    </xf>
    <xf numFmtId="0" fontId="9" fillId="0" borderId="0" xfId="0" applyFont="1" applyBorder="1" applyAlignment="1">
      <alignment horizontal="left"/>
    </xf>
    <xf numFmtId="0" fontId="12" fillId="6" borderId="31" xfId="0" applyFont="1" applyFill="1" applyBorder="1"/>
    <xf numFmtId="0" fontId="0" fillId="8" borderId="0" xfId="0" applyFill="1"/>
    <xf numFmtId="0" fontId="16" fillId="9" borderId="0" xfId="0" applyFont="1" applyFill="1"/>
    <xf numFmtId="0" fontId="16" fillId="9" borderId="0" xfId="0" applyFont="1" applyFill="1" applyAlignment="1">
      <alignment horizontal="center"/>
    </xf>
    <xf numFmtId="0" fontId="0" fillId="9" borderId="0" xfId="0" applyFill="1"/>
    <xf numFmtId="0" fontId="16" fillId="9" borderId="0" xfId="0" applyFont="1" applyFill="1" applyAlignment="1">
      <alignment shrinkToFit="1"/>
    </xf>
    <xf numFmtId="0" fontId="25" fillId="9" borderId="0" xfId="0" applyFont="1" applyFill="1" applyBorder="1"/>
    <xf numFmtId="0" fontId="28" fillId="9" borderId="0" xfId="0" applyFont="1" applyFill="1"/>
    <xf numFmtId="0" fontId="0" fillId="10" borderId="3" xfId="0" applyFill="1" applyBorder="1"/>
    <xf numFmtId="0" fontId="0" fillId="11" borderId="0" xfId="0" applyFill="1" applyBorder="1" applyAlignment="1">
      <alignment horizontal="center"/>
    </xf>
    <xf numFmtId="0" fontId="3" fillId="11" borderId="20" xfId="0" applyFont="1" applyFill="1" applyBorder="1" applyAlignment="1">
      <alignment horizontal="center"/>
    </xf>
    <xf numFmtId="0" fontId="5" fillId="10" borderId="0" xfId="0" applyFont="1" applyFill="1" applyBorder="1" applyAlignment="1">
      <alignment horizontal="center"/>
    </xf>
    <xf numFmtId="0" fontId="0" fillId="9" borderId="0" xfId="0" applyNumberFormat="1" applyFill="1"/>
    <xf numFmtId="0" fontId="0" fillId="9" borderId="0" xfId="0" applyFill="1" applyBorder="1"/>
    <xf numFmtId="0" fontId="30" fillId="9" borderId="0" xfId="0" applyFont="1" applyFill="1" applyAlignment="1">
      <alignment horizontal="left"/>
    </xf>
    <xf numFmtId="0" fontId="6" fillId="0" borderId="0" xfId="0" applyFont="1"/>
    <xf numFmtId="0" fontId="6" fillId="9" borderId="0" xfId="0" applyFont="1" applyFill="1"/>
    <xf numFmtId="0" fontId="11" fillId="9" borderId="0" xfId="0" applyFont="1" applyFill="1"/>
    <xf numFmtId="0" fontId="29" fillId="9" borderId="0" xfId="5" applyFont="1" applyFill="1" applyBorder="1" applyAlignment="1" applyProtection="1"/>
    <xf numFmtId="0" fontId="25" fillId="9" borderId="0" xfId="0" applyFont="1" applyFill="1"/>
    <xf numFmtId="0" fontId="2" fillId="9" borderId="0" xfId="0" applyFont="1" applyFill="1"/>
    <xf numFmtId="0" fontId="33" fillId="9" borderId="0" xfId="0" applyFont="1" applyFill="1"/>
    <xf numFmtId="0" fontId="34" fillId="9" borderId="0" xfId="0" applyFont="1" applyFill="1"/>
    <xf numFmtId="0" fontId="34" fillId="9" borderId="0" xfId="0" applyFont="1" applyFill="1" applyAlignment="1">
      <alignment horizontal="left"/>
    </xf>
    <xf numFmtId="0" fontId="32" fillId="9" borderId="0" xfId="0" applyFont="1" applyFill="1" applyAlignment="1">
      <alignment horizontal="left"/>
    </xf>
    <xf numFmtId="0" fontId="35" fillId="9" borderId="0" xfId="0" applyFont="1" applyFill="1" applyAlignment="1">
      <alignment horizontal="left"/>
    </xf>
    <xf numFmtId="164" fontId="34" fillId="9" borderId="0" xfId="6" applyNumberFormat="1" applyFont="1" applyFill="1"/>
    <xf numFmtId="0" fontId="16" fillId="9" borderId="0" xfId="0" applyNumberFormat="1" applyFont="1" applyFill="1"/>
    <xf numFmtId="0" fontId="2" fillId="9" borderId="0" xfId="0" applyFont="1" applyFill="1" applyBorder="1"/>
    <xf numFmtId="0" fontId="2" fillId="9" borderId="0" xfId="0" applyFont="1" applyFill="1" applyBorder="1" applyAlignment="1">
      <alignment horizontal="center"/>
    </xf>
    <xf numFmtId="0" fontId="26" fillId="9" borderId="0" xfId="0" applyFont="1" applyFill="1" applyBorder="1" applyAlignment="1">
      <alignment horizontal="right"/>
    </xf>
    <xf numFmtId="0" fontId="0" fillId="0" borderId="0" xfId="0" quotePrefix="1"/>
    <xf numFmtId="0" fontId="0" fillId="0" borderId="0" xfId="0" applyNumberFormat="1"/>
    <xf numFmtId="0" fontId="3" fillId="9" borderId="0" xfId="0" applyFont="1" applyFill="1" applyBorder="1"/>
    <xf numFmtId="0" fontId="6" fillId="9" borderId="0" xfId="0" applyFont="1" applyFill="1" applyBorder="1"/>
    <xf numFmtId="0" fontId="3" fillId="9" borderId="0" xfId="0" applyFont="1" applyFill="1"/>
    <xf numFmtId="0" fontId="27" fillId="9" borderId="0" xfId="0" applyFont="1" applyFill="1" applyAlignment="1">
      <alignment horizontal="center"/>
    </xf>
    <xf numFmtId="0" fontId="0" fillId="2" borderId="1" xfId="0" applyFill="1" applyBorder="1"/>
    <xf numFmtId="0" fontId="3" fillId="0" borderId="0" xfId="0" applyFont="1"/>
    <xf numFmtId="0" fontId="30" fillId="0" borderId="0" xfId="0" applyFont="1"/>
    <xf numFmtId="44" fontId="2" fillId="9" borderId="0" xfId="4" applyFill="1"/>
    <xf numFmtId="8" fontId="2" fillId="9" borderId="0" xfId="4" applyNumberFormat="1" applyFill="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39" fillId="9" borderId="0" xfId="0" applyFont="1" applyFill="1"/>
    <xf numFmtId="0" fontId="41" fillId="9" borderId="0" xfId="5" applyFont="1" applyFill="1" applyBorder="1" applyAlignment="1" applyProtection="1"/>
    <xf numFmtId="0" fontId="44" fillId="9" borderId="0" xfId="0" applyFont="1" applyFill="1" applyBorder="1"/>
    <xf numFmtId="0" fontId="45" fillId="9" borderId="0" xfId="5" applyFont="1" applyFill="1" applyBorder="1" applyAlignment="1" applyProtection="1"/>
    <xf numFmtId="0" fontId="40" fillId="9" borderId="43" xfId="0" applyFont="1" applyFill="1" applyBorder="1"/>
    <xf numFmtId="0" fontId="40" fillId="9" borderId="44" xfId="0" applyFont="1" applyFill="1" applyBorder="1"/>
    <xf numFmtId="0" fontId="40" fillId="9" borderId="45" xfId="0" applyFont="1" applyFill="1" applyBorder="1"/>
    <xf numFmtId="0" fontId="40" fillId="9" borderId="46" xfId="0" applyFont="1" applyFill="1" applyBorder="1"/>
    <xf numFmtId="44" fontId="40" fillId="9" borderId="46" xfId="4" applyFont="1" applyFill="1" applyBorder="1"/>
    <xf numFmtId="0" fontId="37" fillId="9" borderId="0" xfId="0" applyFont="1" applyFill="1"/>
    <xf numFmtId="0" fontId="37" fillId="0" borderId="0" xfId="0" applyFont="1"/>
    <xf numFmtId="0" fontId="46" fillId="9" borderId="0" xfId="0" applyFont="1" applyFill="1"/>
    <xf numFmtId="0" fontId="46" fillId="0" borderId="0" xfId="0" applyFont="1"/>
    <xf numFmtId="0" fontId="44" fillId="0" borderId="0" xfId="0" applyFont="1"/>
    <xf numFmtId="0" fontId="40" fillId="9" borderId="38" xfId="0" applyFont="1" applyFill="1" applyBorder="1" applyAlignment="1"/>
    <xf numFmtId="0" fontId="40" fillId="9" borderId="33" xfId="0" applyFont="1" applyFill="1" applyBorder="1" applyAlignment="1"/>
    <xf numFmtId="0" fontId="43" fillId="9" borderId="33" xfId="0" applyFont="1" applyFill="1" applyBorder="1" applyAlignment="1"/>
    <xf numFmtId="0" fontId="43" fillId="9" borderId="33" xfId="0" applyFont="1" applyFill="1" applyBorder="1" applyAlignment="1">
      <alignment horizontal="left" vertical="justify" wrapText="1"/>
    </xf>
    <xf numFmtId="0" fontId="43" fillId="9" borderId="42" xfId="0" applyFont="1" applyFill="1" applyBorder="1" applyAlignment="1">
      <alignment horizontal="left" vertical="justify" wrapText="1"/>
    </xf>
    <xf numFmtId="0" fontId="40" fillId="0" borderId="0" xfId="0" applyFont="1"/>
    <xf numFmtId="0" fontId="44" fillId="2" borderId="0" xfId="0" applyFont="1" applyFill="1"/>
    <xf numFmtId="0" fontId="44" fillId="2" borderId="0" xfId="0" applyFont="1" applyFill="1" applyAlignment="1">
      <alignment horizontal="center"/>
    </xf>
    <xf numFmtId="0" fontId="42" fillId="9" borderId="0" xfId="0" applyFont="1" applyFill="1" applyBorder="1"/>
    <xf numFmtId="0" fontId="44" fillId="9" borderId="47" xfId="0" applyFont="1" applyFill="1" applyBorder="1" applyAlignment="1"/>
    <xf numFmtId="0" fontId="44" fillId="9" borderId="48" xfId="0" applyFont="1" applyFill="1" applyBorder="1" applyAlignment="1"/>
    <xf numFmtId="0" fontId="44" fillId="9" borderId="49" xfId="0" applyFont="1" applyFill="1" applyBorder="1" applyAlignment="1"/>
    <xf numFmtId="0" fontId="44" fillId="9" borderId="50" xfId="0" applyFont="1" applyFill="1" applyBorder="1" applyAlignment="1"/>
    <xf numFmtId="17" fontId="44" fillId="9" borderId="50" xfId="0" applyNumberFormat="1" applyFont="1" applyFill="1" applyBorder="1" applyAlignment="1"/>
    <xf numFmtId="169" fontId="44" fillId="9" borderId="49" xfId="0" applyNumberFormat="1" applyFont="1" applyFill="1" applyBorder="1" applyAlignment="1"/>
    <xf numFmtId="14" fontId="44" fillId="9" borderId="50" xfId="0" applyNumberFormat="1" applyFont="1" applyFill="1" applyBorder="1" applyAlignment="1"/>
    <xf numFmtId="169" fontId="44" fillId="9" borderId="51" xfId="0" applyNumberFormat="1" applyFont="1" applyFill="1" applyBorder="1" applyAlignment="1"/>
    <xf numFmtId="14" fontId="44" fillId="9" borderId="52" xfId="0" applyNumberFormat="1" applyFont="1" applyFill="1" applyBorder="1" applyAlignment="1"/>
    <xf numFmtId="0" fontId="44" fillId="9" borderId="0" xfId="0" applyFont="1" applyFill="1"/>
    <xf numFmtId="22" fontId="44" fillId="9" borderId="53" xfId="0" applyNumberFormat="1" applyFont="1" applyFill="1" applyBorder="1" applyAlignment="1">
      <alignment vertical="top" wrapText="1"/>
    </xf>
    <xf numFmtId="49" fontId="44" fillId="9" borderId="53" xfId="0" applyNumberFormat="1" applyFont="1" applyFill="1" applyBorder="1" applyAlignment="1">
      <alignment vertical="top" wrapText="1"/>
    </xf>
    <xf numFmtId="0" fontId="44" fillId="9" borderId="53" xfId="0" applyFont="1" applyFill="1" applyBorder="1" applyAlignment="1">
      <alignment vertical="top" wrapText="1"/>
    </xf>
    <xf numFmtId="0" fontId="44" fillId="0" borderId="0" xfId="0" applyFont="1" applyBorder="1"/>
    <xf numFmtId="22" fontId="44" fillId="9" borderId="0" xfId="0" applyNumberFormat="1" applyFont="1" applyFill="1" applyBorder="1" applyAlignment="1">
      <alignment vertical="top" wrapText="1"/>
    </xf>
    <xf numFmtId="49" fontId="44" fillId="9" borderId="0" xfId="0" applyNumberFormat="1" applyFont="1" applyFill="1" applyBorder="1" applyAlignment="1">
      <alignment vertical="top" wrapText="1"/>
    </xf>
    <xf numFmtId="0" fontId="44" fillId="9" borderId="0" xfId="0" applyFont="1" applyFill="1" applyBorder="1" applyAlignment="1">
      <alignment vertical="top" wrapText="1"/>
    </xf>
    <xf numFmtId="0" fontId="2" fillId="0" borderId="0" xfId="0" applyFont="1"/>
    <xf numFmtId="0" fontId="16" fillId="9" borderId="0" xfId="0" applyFont="1" applyFill="1" applyAlignment="1">
      <alignment horizontal="center" vertical="center"/>
    </xf>
    <xf numFmtId="0" fontId="16" fillId="9" borderId="0" xfId="0" applyFont="1" applyFill="1" applyBorder="1"/>
    <xf numFmtId="0" fontId="50" fillId="9" borderId="0" xfId="0" applyFont="1" applyFill="1"/>
    <xf numFmtId="0" fontId="39" fillId="9" borderId="0" xfId="0" applyFont="1" applyFill="1" applyAlignment="1">
      <alignment horizontal="center"/>
    </xf>
    <xf numFmtId="0" fontId="39" fillId="9" borderId="0" xfId="0" applyFont="1" applyFill="1" applyBorder="1" applyAlignment="1">
      <alignment horizontal="center"/>
    </xf>
    <xf numFmtId="0" fontId="16" fillId="9" borderId="0" xfId="0" applyFont="1" applyFill="1" applyAlignment="1">
      <alignment horizontal="left"/>
    </xf>
    <xf numFmtId="0" fontId="29" fillId="9" borderId="0" xfId="0" applyFont="1" applyFill="1" applyBorder="1" applyAlignment="1">
      <alignment horizontal="left"/>
    </xf>
    <xf numFmtId="0" fontId="29" fillId="9" borderId="0" xfId="0" applyFont="1" applyFill="1" applyBorder="1" applyAlignment="1"/>
    <xf numFmtId="0" fontId="16" fillId="9" borderId="54" xfId="0"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horizontal="center" vertical="center"/>
    </xf>
    <xf numFmtId="0" fontId="16" fillId="9" borderId="0" xfId="0" quotePrefix="1" applyFont="1" applyFill="1" applyAlignment="1">
      <alignment horizontal="center" vertical="center"/>
    </xf>
    <xf numFmtId="0" fontId="16" fillId="9" borderId="0" xfId="0" applyFont="1" applyFill="1" applyAlignment="1">
      <alignment horizontal="left" vertical="center"/>
    </xf>
    <xf numFmtId="0" fontId="51" fillId="9" borderId="33" xfId="2" applyFont="1" applyFill="1" applyBorder="1" applyAlignment="1">
      <alignment horizontal="left" vertical="center" shrinkToFit="1"/>
    </xf>
    <xf numFmtId="0" fontId="25" fillId="0" borderId="0" xfId="2" applyFont="1" applyAlignment="1">
      <alignment vertical="center"/>
    </xf>
    <xf numFmtId="0" fontId="16" fillId="0" borderId="0" xfId="0" applyFont="1"/>
    <xf numFmtId="0" fontId="25" fillId="9" borderId="0" xfId="2" applyFont="1" applyFill="1"/>
    <xf numFmtId="0" fontId="52" fillId="9" borderId="0" xfId="2" applyFont="1" applyFill="1" applyAlignment="1">
      <alignment horizontal="center"/>
    </xf>
    <xf numFmtId="0" fontId="25" fillId="9" borderId="0" xfId="1" applyFont="1" applyFill="1"/>
    <xf numFmtId="0" fontId="25" fillId="9" borderId="0" xfId="1" applyFont="1" applyFill="1" applyAlignment="1">
      <alignment horizontal="center"/>
    </xf>
    <xf numFmtId="0" fontId="25" fillId="9" borderId="0" xfId="1" applyFont="1" applyFill="1" applyAlignment="1">
      <alignment horizontal="left"/>
    </xf>
    <xf numFmtId="0" fontId="25" fillId="0" borderId="0" xfId="1" applyFont="1"/>
    <xf numFmtId="0" fontId="53" fillId="9" borderId="0" xfId="0" applyFont="1" applyFill="1"/>
    <xf numFmtId="0" fontId="52" fillId="0" borderId="0" xfId="0" applyFont="1" applyFill="1" applyBorder="1" applyAlignment="1">
      <alignment vertical="center"/>
    </xf>
    <xf numFmtId="0" fontId="54" fillId="0" borderId="0" xfId="0" applyFont="1" applyBorder="1" applyAlignment="1">
      <alignment vertical="center"/>
    </xf>
    <xf numFmtId="0" fontId="55" fillId="0" borderId="0" xfId="0" applyFont="1" applyBorder="1" applyAlignment="1">
      <alignment vertical="center"/>
    </xf>
    <xf numFmtId="0" fontId="25" fillId="0" borderId="0" xfId="2" applyFont="1"/>
    <xf numFmtId="0" fontId="16" fillId="9" borderId="0" xfId="0" applyFont="1" applyFill="1" applyBorder="1" applyAlignment="1">
      <alignment horizontal="right"/>
    </xf>
    <xf numFmtId="0" fontId="59" fillId="9" borderId="0" xfId="0" applyFont="1" applyFill="1" applyAlignment="1">
      <alignment vertical="center"/>
    </xf>
    <xf numFmtId="0" fontId="58" fillId="9" borderId="38" xfId="0" applyFont="1" applyFill="1" applyBorder="1" applyAlignment="1">
      <alignment vertical="center"/>
    </xf>
    <xf numFmtId="0" fontId="57" fillId="9" borderId="33" xfId="2" applyFont="1" applyFill="1" applyBorder="1" applyAlignment="1" applyProtection="1">
      <alignment vertical="center" shrinkToFit="1"/>
    </xf>
    <xf numFmtId="0" fontId="49" fillId="0" borderId="33" xfId="0" applyFont="1" applyFill="1" applyBorder="1" applyAlignment="1">
      <alignment horizontal="left" vertical="center"/>
    </xf>
    <xf numFmtId="0" fontId="49" fillId="9" borderId="33" xfId="0" applyFont="1" applyFill="1" applyBorder="1" applyAlignment="1">
      <alignment horizontal="left" vertical="center"/>
    </xf>
    <xf numFmtId="0" fontId="3" fillId="9" borderId="0" xfId="2" applyFont="1" applyFill="1"/>
    <xf numFmtId="0" fontId="3" fillId="9" borderId="0" xfId="2" applyFont="1" applyFill="1" applyAlignment="1">
      <alignment horizontal="center"/>
    </xf>
    <xf numFmtId="0" fontId="3" fillId="9" borderId="0" xfId="2" applyNumberFormat="1" applyFont="1" applyFill="1"/>
    <xf numFmtId="0" fontId="49" fillId="0" borderId="0" xfId="0" applyFont="1" applyBorder="1" applyAlignment="1">
      <alignment vertical="center"/>
    </xf>
    <xf numFmtId="0" fontId="17" fillId="3" borderId="0" xfId="0" applyFont="1" applyFill="1" applyAlignment="1">
      <alignment horizontal="center" vertical="center"/>
    </xf>
    <xf numFmtId="0" fontId="3" fillId="2" borderId="0" xfId="0" applyFont="1" applyFill="1" applyBorder="1" applyAlignment="1"/>
    <xf numFmtId="0" fontId="17" fillId="3" borderId="0" xfId="0" applyFont="1" applyFill="1" applyAlignment="1">
      <alignment horizontal="center"/>
    </xf>
    <xf numFmtId="0" fontId="0" fillId="0" borderId="0" xfId="0" applyAlignment="1">
      <alignment horizontal="left"/>
    </xf>
    <xf numFmtId="49" fontId="43" fillId="2" borderId="0" xfId="0" applyNumberFormat="1" applyFont="1" applyFill="1" applyAlignment="1">
      <alignment horizontal="center"/>
    </xf>
    <xf numFmtId="14" fontId="0" fillId="0" borderId="0" xfId="0" applyNumberFormat="1"/>
    <xf numFmtId="0" fontId="16" fillId="9" borderId="0" xfId="0" applyFont="1" applyFill="1" applyAlignment="1">
      <alignment vertical="center"/>
    </xf>
    <xf numFmtId="0" fontId="31" fillId="9" borderId="32" xfId="0" applyFont="1" applyFill="1" applyBorder="1" applyAlignment="1">
      <alignment vertical="center"/>
    </xf>
    <xf numFmtId="167" fontId="16" fillId="9" borderId="39" xfId="3" applyNumberFormat="1" applyFont="1" applyFill="1" applyBorder="1" applyAlignment="1">
      <alignment horizontal="center" vertical="center"/>
    </xf>
    <xf numFmtId="166" fontId="16" fillId="9" borderId="32" xfId="3" applyNumberFormat="1" applyFont="1" applyFill="1" applyBorder="1" applyAlignment="1">
      <alignment horizontal="left" vertical="center"/>
    </xf>
    <xf numFmtId="0" fontId="56" fillId="0" borderId="0" xfId="0" applyFont="1" applyBorder="1" applyAlignment="1">
      <alignment vertical="center"/>
    </xf>
    <xf numFmtId="0" fontId="63" fillId="0" borderId="0" xfId="0" applyFont="1"/>
    <xf numFmtId="0" fontId="43" fillId="2" borderId="0" xfId="0" applyFont="1" applyFill="1" applyAlignment="1">
      <alignment horizontal="center"/>
    </xf>
    <xf numFmtId="0" fontId="43" fillId="2" borderId="0" xfId="0" applyFont="1" applyFill="1"/>
    <xf numFmtId="38" fontId="43" fillId="2" borderId="0" xfId="0" quotePrefix="1" applyNumberFormat="1" applyFont="1" applyFill="1" applyAlignment="1">
      <alignment horizontal="center"/>
    </xf>
    <xf numFmtId="38" fontId="16" fillId="13" borderId="0" xfId="0" applyNumberFormat="1" applyFont="1" applyFill="1"/>
    <xf numFmtId="0" fontId="50" fillId="15" borderId="0" xfId="0" applyFont="1" applyFill="1" applyAlignment="1">
      <alignment horizontal="left"/>
    </xf>
    <xf numFmtId="0" fontId="50" fillId="15" borderId="0" xfId="0" applyFont="1" applyFill="1" applyAlignment="1">
      <alignment horizontal="right"/>
    </xf>
    <xf numFmtId="0" fontId="50" fillId="15" borderId="0" xfId="0" applyFont="1" applyFill="1"/>
    <xf numFmtId="0" fontId="50" fillId="15" borderId="0" xfId="0" applyFont="1" applyFill="1" applyBorder="1"/>
    <xf numFmtId="0" fontId="8" fillId="0" borderId="0" xfId="3" applyNumberFormat="1" applyFont="1" applyBorder="1" applyAlignment="1">
      <alignment horizontal="center"/>
    </xf>
    <xf numFmtId="10" fontId="11" fillId="0" borderId="0" xfId="6" applyNumberFormat="1" applyFont="1" applyBorder="1" applyAlignment="1">
      <alignment horizontal="center"/>
    </xf>
    <xf numFmtId="0" fontId="68" fillId="0" borderId="0" xfId="0" applyFont="1"/>
    <xf numFmtId="0" fontId="57" fillId="9" borderId="0" xfId="1" applyFont="1" applyFill="1"/>
    <xf numFmtId="0" fontId="57" fillId="0" borderId="0" xfId="1" applyFont="1"/>
    <xf numFmtId="0" fontId="50" fillId="0" borderId="0" xfId="1" applyFont="1"/>
    <xf numFmtId="0" fontId="16" fillId="0" borderId="0" xfId="2" applyFont="1"/>
    <xf numFmtId="0" fontId="16" fillId="0" borderId="0" xfId="2" applyFont="1" applyBorder="1"/>
    <xf numFmtId="172" fontId="44" fillId="9" borderId="49" xfId="0" applyNumberFormat="1" applyFont="1" applyFill="1" applyBorder="1" applyAlignment="1"/>
    <xf numFmtId="0" fontId="3" fillId="0" borderId="0" xfId="1"/>
    <xf numFmtId="0" fontId="3" fillId="0" borderId="0" xfId="1" applyAlignment="1">
      <alignment vertical="center"/>
    </xf>
    <xf numFmtId="0" fontId="3" fillId="9" borderId="0" xfId="1" applyFill="1"/>
    <xf numFmtId="0" fontId="49" fillId="9" borderId="33" xfId="0" applyNumberFormat="1" applyFont="1" applyFill="1" applyBorder="1" applyAlignment="1">
      <alignment horizontal="left" vertical="top"/>
    </xf>
    <xf numFmtId="38" fontId="61" fillId="0" borderId="39" xfId="3" applyNumberFormat="1" applyFont="1" applyFill="1" applyBorder="1" applyAlignment="1">
      <alignment horizontal="right" vertical="center"/>
    </xf>
    <xf numFmtId="38" fontId="61" fillId="0" borderId="0" xfId="3" applyNumberFormat="1" applyFont="1" applyFill="1" applyBorder="1" applyAlignment="1">
      <alignment horizontal="right" vertical="center"/>
    </xf>
    <xf numFmtId="0" fontId="2" fillId="9" borderId="36" xfId="0" applyFont="1" applyFill="1" applyBorder="1"/>
    <xf numFmtId="0" fontId="2" fillId="9" borderId="37" xfId="0" applyFont="1" applyFill="1" applyBorder="1"/>
    <xf numFmtId="0" fontId="2" fillId="9" borderId="37" xfId="0" applyFont="1" applyFill="1" applyBorder="1" applyAlignment="1">
      <alignment horizontal="center"/>
    </xf>
    <xf numFmtId="0" fontId="2" fillId="9" borderId="35" xfId="0" applyFont="1" applyFill="1" applyBorder="1"/>
    <xf numFmtId="0" fontId="2" fillId="9" borderId="38" xfId="0" applyFont="1" applyFill="1" applyBorder="1"/>
    <xf numFmtId="0" fontId="2" fillId="9" borderId="39" xfId="0" applyFont="1" applyFill="1" applyBorder="1"/>
    <xf numFmtId="10" fontId="2" fillId="9" borderId="0" xfId="0" applyNumberFormat="1" applyFont="1" applyFill="1" applyBorder="1"/>
    <xf numFmtId="0" fontId="2" fillId="9" borderId="32" xfId="0" applyFont="1" applyFill="1" applyBorder="1" applyAlignment="1"/>
    <xf numFmtId="0" fontId="2" fillId="9" borderId="0" xfId="0" applyNumberFormat="1" applyFont="1" applyFill="1" applyBorder="1" applyAlignment="1">
      <alignment horizontal="center"/>
    </xf>
    <xf numFmtId="0" fontId="2" fillId="9" borderId="32" xfId="0" applyFont="1" applyFill="1" applyBorder="1"/>
    <xf numFmtId="1" fontId="2" fillId="9" borderId="33" xfId="6" applyNumberFormat="1" applyFont="1" applyFill="1" applyBorder="1"/>
    <xf numFmtId="0" fontId="2" fillId="9" borderId="0" xfId="6" applyNumberFormat="1" applyFont="1" applyFill="1" applyBorder="1"/>
    <xf numFmtId="10" fontId="2" fillId="9" borderId="0" xfId="6" applyNumberFormat="1" applyFont="1" applyFill="1" applyBorder="1"/>
    <xf numFmtId="0" fontId="2" fillId="9" borderId="33" xfId="0" applyNumberFormat="1" applyFont="1" applyFill="1" applyBorder="1"/>
    <xf numFmtId="0" fontId="2" fillId="9" borderId="40" xfId="0" applyFont="1" applyFill="1" applyBorder="1"/>
    <xf numFmtId="0" fontId="2" fillId="9" borderId="41" xfId="0" applyFont="1" applyFill="1" applyBorder="1" applyAlignment="1"/>
    <xf numFmtId="0" fontId="2" fillId="9" borderId="34" xfId="0" applyFont="1" applyFill="1" applyBorder="1" applyAlignment="1">
      <alignment horizontal="center"/>
    </xf>
    <xf numFmtId="0" fontId="2" fillId="9" borderId="41" xfId="0" applyFont="1" applyFill="1" applyBorder="1"/>
    <xf numFmtId="0" fontId="2" fillId="9" borderId="33" xfId="0" applyFont="1" applyFill="1" applyBorder="1"/>
    <xf numFmtId="9" fontId="2" fillId="9" borderId="0" xfId="6" applyFont="1" applyFill="1" applyBorder="1"/>
    <xf numFmtId="0" fontId="2" fillId="9" borderId="33" xfId="6" applyNumberFormat="1" applyFont="1" applyFill="1" applyBorder="1"/>
    <xf numFmtId="167" fontId="2" fillId="9" borderId="0" xfId="0" applyNumberFormat="1" applyFont="1" applyFill="1" applyBorder="1" applyAlignment="1"/>
    <xf numFmtId="167" fontId="2" fillId="9" borderId="34" xfId="0" applyNumberFormat="1" applyFont="1" applyFill="1" applyBorder="1" applyAlignment="1"/>
    <xf numFmtId="0" fontId="2" fillId="9" borderId="34" xfId="0" applyFont="1" applyFill="1" applyBorder="1"/>
    <xf numFmtId="0" fontId="2" fillId="9" borderId="42" xfId="0" applyNumberFormat="1" applyFont="1" applyFill="1" applyBorder="1"/>
    <xf numFmtId="168" fontId="2" fillId="9" borderId="33" xfId="0" applyNumberFormat="1" applyFont="1" applyFill="1" applyBorder="1"/>
    <xf numFmtId="173" fontId="2" fillId="9" borderId="33" xfId="0" applyNumberFormat="1" applyFont="1" applyFill="1" applyBorder="1"/>
    <xf numFmtId="173" fontId="2" fillId="9" borderId="33" xfId="6" applyNumberFormat="1" applyFont="1" applyFill="1" applyBorder="1"/>
    <xf numFmtId="166" fontId="16" fillId="0" borderId="57" xfId="3" applyNumberFormat="1" applyFont="1" applyFill="1" applyBorder="1" applyAlignment="1">
      <alignment horizontal="left" vertical="center"/>
    </xf>
    <xf numFmtId="166" fontId="16" fillId="0" borderId="57" xfId="2" applyNumberFormat="1" applyFont="1" applyFill="1" applyBorder="1" applyAlignment="1">
      <alignment horizontal="left" vertical="center"/>
    </xf>
    <xf numFmtId="0" fontId="16" fillId="0" borderId="0" xfId="0" applyFont="1" applyBorder="1"/>
    <xf numFmtId="0" fontId="67" fillId="0" borderId="0" xfId="0" applyFont="1" applyFill="1" applyBorder="1" applyAlignment="1">
      <alignment vertical="center" shrinkToFit="1"/>
    </xf>
    <xf numFmtId="0" fontId="71" fillId="0" borderId="0" xfId="5" applyFont="1" applyAlignment="1" applyProtection="1"/>
    <xf numFmtId="9" fontId="16" fillId="9" borderId="0" xfId="6" applyFont="1" applyFill="1"/>
    <xf numFmtId="0" fontId="3" fillId="0" borderId="0" xfId="1" applyBorder="1"/>
    <xf numFmtId="0" fontId="69" fillId="0" borderId="0" xfId="0" applyFont="1" applyBorder="1" applyAlignment="1">
      <alignment vertical="center"/>
    </xf>
    <xf numFmtId="0" fontId="2" fillId="9" borderId="62" xfId="0" applyFont="1" applyFill="1" applyBorder="1"/>
    <xf numFmtId="10" fontId="2" fillId="9" borderId="63" xfId="6" applyNumberFormat="1" applyFont="1" applyFill="1" applyBorder="1"/>
    <xf numFmtId="0" fontId="2" fillId="9" borderId="60" xfId="0" applyFont="1" applyFill="1" applyBorder="1" applyAlignment="1"/>
    <xf numFmtId="0" fontId="2" fillId="9" borderId="63" xfId="0" applyFont="1" applyFill="1" applyBorder="1" applyAlignment="1">
      <alignment horizontal="center"/>
    </xf>
    <xf numFmtId="0" fontId="2" fillId="9" borderId="60" xfId="0" applyFont="1" applyFill="1" applyBorder="1"/>
    <xf numFmtId="0" fontId="2" fillId="9" borderId="63" xfId="0" applyNumberFormat="1" applyFont="1" applyFill="1" applyBorder="1" applyAlignment="1">
      <alignment horizontal="center"/>
    </xf>
    <xf numFmtId="0" fontId="2" fillId="9" borderId="63" xfId="0" applyFont="1" applyFill="1" applyBorder="1"/>
    <xf numFmtId="166" fontId="49" fillId="9" borderId="56" xfId="0" applyNumberFormat="1" applyFont="1" applyFill="1" applyBorder="1" applyAlignment="1">
      <alignment horizontal="left" vertical="center"/>
    </xf>
    <xf numFmtId="0" fontId="16" fillId="15" borderId="0" xfId="0" applyFont="1" applyFill="1" applyAlignment="1">
      <alignment horizontal="left" vertical="center"/>
    </xf>
    <xf numFmtId="0" fontId="74" fillId="9" borderId="0" xfId="0" applyFont="1" applyFill="1"/>
    <xf numFmtId="1" fontId="2" fillId="9" borderId="61" xfId="6" applyNumberFormat="1" applyFont="1" applyFill="1" applyBorder="1"/>
    <xf numFmtId="0" fontId="65" fillId="14" borderId="64" xfId="0" applyNumberFormat="1" applyFont="1" applyFill="1" applyBorder="1" applyAlignment="1">
      <alignment horizontal="center" vertical="center"/>
    </xf>
    <xf numFmtId="0" fontId="50" fillId="18" borderId="34" xfId="0" applyFont="1" applyFill="1" applyBorder="1" applyAlignment="1">
      <alignment vertical="center"/>
    </xf>
    <xf numFmtId="0" fontId="57" fillId="18" borderId="55" xfId="2" applyFont="1" applyFill="1" applyBorder="1" applyAlignment="1">
      <alignment horizontal="center" vertical="center"/>
    </xf>
    <xf numFmtId="38" fontId="61" fillId="0" borderId="33" xfId="3" applyNumberFormat="1" applyFont="1" applyFill="1" applyBorder="1" applyAlignment="1">
      <alignment horizontal="right" vertical="center"/>
    </xf>
    <xf numFmtId="0" fontId="65" fillId="14" borderId="66" xfId="0" applyNumberFormat="1" applyFont="1" applyFill="1" applyBorder="1" applyAlignment="1">
      <alignment horizontal="center" vertical="center"/>
    </xf>
    <xf numFmtId="0" fontId="65" fillId="14" borderId="65" xfId="0" applyNumberFormat="1" applyFont="1" applyFill="1" applyBorder="1" applyAlignment="1">
      <alignment horizontal="center" vertical="center"/>
    </xf>
    <xf numFmtId="38" fontId="61" fillId="0" borderId="32" xfId="3" applyNumberFormat="1" applyFont="1" applyFill="1" applyBorder="1" applyAlignment="1">
      <alignment horizontal="right" vertical="center"/>
    </xf>
    <xf numFmtId="168" fontId="16" fillId="19" borderId="39" xfId="0" applyNumberFormat="1" applyFont="1" applyFill="1" applyBorder="1" applyAlignment="1">
      <alignment horizontal="center" vertical="center" shrinkToFit="1"/>
    </xf>
    <xf numFmtId="168" fontId="16" fillId="19" borderId="0" xfId="0" applyNumberFormat="1" applyFont="1" applyFill="1" applyBorder="1" applyAlignment="1">
      <alignment horizontal="center" vertical="center" shrinkToFit="1"/>
    </xf>
    <xf numFmtId="168" fontId="16" fillId="19" borderId="33" xfId="0" applyNumberFormat="1" applyFont="1" applyFill="1" applyBorder="1" applyAlignment="1">
      <alignment horizontal="center" vertical="center" shrinkToFit="1"/>
    </xf>
    <xf numFmtId="168" fontId="16" fillId="19" borderId="60" xfId="0" applyNumberFormat="1" applyFont="1" applyFill="1" applyBorder="1" applyAlignment="1">
      <alignment horizontal="center" vertical="center" shrinkToFit="1"/>
    </xf>
    <xf numFmtId="168" fontId="16" fillId="19" borderId="61" xfId="0" applyNumberFormat="1" applyFont="1" applyFill="1" applyBorder="1" applyAlignment="1">
      <alignment horizontal="center" vertical="center" shrinkToFit="1"/>
    </xf>
    <xf numFmtId="0" fontId="64" fillId="19" borderId="36" xfId="0" applyFont="1" applyFill="1" applyBorder="1" applyAlignment="1">
      <alignment horizontal="center"/>
    </xf>
    <xf numFmtId="0" fontId="25" fillId="19" borderId="38" xfId="0" applyFont="1" applyFill="1" applyBorder="1" applyAlignment="1">
      <alignment horizontal="left" vertical="center"/>
    </xf>
    <xf numFmtId="0" fontId="25" fillId="19" borderId="38" xfId="2" applyFont="1" applyFill="1" applyBorder="1" applyAlignment="1">
      <alignment horizontal="left" vertical="center"/>
    </xf>
    <xf numFmtId="0" fontId="25" fillId="9" borderId="0" xfId="1" applyFont="1" applyFill="1" applyBorder="1"/>
    <xf numFmtId="0" fontId="3" fillId="9" borderId="0" xfId="1" applyFill="1" applyBorder="1"/>
    <xf numFmtId="0" fontId="65" fillId="17" borderId="64" xfId="0" applyNumberFormat="1" applyFont="1" applyFill="1" applyBorder="1" applyAlignment="1">
      <alignment horizontal="center" vertical="center"/>
    </xf>
    <xf numFmtId="0" fontId="57" fillId="18" borderId="68" xfId="0" applyFont="1" applyFill="1" applyBorder="1" applyAlignment="1">
      <alignment vertical="center"/>
    </xf>
    <xf numFmtId="0" fontId="50" fillId="0" borderId="0" xfId="0" applyFont="1" applyFill="1" applyBorder="1" applyAlignment="1">
      <alignment vertical="center"/>
    </xf>
    <xf numFmtId="0" fontId="25" fillId="19" borderId="60" xfId="0" applyFont="1" applyFill="1" applyBorder="1" applyAlignment="1">
      <alignment horizontal="left" vertical="center"/>
    </xf>
    <xf numFmtId="166" fontId="16" fillId="0" borderId="71" xfId="3" applyNumberFormat="1" applyFont="1" applyFill="1" applyBorder="1" applyAlignment="1">
      <alignment horizontal="left" vertical="center"/>
    </xf>
    <xf numFmtId="0" fontId="25" fillId="19" borderId="62" xfId="0" applyFont="1" applyFill="1" applyBorder="1" applyAlignment="1">
      <alignment horizontal="left" vertical="center"/>
    </xf>
    <xf numFmtId="0" fontId="50" fillId="9" borderId="33" xfId="3" applyNumberFormat="1" applyFont="1" applyFill="1" applyBorder="1" applyAlignment="1">
      <alignment horizontal="left" vertical="center"/>
    </xf>
    <xf numFmtId="0" fontId="25" fillId="19" borderId="60" xfId="0" applyFont="1" applyFill="1" applyBorder="1"/>
    <xf numFmtId="166" fontId="16" fillId="0" borderId="72" xfId="3" applyNumberFormat="1" applyFont="1" applyFill="1" applyBorder="1" applyAlignment="1">
      <alignment horizontal="left" vertical="center"/>
    </xf>
    <xf numFmtId="166" fontId="16" fillId="0" borderId="39" xfId="3" applyNumberFormat="1" applyFont="1" applyFill="1" applyBorder="1" applyAlignment="1">
      <alignment horizontal="left" vertical="center"/>
    </xf>
    <xf numFmtId="166" fontId="16" fillId="0" borderId="67" xfId="3" applyNumberFormat="1" applyFont="1" applyFill="1" applyBorder="1" applyAlignment="1">
      <alignment horizontal="left" vertical="center"/>
    </xf>
    <xf numFmtId="0" fontId="50" fillId="18" borderId="0" xfId="0" applyFont="1" applyFill="1" applyBorder="1" applyAlignment="1">
      <alignment vertical="center"/>
    </xf>
    <xf numFmtId="0" fontId="25" fillId="19" borderId="33" xfId="0" applyFont="1" applyFill="1" applyBorder="1" applyAlignment="1">
      <alignment horizontal="left"/>
    </xf>
    <xf numFmtId="0" fontId="16" fillId="0" borderId="73" xfId="0" applyFont="1" applyBorder="1" applyAlignment="1">
      <alignment vertical="center"/>
    </xf>
    <xf numFmtId="0" fontId="16" fillId="0" borderId="0" xfId="0" applyFont="1" applyBorder="1" applyAlignment="1">
      <alignment vertical="center"/>
    </xf>
    <xf numFmtId="0" fontId="16" fillId="0" borderId="58" xfId="0" applyFont="1" applyBorder="1" applyAlignment="1">
      <alignment vertical="center"/>
    </xf>
    <xf numFmtId="0" fontId="16" fillId="0" borderId="77" xfId="0" applyFont="1" applyBorder="1" applyAlignment="1">
      <alignment vertical="center"/>
    </xf>
    <xf numFmtId="0" fontId="16" fillId="0" borderId="78" xfId="0" applyFont="1" applyBorder="1" applyAlignment="1">
      <alignment vertical="center"/>
    </xf>
    <xf numFmtId="9" fontId="66" fillId="0" borderId="0" xfId="6" applyFont="1" applyFill="1" applyBorder="1" applyAlignment="1">
      <alignment horizontal="left" vertical="center" indent="1"/>
    </xf>
    <xf numFmtId="0" fontId="70" fillId="0" borderId="0" xfId="5" applyFont="1" applyBorder="1" applyAlignment="1" applyProtection="1">
      <alignment horizontal="center" vertical="center"/>
    </xf>
    <xf numFmtId="0" fontId="25" fillId="9" borderId="0" xfId="0" applyFont="1" applyFill="1" applyBorder="1" applyAlignment="1">
      <alignment vertical="center"/>
    </xf>
    <xf numFmtId="0" fontId="25" fillId="0" borderId="0" xfId="0" applyFont="1" applyBorder="1" applyAlignment="1">
      <alignment vertical="center"/>
    </xf>
    <xf numFmtId="0" fontId="60" fillId="20" borderId="79" xfId="0" applyFont="1" applyFill="1" applyBorder="1" applyAlignment="1">
      <alignment vertical="center"/>
    </xf>
    <xf numFmtId="168" fontId="73" fillId="0" borderId="76" xfId="0" applyNumberFormat="1" applyFont="1" applyFill="1" applyBorder="1" applyAlignment="1">
      <alignment horizontal="left" vertical="center" indent="1"/>
    </xf>
    <xf numFmtId="0" fontId="62" fillId="0" borderId="77" xfId="0" applyFont="1" applyFill="1" applyBorder="1" applyAlignment="1">
      <alignment horizontal="left" vertical="center" indent="1"/>
    </xf>
    <xf numFmtId="0" fontId="75" fillId="0" borderId="0" xfId="0" applyFont="1" applyAlignment="1">
      <alignment horizontal="right"/>
    </xf>
    <xf numFmtId="0" fontId="75" fillId="0" borderId="0" xfId="0" applyFont="1" applyBorder="1" applyAlignment="1">
      <alignment horizontal="right"/>
    </xf>
    <xf numFmtId="0" fontId="57" fillId="0" borderId="0" xfId="0" applyFont="1" applyFill="1" applyBorder="1" applyAlignment="1">
      <alignment vertical="center" shrinkToFit="1"/>
    </xf>
    <xf numFmtId="0" fontId="50" fillId="0" borderId="0" xfId="0" applyFont="1" applyBorder="1"/>
    <xf numFmtId="0" fontId="50" fillId="0" borderId="0" xfId="0" applyFont="1" applyBorder="1" applyAlignment="1">
      <alignment vertical="center" wrapText="1"/>
    </xf>
    <xf numFmtId="168" fontId="50" fillId="0" borderId="0" xfId="0" applyNumberFormat="1" applyFont="1" applyBorder="1"/>
    <xf numFmtId="3" fontId="50" fillId="0" borderId="0" xfId="0" applyNumberFormat="1" applyFont="1" applyBorder="1"/>
    <xf numFmtId="0" fontId="57" fillId="0" borderId="0" xfId="1" applyFont="1" applyBorder="1"/>
    <xf numFmtId="0" fontId="57" fillId="0" borderId="0" xfId="1" applyNumberFormat="1" applyFont="1" applyBorder="1"/>
    <xf numFmtId="168" fontId="57" fillId="0" borderId="0" xfId="1" applyNumberFormat="1" applyFont="1" applyBorder="1"/>
    <xf numFmtId="168" fontId="50" fillId="0" borderId="0" xfId="1" applyNumberFormat="1" applyFont="1" applyBorder="1"/>
    <xf numFmtId="0" fontId="57" fillId="0" borderId="0" xfId="0" applyFont="1" applyBorder="1"/>
    <xf numFmtId="0" fontId="50" fillId="0" borderId="0" xfId="0" applyFont="1" applyBorder="1" applyAlignment="1">
      <alignment horizontal="right"/>
    </xf>
    <xf numFmtId="0" fontId="74" fillId="0" borderId="0" xfId="0" applyFont="1" applyBorder="1"/>
    <xf numFmtId="38" fontId="50" fillId="0" borderId="0" xfId="0" applyNumberFormat="1" applyFont="1" applyBorder="1"/>
    <xf numFmtId="0" fontId="50" fillId="0" borderId="0" xfId="0" applyFont="1" applyBorder="1" applyAlignment="1">
      <alignment vertical="top"/>
    </xf>
    <xf numFmtId="0" fontId="50" fillId="0" borderId="0" xfId="0" applyFont="1" applyBorder="1" applyAlignment="1">
      <alignment vertical="center"/>
    </xf>
    <xf numFmtId="168" fontId="50" fillId="0" borderId="0" xfId="0" applyNumberFormat="1" applyFont="1" applyBorder="1" applyAlignment="1">
      <alignment horizontal="right"/>
    </xf>
    <xf numFmtId="17" fontId="50" fillId="0" borderId="0" xfId="0" applyNumberFormat="1" applyFont="1" applyBorder="1"/>
    <xf numFmtId="0" fontId="50" fillId="0" borderId="0" xfId="0" applyNumberFormat="1" applyFont="1" applyBorder="1"/>
    <xf numFmtId="0" fontId="16" fillId="9" borderId="0" xfId="0" applyFont="1" applyFill="1" applyBorder="1" applyAlignment="1">
      <alignment horizontal="center" vertical="center"/>
    </xf>
    <xf numFmtId="0" fontId="16" fillId="9" borderId="81" xfId="0" applyFont="1" applyFill="1" applyBorder="1" applyAlignment="1">
      <alignment horizontal="center" vertical="center"/>
    </xf>
    <xf numFmtId="0" fontId="16" fillId="0" borderId="0" xfId="0" applyFont="1" applyFill="1" applyBorder="1" applyAlignment="1">
      <alignment horizontal="center" vertical="center"/>
    </xf>
    <xf numFmtId="0" fontId="16" fillId="9" borderId="0" xfId="0" quotePrefix="1" applyFont="1" applyFill="1" applyBorder="1" applyAlignment="1">
      <alignment horizontal="center" vertical="center"/>
    </xf>
    <xf numFmtId="0" fontId="16" fillId="9" borderId="0" xfId="0" applyFont="1" applyFill="1" applyBorder="1" applyAlignment="1">
      <alignment horizontal="left" vertical="center"/>
    </xf>
    <xf numFmtId="167" fontId="16" fillId="9" borderId="0" xfId="3" applyNumberFormat="1" applyFont="1" applyFill="1" applyBorder="1" applyAlignment="1">
      <alignment horizontal="center" vertical="center"/>
    </xf>
    <xf numFmtId="166" fontId="16" fillId="9" borderId="0" xfId="3" applyNumberFormat="1" applyFont="1" applyFill="1" applyBorder="1" applyAlignment="1">
      <alignment horizontal="left" vertical="center"/>
    </xf>
    <xf numFmtId="0" fontId="50" fillId="9" borderId="0" xfId="3" applyNumberFormat="1" applyFont="1" applyFill="1" applyBorder="1" applyAlignment="1">
      <alignment horizontal="left" vertical="center"/>
    </xf>
    <xf numFmtId="166" fontId="16" fillId="0" borderId="0" xfId="3" applyNumberFormat="1" applyFont="1" applyFill="1" applyBorder="1" applyAlignment="1">
      <alignment horizontal="left" vertical="center"/>
    </xf>
    <xf numFmtId="166" fontId="16" fillId="0" borderId="0" xfId="2" applyNumberFormat="1" applyFont="1" applyFill="1" applyBorder="1" applyAlignment="1">
      <alignment horizontal="left" vertical="center"/>
    </xf>
    <xf numFmtId="166" fontId="49" fillId="9" borderId="0" xfId="0" applyNumberFormat="1" applyFont="1" applyFill="1" applyBorder="1" applyAlignment="1">
      <alignment horizontal="left" vertical="center"/>
    </xf>
    <xf numFmtId="0" fontId="49" fillId="0" borderId="0" xfId="0" applyFont="1" applyFill="1" applyBorder="1" applyAlignment="1">
      <alignment horizontal="left" vertical="center"/>
    </xf>
    <xf numFmtId="0" fontId="49" fillId="9" borderId="0" xfId="0" applyFont="1" applyFill="1" applyBorder="1" applyAlignment="1">
      <alignment horizontal="left" vertical="center"/>
    </xf>
    <xf numFmtId="0" fontId="49" fillId="9" borderId="0" xfId="0" applyFont="1" applyFill="1" applyBorder="1" applyAlignment="1">
      <alignment horizontal="left" vertical="top"/>
    </xf>
    <xf numFmtId="0" fontId="51" fillId="9" borderId="0" xfId="2" applyFont="1" applyFill="1" applyBorder="1" applyAlignment="1">
      <alignment horizontal="left" vertical="center" shrinkToFit="1"/>
    </xf>
    <xf numFmtId="0" fontId="16" fillId="15" borderId="0" xfId="0" applyFont="1" applyFill="1" applyBorder="1" applyAlignment="1">
      <alignment horizontal="left" vertical="center"/>
    </xf>
    <xf numFmtId="0" fontId="49" fillId="9" borderId="0" xfId="0" applyNumberFormat="1" applyFont="1" applyFill="1" applyBorder="1" applyAlignment="1">
      <alignment horizontal="left" vertical="top"/>
    </xf>
    <xf numFmtId="167" fontId="16" fillId="9" borderId="83" xfId="3" applyNumberFormat="1" applyFont="1" applyFill="1" applyBorder="1" applyAlignment="1">
      <alignment horizontal="center" vertical="center"/>
    </xf>
    <xf numFmtId="166" fontId="16" fillId="9" borderId="84" xfId="3" applyNumberFormat="1" applyFont="1" applyFill="1" applyBorder="1" applyAlignment="1">
      <alignment horizontal="left" vertical="center"/>
    </xf>
    <xf numFmtId="166" fontId="16" fillId="0" borderId="85" xfId="3" applyNumberFormat="1" applyFont="1" applyFill="1" applyBorder="1" applyAlignment="1">
      <alignment horizontal="left" vertical="center"/>
    </xf>
    <xf numFmtId="166" fontId="16" fillId="0" borderId="86" xfId="3" applyNumberFormat="1" applyFont="1" applyFill="1" applyBorder="1" applyAlignment="1">
      <alignment horizontal="left" vertical="center"/>
    </xf>
    <xf numFmtId="166" fontId="16" fillId="0" borderId="86" xfId="2" applyNumberFormat="1" applyFont="1" applyFill="1" applyBorder="1" applyAlignment="1">
      <alignment horizontal="left" vertical="center"/>
    </xf>
    <xf numFmtId="38" fontId="61" fillId="0" borderId="83" xfId="3" applyNumberFormat="1" applyFont="1" applyFill="1" applyBorder="1" applyAlignment="1">
      <alignment horizontal="right" vertical="center"/>
    </xf>
    <xf numFmtId="38" fontId="61" fillId="0" borderId="87" xfId="3" applyNumberFormat="1" applyFont="1" applyFill="1" applyBorder="1" applyAlignment="1">
      <alignment horizontal="right" vertical="center"/>
    </xf>
    <xf numFmtId="38" fontId="61" fillId="0" borderId="84" xfId="3" applyNumberFormat="1" applyFont="1" applyFill="1" applyBorder="1" applyAlignment="1">
      <alignment horizontal="right" vertical="center"/>
    </xf>
    <xf numFmtId="38" fontId="61" fillId="0" borderId="82" xfId="3" applyNumberFormat="1" applyFont="1" applyFill="1" applyBorder="1" applyAlignment="1">
      <alignment horizontal="right" vertical="center"/>
    </xf>
    <xf numFmtId="0" fontId="49" fillId="0" borderId="82" xfId="0" applyFont="1" applyFill="1" applyBorder="1" applyAlignment="1">
      <alignment horizontal="left" vertical="center"/>
    </xf>
    <xf numFmtId="0" fontId="49" fillId="9" borderId="82" xfId="0" applyFont="1" applyFill="1" applyBorder="1" applyAlignment="1">
      <alignment horizontal="left" vertical="center"/>
    </xf>
    <xf numFmtId="0" fontId="49" fillId="9" borderId="82" xfId="0" applyFont="1" applyFill="1" applyBorder="1" applyAlignment="1">
      <alignment horizontal="left" vertical="top"/>
    </xf>
    <xf numFmtId="0" fontId="50" fillId="0" borderId="0" xfId="0" applyFont="1" applyAlignment="1">
      <alignment vertical="center"/>
    </xf>
    <xf numFmtId="0" fontId="77" fillId="0" borderId="0" xfId="0" applyFont="1"/>
    <xf numFmtId="0" fontId="77" fillId="9" borderId="0" xfId="0" applyFont="1" applyFill="1"/>
    <xf numFmtId="0" fontId="74" fillId="0" borderId="0" xfId="0" applyFont="1"/>
    <xf numFmtId="0" fontId="50" fillId="9" borderId="0" xfId="0" applyFont="1" applyFill="1" applyBorder="1"/>
    <xf numFmtId="166" fontId="50" fillId="9" borderId="0" xfId="0" applyNumberFormat="1" applyFont="1" applyFill="1" applyBorder="1"/>
    <xf numFmtId="0" fontId="78" fillId="9" borderId="0" xfId="0" applyFont="1" applyFill="1" applyBorder="1" applyAlignment="1">
      <alignment vertical="center"/>
    </xf>
    <xf numFmtId="0" fontId="3" fillId="16" borderId="74" xfId="1" applyFill="1" applyBorder="1" applyAlignment="1">
      <alignment horizontal="center" vertical="center"/>
    </xf>
    <xf numFmtId="0" fontId="3" fillId="16" borderId="75" xfId="1" applyFill="1" applyBorder="1" applyAlignment="1">
      <alignment horizontal="center" vertical="center"/>
    </xf>
    <xf numFmtId="0" fontId="57" fillId="18" borderId="69" xfId="0" applyFont="1" applyFill="1" applyBorder="1" applyAlignment="1">
      <alignment horizontal="center" vertical="center"/>
    </xf>
    <xf numFmtId="0" fontId="57" fillId="18" borderId="70" xfId="0" applyFont="1" applyFill="1" applyBorder="1" applyAlignment="1">
      <alignment horizontal="center" vertical="center"/>
    </xf>
    <xf numFmtId="0" fontId="72" fillId="0" borderId="80" xfId="0" applyFont="1" applyFill="1" applyBorder="1" applyAlignment="1">
      <alignment horizontal="center" vertical="center"/>
    </xf>
    <xf numFmtId="0" fontId="72" fillId="0" borderId="59" xfId="0" applyFont="1" applyFill="1" applyBorder="1" applyAlignment="1">
      <alignment horizontal="center" vertical="center"/>
    </xf>
    <xf numFmtId="0" fontId="25" fillId="0" borderId="0" xfId="0" applyFont="1" applyFill="1" applyBorder="1" applyAlignment="1">
      <alignment horizontal="right" vertical="center"/>
    </xf>
    <xf numFmtId="0" fontId="67" fillId="0" borderId="0" xfId="0" applyFont="1" applyFill="1" applyBorder="1" applyAlignment="1">
      <alignment horizontal="right" vertical="center" shrinkToFit="1"/>
    </xf>
    <xf numFmtId="0" fontId="76" fillId="9" borderId="0" xfId="0" applyFont="1" applyFill="1" applyBorder="1" applyAlignment="1"/>
    <xf numFmtId="0" fontId="76" fillId="9" borderId="0" xfId="0" applyFont="1" applyFill="1" applyBorder="1" applyAlignment="1">
      <alignment horizontal="right"/>
    </xf>
    <xf numFmtId="0" fontId="47" fillId="9" borderId="0" xfId="0" applyFont="1" applyFill="1" applyAlignment="1">
      <alignment horizontal="center"/>
    </xf>
  </cellXfs>
  <cellStyles count="12">
    <cellStyle name="ColLevel_1" xfId="2" builtinId="2" iLevel="0"/>
    <cellStyle name="Comma" xfId="3" builtinId="3"/>
    <cellStyle name="Comma 2" xfId="10"/>
    <cellStyle name="Currency" xfId="4" builtinId="4"/>
    <cellStyle name="Currency 2" xfId="9"/>
    <cellStyle name="Hyperlink" xfId="5" builtinId="8"/>
    <cellStyle name="Normal" xfId="0" builtinId="0"/>
    <cellStyle name="Normal 2" xfId="7"/>
    <cellStyle name="Normal 3" xfId="11"/>
    <cellStyle name="Percent" xfId="6" builtinId="5"/>
    <cellStyle name="Percent 2" xfId="8"/>
    <cellStyle name="RowLevel_1" xfId="1" builtinId="1" iLevel="0"/>
  </cellStyles>
  <dxfs count="27">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b/>
        <i val="0"/>
        <color rgb="FF0000FF"/>
      </font>
      <fill>
        <patternFill patternType="solid">
          <fgColor auto="1"/>
          <bgColor rgb="FF99CCFF"/>
        </patternFill>
      </fill>
    </dxf>
    <dxf>
      <font>
        <b/>
        <i val="0"/>
        <color theme="0"/>
      </font>
      <fill>
        <patternFill>
          <bgColor rgb="FFFF0000"/>
        </patternFill>
      </fill>
    </dxf>
    <dxf>
      <font>
        <b/>
        <i val="0"/>
        <color rgb="FF0000FF"/>
      </font>
      <fill>
        <patternFill patternType="solid">
          <fgColor auto="1"/>
          <bgColor rgb="FF99CCFF"/>
        </patternFill>
      </fill>
    </dxf>
    <dxf>
      <font>
        <b/>
        <i val="0"/>
        <color theme="0"/>
      </font>
      <fill>
        <patternFill>
          <bgColor rgb="FFFF0000"/>
        </patternFill>
      </fill>
    </dxf>
    <dxf>
      <fill>
        <gradientFill degree="90">
          <stop position="0">
            <color theme="0"/>
          </stop>
          <stop position="0.5">
            <color rgb="FFFFC000"/>
          </stop>
          <stop position="1">
            <color theme="0"/>
          </stop>
        </gradientFill>
      </fill>
    </dxf>
    <dxf>
      <fill>
        <gradientFill degree="90">
          <stop position="0">
            <color theme="0"/>
          </stop>
          <stop position="0.5">
            <color rgb="FFC00000"/>
          </stop>
          <stop position="1">
            <color theme="0"/>
          </stop>
        </gradientFill>
      </fill>
    </dxf>
    <dxf>
      <font>
        <b/>
        <i val="0"/>
        <color theme="0"/>
      </font>
      <fill>
        <gradientFill type="path" left="0.5" right="0.5" top="0.5" bottom="0.5">
          <stop position="0">
            <color rgb="FFC00000"/>
          </stop>
          <stop position="1">
            <color rgb="FFCC620A"/>
          </stop>
        </gradientFill>
      </fill>
    </dxf>
    <dxf>
      <font>
        <color theme="0"/>
      </font>
      <fill>
        <patternFill patternType="solid">
          <fgColor theme="0"/>
          <bgColor theme="0"/>
        </patternFill>
      </fill>
      <border>
        <left/>
        <right/>
        <top/>
        <bottom/>
      </border>
    </dxf>
    <dxf>
      <font>
        <condense val="0"/>
        <extend val="0"/>
        <color indexed="9"/>
      </font>
      <fill>
        <gradientFill degree="90">
          <stop position="0">
            <color theme="7"/>
          </stop>
          <stop position="0.5">
            <color theme="7" tint="-0.25098422193060094"/>
          </stop>
          <stop position="1">
            <color theme="7"/>
          </stop>
        </gradientFill>
      </fill>
    </dxf>
    <dxf>
      <font>
        <b/>
        <i val="0"/>
        <strike val="0"/>
        <color theme="0"/>
      </font>
      <fill>
        <gradientFill degree="90">
          <stop position="0">
            <color theme="9" tint="-0.49803155613879818"/>
          </stop>
          <stop position="0.5">
            <color theme="9" tint="-0.25098422193060094"/>
          </stop>
          <stop position="1">
            <color theme="9" tint="-0.49803155613879818"/>
          </stop>
        </gradientFill>
      </fill>
      <border>
        <bottom style="thin">
          <color theme="6" tint="-0.499984740745262"/>
        </bottom>
      </border>
    </dxf>
    <dxf>
      <font>
        <condense val="0"/>
        <extend val="0"/>
        <color indexed="10"/>
      </font>
      <fill>
        <patternFill>
          <bgColor indexed="10"/>
        </patternFill>
      </fill>
    </dxf>
    <dxf>
      <font>
        <condense val="0"/>
        <extend val="0"/>
        <color indexed="11"/>
      </font>
      <fill>
        <patternFill>
          <bgColor indexed="11"/>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46C0A"/>
      <color rgb="FF7F63A1"/>
      <color rgb="FF0000FF"/>
      <color rgb="FF99CCFF"/>
      <color rgb="FFFFFF8B"/>
      <color rgb="FFC88500"/>
      <color rgb="FFFFCC66"/>
      <color rgb="FFB50A00"/>
      <color rgb="FFAF423F"/>
      <color rgb="FF99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u="sng"/>
            </a:pPr>
            <a:r>
              <a:rPr lang="en-US" sz="1400" b="1" u="sng"/>
              <a:t>Plan Summary by Month</a:t>
            </a:r>
          </a:p>
        </c:rich>
      </c:tx>
      <c:layout/>
      <c:overlay val="0"/>
    </c:title>
    <c:autoTitleDeleted val="0"/>
    <c:plotArea>
      <c:layout/>
      <c:lineChart>
        <c:grouping val="standard"/>
        <c:varyColors val="0"/>
        <c:ser>
          <c:idx val="0"/>
          <c:order val="0"/>
          <c:tx>
            <c:strRef>
              <c:f>'Planning View'!$DT$9</c:f>
              <c:strCache>
                <c:ptCount val="1"/>
                <c:pt idx="0">
                  <c:v>Region CBP Override Region Filter (Units)</c:v>
                </c:pt>
              </c:strCache>
            </c:strRef>
          </c:tx>
          <c:spPr>
            <a:ln w="38100">
              <a:solidFill>
                <a:srgbClr val="808000"/>
              </a:solidFill>
              <a:prstDash val="solid"/>
            </a:ln>
            <a:effectLst>
              <a:outerShdw blurRad="50800" dist="38100" dir="2700000" algn="tl" rotWithShape="0">
                <a:prstClr val="black">
                  <a:alpha val="40000"/>
                </a:prstClr>
              </a:outerShdw>
            </a:effectLst>
          </c:spPr>
          <c:marker>
            <c:symbol val="circle"/>
            <c:size val="6"/>
            <c:spPr>
              <a:solidFill>
                <a:srgbClr val="808000"/>
              </a:solidFill>
              <a:effectLst>
                <a:outerShdw blurRad="50800" dist="38100" dir="2700000" algn="tl" rotWithShape="0">
                  <a:prstClr val="black">
                    <a:alpha val="40000"/>
                  </a:prstClr>
                </a:outerShdw>
              </a:effectLst>
              <a:scene3d>
                <a:camera prst="orthographicFront"/>
                <a:lightRig rig="threePt" dir="t"/>
              </a:scene3d>
              <a:sp3d prstMaterial="dkEdge"/>
            </c:spPr>
          </c:marker>
          <c:cat>
            <c:multiLvlStrRef>
              <c:f>'Planning View'!$DU$7:$EI$7</c:f>
            </c:multiLvlStrRef>
          </c:cat>
          <c:val>
            <c:numRef>
              <c:f>'Planning View'!$DU$9:$EI$9</c:f>
            </c:numRef>
          </c:val>
          <c:smooth val="0"/>
        </c:ser>
        <c:ser>
          <c:idx val="2"/>
          <c:order val="1"/>
          <c:tx>
            <c:strRef>
              <c:f>'Planning View'!$DT$10</c:f>
              <c:strCache>
                <c:ptCount val="1"/>
              </c:strCache>
            </c:strRef>
          </c:tx>
          <c:spPr>
            <a:ln w="38100">
              <a:solidFill>
                <a:srgbClr val="C00000"/>
              </a:solidFill>
              <a:prstDash val="solid"/>
            </a:ln>
            <a:effectLst>
              <a:outerShdw blurRad="50800" dist="38100" dir="2700000" algn="tl" rotWithShape="0">
                <a:prstClr val="black">
                  <a:alpha val="40000"/>
                </a:prstClr>
              </a:outerShdw>
            </a:effectLst>
          </c:spPr>
          <c:marker>
            <c:symbol val="circle"/>
            <c:size val="6"/>
            <c:spPr>
              <a:solidFill>
                <a:srgbClr val="C00000"/>
              </a:solidFill>
              <a:ln>
                <a:noFill/>
                <a:prstDash val="solid"/>
              </a:ln>
              <a:effectLst>
                <a:outerShdw blurRad="50800" dist="38100" dir="2700000" algn="tl" rotWithShape="0">
                  <a:prstClr val="black">
                    <a:alpha val="40000"/>
                  </a:prstClr>
                </a:outerShdw>
              </a:effectLst>
            </c:spPr>
          </c:marker>
          <c:cat>
            <c:multiLvlStrRef>
              <c:f>'Planning View'!$DU$7:$EI$7</c:f>
            </c:multiLvlStrRef>
          </c:cat>
          <c:val>
            <c:numRef>
              <c:f>'Planning View'!$DU$10:$EI$10</c:f>
            </c:numRef>
          </c:val>
          <c:smooth val="0"/>
        </c:ser>
        <c:dLbls>
          <c:showLegendKey val="0"/>
          <c:showVal val="0"/>
          <c:showCatName val="0"/>
          <c:showSerName val="0"/>
          <c:showPercent val="0"/>
          <c:showBubbleSize val="0"/>
        </c:dLbls>
        <c:marker val="1"/>
        <c:smooth val="0"/>
        <c:axId val="93646208"/>
        <c:axId val="94115712"/>
      </c:lineChart>
      <c:catAx>
        <c:axId val="93646208"/>
        <c:scaling>
          <c:orientation val="minMax"/>
        </c:scaling>
        <c:delete val="0"/>
        <c:axPos val="b"/>
        <c:numFmt formatCode="[$-409]mmm\-yy;@" sourceLinked="1"/>
        <c:majorTickMark val="none"/>
        <c:minorTickMark val="none"/>
        <c:tickLblPos val="nextTo"/>
        <c:txPr>
          <a:bodyPr rot="-5400000" vert="horz"/>
          <a:lstStyle/>
          <a:p>
            <a:pPr>
              <a:defRPr sz="800" baseline="0">
                <a:solidFill>
                  <a:sysClr val="windowText" lastClr="000000"/>
                </a:solidFill>
              </a:defRPr>
            </a:pPr>
            <a:endParaRPr lang="en-US"/>
          </a:p>
        </c:txPr>
        <c:crossAx val="94115712"/>
        <c:crosses val="autoZero"/>
        <c:auto val="0"/>
        <c:lblAlgn val="ctr"/>
        <c:lblOffset val="100"/>
        <c:noMultiLvlLbl val="0"/>
      </c:catAx>
      <c:valAx>
        <c:axId val="94115712"/>
        <c:scaling>
          <c:orientation val="minMax"/>
        </c:scaling>
        <c:delete val="0"/>
        <c:axPos val="l"/>
        <c:majorGridlines/>
        <c:numFmt formatCode="#,##0" sourceLinked="1"/>
        <c:majorTickMark val="none"/>
        <c:min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93646208"/>
        <c:crosses val="autoZero"/>
        <c:crossBetween val="between"/>
      </c:valAx>
      <c:spPr>
        <a:solidFill>
          <a:srgbClr val="FFFFFF"/>
        </a:solidFill>
        <a:ln w="25400">
          <a:noFill/>
        </a:ln>
      </c:spPr>
    </c:plotArea>
    <c:legend>
      <c:legendPos val="b"/>
      <c:layout/>
      <c:overlay val="0"/>
      <c:spPr>
        <a:solidFill>
          <a:srgbClr val="FFFFFF"/>
        </a:solidFill>
        <a:ln w="6350">
          <a:solidFill>
            <a:schemeClr val="tx1"/>
          </a:solid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showDLblsOverMax val="0"/>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0"/>
    <c:plotArea>
      <c:layout>
        <c:manualLayout>
          <c:layoutTarget val="inner"/>
          <c:xMode val="edge"/>
          <c:yMode val="edge"/>
          <c:x val="2.8661406160947388E-2"/>
          <c:y val="1.5384615384615453E-2"/>
          <c:w val="0.92861227703776628"/>
          <c:h val="0.62771895820714763"/>
        </c:manualLayout>
      </c:layout>
      <c:barChart>
        <c:barDir val="bar"/>
        <c:grouping val="clustered"/>
        <c:varyColors val="0"/>
        <c:ser>
          <c:idx val="1"/>
          <c:order val="0"/>
          <c:invertIfNegative val="0"/>
          <c:dPt>
            <c:idx val="0"/>
            <c:invertIfNegative val="0"/>
            <c:bubble3D val="0"/>
            <c:spPr>
              <a:solidFill>
                <a:schemeClr val="accent3">
                  <a:lumMod val="75000"/>
                </a:schemeClr>
              </a:solidFill>
            </c:spPr>
          </c:dPt>
          <c:dPt>
            <c:idx val="1"/>
            <c:invertIfNegative val="0"/>
            <c:bubble3D val="0"/>
            <c:spPr>
              <a:solidFill>
                <a:srgbClr val="FFC000"/>
              </a:solidFill>
            </c:spPr>
          </c:dPt>
          <c:dPt>
            <c:idx val="2"/>
            <c:invertIfNegative val="0"/>
            <c:bubble3D val="0"/>
            <c:spPr>
              <a:solidFill>
                <a:schemeClr val="accent6">
                  <a:lumMod val="50000"/>
                </a:schemeClr>
              </a:solidFill>
            </c:spPr>
          </c:dPt>
          <c:dLbls>
            <c:numFmt formatCode="#,##0_);[Red]\(#,##0\)" sourceLinked="0"/>
            <c:txPr>
              <a:bodyPr/>
              <a:lstStyle/>
              <a:p>
                <a:pPr>
                  <a:defRPr sz="900"/>
                </a:pPr>
                <a:endParaRPr lang="en-US"/>
              </a:p>
            </c:txPr>
            <c:showLegendKey val="0"/>
            <c:showVal val="1"/>
            <c:showCatName val="0"/>
            <c:showSerName val="0"/>
            <c:showPercent val="0"/>
            <c:showBubbleSize val="0"/>
            <c:showLeaderLines val="0"/>
          </c:dLbls>
          <c:cat>
            <c:multiLvlStrRef>
              <c:f>'Planning View'!$DO$8:$DO$9</c:f>
            </c:multiLvlStrRef>
          </c:cat>
          <c:val>
            <c:numRef>
              <c:f>'Planning View'!$DP$8:$DP$9</c:f>
            </c:numRef>
          </c:val>
        </c:ser>
        <c:dLbls>
          <c:showLegendKey val="0"/>
          <c:showVal val="1"/>
          <c:showCatName val="0"/>
          <c:showSerName val="0"/>
          <c:showPercent val="0"/>
          <c:showBubbleSize val="0"/>
        </c:dLbls>
        <c:gapWidth val="75"/>
        <c:axId val="94571904"/>
        <c:axId val="95757824"/>
      </c:barChart>
      <c:catAx>
        <c:axId val="94571904"/>
        <c:scaling>
          <c:orientation val="minMax"/>
        </c:scaling>
        <c:delete val="0"/>
        <c:axPos val="l"/>
        <c:numFmt formatCode="[$-409]mmm\-yy;@" sourceLinked="1"/>
        <c:majorTickMark val="none"/>
        <c:minorTickMark val="none"/>
        <c:tickLblPos val="none"/>
        <c:crossAx val="95757824"/>
        <c:crosses val="autoZero"/>
        <c:auto val="0"/>
        <c:lblAlgn val="ctr"/>
        <c:lblOffset val="100"/>
        <c:noMultiLvlLbl val="0"/>
      </c:catAx>
      <c:valAx>
        <c:axId val="95757824"/>
        <c:scaling>
          <c:orientation val="minMax"/>
        </c:scaling>
        <c:delete val="0"/>
        <c:axPos val="b"/>
        <c:numFmt formatCode="#,##0_);[Red]\(#,##0\)" sourceLinked="0"/>
        <c:majorTickMark val="none"/>
        <c:minorTickMark val="none"/>
        <c:tickLblPos val="nextTo"/>
        <c:txPr>
          <a:bodyPr rot="0" vert="horz"/>
          <a:lstStyle/>
          <a:p>
            <a:pPr>
              <a:defRPr sz="900"/>
            </a:pPr>
            <a:endParaRPr lang="en-US"/>
          </a:p>
        </c:txPr>
        <c:crossAx val="94571904"/>
        <c:crosses val="autoZero"/>
        <c:crossBetween val="between"/>
      </c:valAx>
      <c:spPr>
        <a:noFill/>
        <a:ln>
          <a:noFill/>
        </a:ln>
      </c:spPr>
    </c:plotArea>
    <c:plotVisOnly val="1"/>
    <c:dispBlanksAs val="gap"/>
    <c:showDLblsOverMax val="0"/>
  </c:chart>
  <c:spPr>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3" val="0"/>
</file>

<file path=xl/ctrlProps/ctrlProp2.xml><?xml version="1.0" encoding="utf-8"?>
<formControlPr xmlns="http://schemas.microsoft.com/office/spreadsheetml/2009/9/main" objectType="Drop" dropLines="3" dropStyle="combo" dx="16" fmlaLink="Configuration!$J$13" fmlaRange="Display_By" sel="3" val="0"/>
</file>

<file path=xl/ctrlProps/ctrlProp3.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38</xdr:col>
      <xdr:colOff>21279</xdr:colOff>
      <xdr:row>0</xdr:row>
      <xdr:rowOff>158749</xdr:rowOff>
    </xdr:from>
    <xdr:to>
      <xdr:col>49</xdr:col>
      <xdr:colOff>0</xdr:colOff>
      <xdr:row>15</xdr:row>
      <xdr:rowOff>140205</xdr:rowOff>
    </xdr:to>
    <xdr:graphicFrame macro="">
      <xdr:nvGraphicFramePr>
        <xdr:cNvPr id="134168"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952500</xdr:colOff>
      <xdr:row>0</xdr:row>
      <xdr:rowOff>95247</xdr:rowOff>
    </xdr:from>
    <xdr:to>
      <xdr:col>15</xdr:col>
      <xdr:colOff>2312459</xdr:colOff>
      <xdr:row>2</xdr:row>
      <xdr:rowOff>0</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15417" y="95247"/>
          <a:ext cx="1359959" cy="337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1725084</xdr:colOff>
      <xdr:row>4</xdr:row>
      <xdr:rowOff>10583</xdr:rowOff>
    </xdr:from>
    <xdr:to>
      <xdr:col>15</xdr:col>
      <xdr:colOff>2317750</xdr:colOff>
      <xdr:row>8</xdr:row>
      <xdr:rowOff>158750</xdr:rowOff>
    </xdr:to>
    <xdr:graphicFrame macro="">
      <xdr:nvGraphicFramePr>
        <xdr:cNvPr id="13417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21164</xdr:colOff>
      <xdr:row>0</xdr:row>
      <xdr:rowOff>31747</xdr:rowOff>
    </xdr:from>
    <xdr:to>
      <xdr:col>13</xdr:col>
      <xdr:colOff>1661232</xdr:colOff>
      <xdr:row>15</xdr:row>
      <xdr:rowOff>91691</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698497" y="31747"/>
          <a:ext cx="1640068" cy="694944"/>
        </a:xfrm>
        <a:prstGeom prst="rect">
          <a:avLst/>
        </a:prstGeom>
      </xdr:spPr>
    </xdr:pic>
    <xdr:clientData/>
  </xdr:twoCellAnchor>
  <mc:AlternateContent xmlns:mc="http://schemas.openxmlformats.org/markup-compatibility/2006">
    <mc:Choice xmlns:a14="http://schemas.microsoft.com/office/drawing/2010/main" Requires="a14">
      <xdr:twoCellAnchor>
        <xdr:from>
          <xdr:col>14</xdr:col>
          <xdr:colOff>123825</xdr:colOff>
          <xdr:row>2</xdr:row>
          <xdr:rowOff>0</xdr:rowOff>
        </xdr:from>
        <xdr:to>
          <xdr:col>14</xdr:col>
          <xdr:colOff>1085850</xdr:colOff>
          <xdr:row>2</xdr:row>
          <xdr:rowOff>0</xdr:rowOff>
        </xdr:to>
        <xdr:sp macro="" textlink="">
          <xdr:nvSpPr>
            <xdr:cNvPr id="6875" name="Drop Down 731" hidden="1">
              <a:extLst>
                <a:ext uri="{63B3BB69-23CF-44E3-9099-C40C66FF867C}">
                  <a14:compatExt spid="_x0000_s68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1724025</xdr:colOff>
          <xdr:row>10</xdr:row>
          <xdr:rowOff>180975</xdr:rowOff>
        </xdr:from>
        <xdr:to>
          <xdr:col>14</xdr:col>
          <xdr:colOff>933450</xdr:colOff>
          <xdr:row>12</xdr:row>
          <xdr:rowOff>38100</xdr:rowOff>
        </xdr:to>
        <xdr:sp macro="" textlink="">
          <xdr:nvSpPr>
            <xdr:cNvPr id="6880" name="Drop Down 736" hidden="1">
              <a:extLst>
                <a:ext uri="{63B3BB69-23CF-44E3-9099-C40C66FF867C}">
                  <a14:compatExt spid="_x0000_s6880"/>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mc:AlternateContent xmlns:mc="http://schemas.openxmlformats.org/markup-compatibility/2006">
    <mc:Choice xmlns:a14="http://schemas.microsoft.com/office/drawing/2010/main" Requires="a14">
      <xdr:twoCellAnchor>
        <xdr:from>
          <xdr:col>7</xdr:col>
          <xdr:colOff>0</xdr:colOff>
          <xdr:row>58</xdr:row>
          <xdr:rowOff>0</xdr:rowOff>
        </xdr:from>
        <xdr:to>
          <xdr:col>7</xdr:col>
          <xdr:colOff>0</xdr:colOff>
          <xdr:row>60</xdr:row>
          <xdr:rowOff>9525</xdr:rowOff>
        </xdr:to>
        <xdr:sp macro="" textlink="">
          <xdr:nvSpPr>
            <xdr:cNvPr id="2061" name="Spinner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238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queryTables/queryTable1.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7" growShrinkType="overwriteClear" connectionId="43"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5" growShrinkType="overwriteClear" connectionId="36"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3" growShrinkType="overwriteClear" connectionId="39"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1" growShrinkType="overwriteClear" connectionId="34"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2" growShrinkType="overwriteClear" connectionId="35"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6" growShrinkType="overwriteClear" connectionId="41"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1" growShrinkType="overwriteClear" connectionId="45"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6" growShrinkType="overwriteClear" connectionId="42" autoFormatId="0"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7" growShrinkType="overwriteClear" connectionId="44"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4" rowNumbers="1" growShrinkType="overwriteClear" fillFormulas="1" removeDataOnSave="1" connectionId="33" autoFormatId="16"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5" growShrinkType="overwriteClear" connectionId="37" autoFormatId="0"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2" growShrinkType="overwriteClear" connectionId="38" autoFormatId="0"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5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omments" Target="../comments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4.xml"/><Relationship Id="rId4" Type="http://schemas.openxmlformats.org/officeDocument/2006/relationships/ctrlProp" Target="../ctrlProps/ctrlProp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queryTable" Target="../queryTables/queryTable16.xml"/><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2.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23.xml"/><Relationship Id="rId3" Type="http://schemas.openxmlformats.org/officeDocument/2006/relationships/queryTable" Target="../queryTables/queryTable18.xml"/><Relationship Id="rId7" Type="http://schemas.openxmlformats.org/officeDocument/2006/relationships/queryTable" Target="../queryTables/queryTable22.xml"/><Relationship Id="rId2" Type="http://schemas.openxmlformats.org/officeDocument/2006/relationships/queryTable" Target="../queryTables/queryTable17.xml"/><Relationship Id="rId1" Type="http://schemas.openxmlformats.org/officeDocument/2006/relationships/printerSettings" Target="../printerSettings/printerSettings13.bin"/><Relationship Id="rId6" Type="http://schemas.openxmlformats.org/officeDocument/2006/relationships/queryTable" Target="../queryTables/queryTable21.xml"/><Relationship Id="rId5" Type="http://schemas.openxmlformats.org/officeDocument/2006/relationships/queryTable" Target="../queryTables/queryTable20.xml"/><Relationship Id="rId4" Type="http://schemas.openxmlformats.org/officeDocument/2006/relationships/queryTable" Target="../queryTables/queryTable1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7"/>
  <sheetViews>
    <sheetView workbookViewId="0">
      <pane xSplit="3" ySplit="3" topLeftCell="D4" activePane="bottomRight" state="frozen"/>
      <selection pane="topRight" activeCell="D1" sqref="D1"/>
      <selection pane="bottomLeft" activeCell="A4" sqref="A4"/>
      <selection pane="bottomRight"/>
    </sheetView>
  </sheetViews>
  <sheetFormatPr defaultRowHeight="12.75" x14ac:dyDescent="0.2"/>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21" width="10" customWidth="1"/>
    <col min="22" max="23" width="10" bestFit="1" customWidth="1"/>
    <col min="24" max="25" width="10" customWidth="1"/>
    <col min="26" max="27" width="10" bestFit="1" customWidth="1"/>
    <col min="28" max="28" width="10" customWidth="1"/>
    <col min="29" max="31" width="10" bestFit="1" customWidth="1"/>
    <col min="32" max="32" width="10" customWidth="1"/>
    <col min="33" max="35" width="10" bestFit="1" customWidth="1"/>
    <col min="36" max="44" width="10" customWidth="1"/>
    <col min="45" max="46" width="10" bestFit="1" customWidth="1"/>
    <col min="47" max="51" width="10" customWidth="1"/>
    <col min="52" max="52" width="10" bestFit="1" customWidth="1"/>
    <col min="53" max="55" width="10" customWidth="1"/>
    <col min="56" max="56" width="10" bestFit="1" customWidth="1"/>
    <col min="57" max="59" width="10" customWidth="1"/>
    <col min="60" max="60" width="10" bestFit="1" customWidth="1"/>
    <col min="61" max="63" width="10" customWidth="1"/>
    <col min="64" max="76" width="10" bestFit="1" customWidth="1"/>
    <col min="77" max="77" width="3" bestFit="1" customWidth="1"/>
  </cols>
  <sheetData>
    <row r="1" spans="1:67" x14ac:dyDescent="0.2">
      <c r="A1" t="s">
        <v>194</v>
      </c>
      <c r="B1" t="s">
        <v>195</v>
      </c>
      <c r="C1" t="s">
        <v>196</v>
      </c>
      <c r="D1" t="s">
        <v>197</v>
      </c>
      <c r="E1" t="s">
        <v>198</v>
      </c>
      <c r="F1" t="s">
        <v>199</v>
      </c>
      <c r="G1" t="s">
        <v>200</v>
      </c>
      <c r="H1" t="s">
        <v>201</v>
      </c>
      <c r="I1" t="s">
        <v>202</v>
      </c>
      <c r="J1" t="s">
        <v>203</v>
      </c>
      <c r="K1" t="s">
        <v>204</v>
      </c>
      <c r="L1" t="s">
        <v>205</v>
      </c>
      <c r="M1" t="s">
        <v>206</v>
      </c>
      <c r="N1" t="s">
        <v>207</v>
      </c>
      <c r="O1" t="s">
        <v>208</v>
      </c>
      <c r="P1">
        <v>288</v>
      </c>
      <c r="Q1">
        <v>289</v>
      </c>
      <c r="R1">
        <v>290</v>
      </c>
      <c r="S1">
        <v>0</v>
      </c>
      <c r="T1">
        <v>291</v>
      </c>
      <c r="U1">
        <v>292</v>
      </c>
      <c r="V1">
        <v>293</v>
      </c>
      <c r="W1">
        <v>0</v>
      </c>
      <c r="X1">
        <v>294</v>
      </c>
      <c r="Y1">
        <v>295</v>
      </c>
      <c r="Z1">
        <v>296</v>
      </c>
      <c r="AA1">
        <v>0</v>
      </c>
      <c r="AB1">
        <v>297</v>
      </c>
      <c r="AC1">
        <v>298</v>
      </c>
      <c r="AD1">
        <v>299</v>
      </c>
      <c r="AE1" s="3">
        <v>0</v>
      </c>
      <c r="AF1" s="3">
        <v>300</v>
      </c>
      <c r="AG1" s="3">
        <v>301</v>
      </c>
      <c r="AH1" s="3">
        <v>302</v>
      </c>
      <c r="AI1" s="3">
        <v>0</v>
      </c>
      <c r="AJ1" s="3">
        <v>303</v>
      </c>
      <c r="AK1" s="3">
        <v>304</v>
      </c>
      <c r="AL1" s="3">
        <v>305</v>
      </c>
      <c r="AM1" s="3">
        <v>0</v>
      </c>
      <c r="AN1" s="3">
        <v>306</v>
      </c>
      <c r="AO1" s="3">
        <v>307</v>
      </c>
      <c r="AP1" s="3">
        <v>308</v>
      </c>
      <c r="AQ1" s="3">
        <v>0</v>
      </c>
      <c r="AR1" s="3">
        <v>309</v>
      </c>
      <c r="AS1" s="3">
        <v>310</v>
      </c>
      <c r="AT1" s="3">
        <v>311</v>
      </c>
      <c r="AU1" s="3">
        <v>0</v>
      </c>
      <c r="AV1">
        <v>312</v>
      </c>
      <c r="AW1">
        <v>313</v>
      </c>
      <c r="AX1">
        <v>314</v>
      </c>
      <c r="AY1">
        <v>0</v>
      </c>
      <c r="AZ1">
        <v>1</v>
      </c>
    </row>
    <row r="2" spans="1:67" x14ac:dyDescent="0.2">
      <c r="A2" t="s">
        <v>40</v>
      </c>
      <c r="B2" t="s">
        <v>40</v>
      </c>
      <c r="C2" t="s">
        <v>40</v>
      </c>
      <c r="D2" t="s">
        <v>40</v>
      </c>
      <c r="E2" t="s">
        <v>40</v>
      </c>
      <c r="F2" t="s">
        <v>40</v>
      </c>
      <c r="G2" t="s">
        <v>40</v>
      </c>
      <c r="H2" t="s">
        <v>40</v>
      </c>
      <c r="I2" t="s">
        <v>40</v>
      </c>
      <c r="J2" t="s">
        <v>40</v>
      </c>
      <c r="K2" t="s">
        <v>40</v>
      </c>
      <c r="L2" t="s">
        <v>40</v>
      </c>
      <c r="M2" t="s">
        <v>40</v>
      </c>
      <c r="N2" t="s">
        <v>40</v>
      </c>
      <c r="O2" t="s">
        <v>40</v>
      </c>
      <c r="P2" s="138" t="s">
        <v>3</v>
      </c>
      <c r="Q2" s="138" t="s">
        <v>4</v>
      </c>
      <c r="R2" s="138" t="s">
        <v>5</v>
      </c>
      <c r="S2" t="s">
        <v>3</v>
      </c>
      <c r="T2" s="138" t="s">
        <v>321</v>
      </c>
      <c r="U2" s="138" t="s">
        <v>322</v>
      </c>
      <c r="V2" s="138" t="s">
        <v>323</v>
      </c>
      <c r="W2" t="s">
        <v>321</v>
      </c>
      <c r="X2" s="138" t="s">
        <v>324</v>
      </c>
      <c r="Y2" s="138" t="s">
        <v>325</v>
      </c>
      <c r="Z2" s="138" t="s">
        <v>326</v>
      </c>
      <c r="AA2" t="s">
        <v>324</v>
      </c>
      <c r="AB2" s="138" t="s">
        <v>327</v>
      </c>
      <c r="AC2" s="138" t="s">
        <v>328</v>
      </c>
      <c r="AD2" s="138" t="s">
        <v>329</v>
      </c>
      <c r="AE2" t="s">
        <v>327</v>
      </c>
      <c r="AF2" s="138" t="s">
        <v>330</v>
      </c>
      <c r="AG2" s="138" t="s">
        <v>331</v>
      </c>
      <c r="AH2" s="138" t="s">
        <v>332</v>
      </c>
      <c r="AI2" t="s">
        <v>330</v>
      </c>
      <c r="AJ2" s="138" t="s">
        <v>382</v>
      </c>
      <c r="AK2" s="138" t="s">
        <v>383</v>
      </c>
      <c r="AL2" s="138" t="s">
        <v>384</v>
      </c>
      <c r="AM2" t="s">
        <v>382</v>
      </c>
      <c r="AN2" s="138" t="s">
        <v>385</v>
      </c>
      <c r="AO2" s="138" t="s">
        <v>386</v>
      </c>
      <c r="AP2" s="138" t="s">
        <v>387</v>
      </c>
      <c r="AQ2" t="s">
        <v>385</v>
      </c>
      <c r="AR2" s="138" t="s">
        <v>388</v>
      </c>
      <c r="AS2" s="138" t="s">
        <v>389</v>
      </c>
      <c r="AT2" s="138" t="s">
        <v>390</v>
      </c>
      <c r="AU2" t="s">
        <v>388</v>
      </c>
      <c r="AV2" s="138" t="s">
        <v>391</v>
      </c>
      <c r="AW2" s="138" t="s">
        <v>392</v>
      </c>
      <c r="AX2" s="138" t="s">
        <v>393</v>
      </c>
      <c r="AY2" t="s">
        <v>391</v>
      </c>
      <c r="AZ2">
        <v>2</v>
      </c>
      <c r="BA2" s="138"/>
      <c r="BB2" s="138"/>
    </row>
    <row r="3" spans="1:67" x14ac:dyDescent="0.2">
      <c r="A3" t="s">
        <v>33</v>
      </c>
      <c r="B3" t="s">
        <v>34</v>
      </c>
      <c r="C3" t="s">
        <v>35</v>
      </c>
      <c r="D3" t="s">
        <v>36</v>
      </c>
      <c r="E3" t="s">
        <v>19</v>
      </c>
      <c r="F3" t="s">
        <v>20</v>
      </c>
      <c r="G3" s="191" t="s">
        <v>24</v>
      </c>
      <c r="H3" s="191" t="s">
        <v>25</v>
      </c>
      <c r="I3" s="191" t="s">
        <v>26</v>
      </c>
      <c r="J3" s="191" t="s">
        <v>110</v>
      </c>
      <c r="K3" t="s">
        <v>111</v>
      </c>
      <c r="L3" t="s">
        <v>27</v>
      </c>
      <c r="M3" t="s">
        <v>37</v>
      </c>
      <c r="N3" t="s">
        <v>38</v>
      </c>
      <c r="O3" s="191" t="s">
        <v>39</v>
      </c>
      <c r="P3" s="138" t="s">
        <v>6</v>
      </c>
      <c r="Q3" s="138" t="s">
        <v>7</v>
      </c>
      <c r="R3" s="138" t="s">
        <v>8</v>
      </c>
      <c r="S3" t="s">
        <v>8</v>
      </c>
      <c r="T3" s="138" t="s">
        <v>333</v>
      </c>
      <c r="U3" s="138" t="s">
        <v>334</v>
      </c>
      <c r="V3" s="138" t="s">
        <v>335</v>
      </c>
      <c r="W3" t="s">
        <v>335</v>
      </c>
      <c r="X3" s="138" t="s">
        <v>336</v>
      </c>
      <c r="Y3" s="138" t="s">
        <v>337</v>
      </c>
      <c r="Z3" s="138" t="s">
        <v>338</v>
      </c>
      <c r="AA3" t="s">
        <v>338</v>
      </c>
      <c r="AB3" s="138" t="s">
        <v>339</v>
      </c>
      <c r="AC3" s="138" t="s">
        <v>340</v>
      </c>
      <c r="AD3" s="138" t="s">
        <v>341</v>
      </c>
      <c r="AE3" t="s">
        <v>341</v>
      </c>
      <c r="AF3" s="138" t="s">
        <v>342</v>
      </c>
      <c r="AG3" s="138" t="s">
        <v>343</v>
      </c>
      <c r="AH3" s="138" t="s">
        <v>344</v>
      </c>
      <c r="AI3" t="s">
        <v>344</v>
      </c>
      <c r="AJ3" s="138" t="s">
        <v>394</v>
      </c>
      <c r="AK3" s="138" t="s">
        <v>395</v>
      </c>
      <c r="AL3" s="138" t="s">
        <v>396</v>
      </c>
      <c r="AM3" t="s">
        <v>396</v>
      </c>
      <c r="AN3" s="138" t="s">
        <v>397</v>
      </c>
      <c r="AO3" s="138" t="s">
        <v>398</v>
      </c>
      <c r="AP3" s="138" t="s">
        <v>399</v>
      </c>
      <c r="AQ3" t="s">
        <v>399</v>
      </c>
      <c r="AR3" s="138" t="s">
        <v>400</v>
      </c>
      <c r="AS3" s="138" t="s">
        <v>401</v>
      </c>
      <c r="AT3" s="138" t="s">
        <v>402</v>
      </c>
      <c r="AU3" t="s">
        <v>402</v>
      </c>
      <c r="AV3" s="138" t="s">
        <v>403</v>
      </c>
      <c r="AW3" s="138" t="s">
        <v>404</v>
      </c>
      <c r="AX3" s="138" t="s">
        <v>405</v>
      </c>
      <c r="AY3" t="s">
        <v>405</v>
      </c>
      <c r="AZ3">
        <v>3</v>
      </c>
      <c r="BA3" s="138"/>
      <c r="BB3" s="138"/>
    </row>
    <row r="4" spans="1:67" x14ac:dyDescent="0.2">
      <c r="A4">
        <v>1</v>
      </c>
      <c r="B4" t="s">
        <v>577</v>
      </c>
      <c r="C4" t="s">
        <v>577</v>
      </c>
      <c r="D4" t="s">
        <v>41</v>
      </c>
      <c r="E4" t="s">
        <v>42</v>
      </c>
      <c r="F4" t="s">
        <v>489</v>
      </c>
      <c r="G4" t="s">
        <v>490</v>
      </c>
      <c r="H4" s="191" t="s">
        <v>491</v>
      </c>
      <c r="I4" t="s">
        <v>484</v>
      </c>
      <c r="J4" t="s">
        <v>488</v>
      </c>
      <c r="K4" t="s">
        <v>406</v>
      </c>
      <c r="L4" t="s">
        <v>210</v>
      </c>
      <c r="M4">
        <v>0</v>
      </c>
      <c r="O4" t="s">
        <v>444</v>
      </c>
      <c r="P4" s="191" t="s">
        <v>221</v>
      </c>
      <c r="Q4" s="191" t="s">
        <v>221</v>
      </c>
      <c r="R4" s="191" t="s">
        <v>221</v>
      </c>
      <c r="T4" s="191" t="s">
        <v>221</v>
      </c>
      <c r="U4" s="191" t="s">
        <v>221</v>
      </c>
      <c r="V4" s="191" t="s">
        <v>221</v>
      </c>
      <c r="X4" s="191" t="s">
        <v>221</v>
      </c>
      <c r="Y4" s="191" t="s">
        <v>221</v>
      </c>
      <c r="Z4" s="191" t="s">
        <v>221</v>
      </c>
      <c r="AB4" s="191" t="s">
        <v>221</v>
      </c>
      <c r="AC4" s="191" t="s">
        <v>221</v>
      </c>
      <c r="AD4" s="191" t="s">
        <v>221</v>
      </c>
      <c r="AF4" s="191" t="s">
        <v>221</v>
      </c>
      <c r="AG4" s="191" t="s">
        <v>221</v>
      </c>
      <c r="AH4" s="191" t="s">
        <v>221</v>
      </c>
      <c r="AJ4" s="191" t="s">
        <v>221</v>
      </c>
      <c r="AK4" s="191" t="s">
        <v>221</v>
      </c>
      <c r="AL4" s="191" t="s">
        <v>221</v>
      </c>
      <c r="AN4" s="191" t="s">
        <v>221</v>
      </c>
      <c r="AO4" s="191" t="s">
        <v>221</v>
      </c>
      <c r="AP4" s="191" t="s">
        <v>221</v>
      </c>
      <c r="AR4" s="191" t="s">
        <v>221</v>
      </c>
      <c r="AS4" s="191" t="s">
        <v>221</v>
      </c>
      <c r="AT4" s="191" t="s">
        <v>221</v>
      </c>
      <c r="AV4" s="191" t="s">
        <v>221</v>
      </c>
      <c r="AW4" s="191" t="s">
        <v>221</v>
      </c>
      <c r="AX4" s="191" t="s">
        <v>221</v>
      </c>
      <c r="AZ4">
        <v>4</v>
      </c>
      <c r="BA4" s="191"/>
      <c r="BB4" s="191"/>
      <c r="BD4" s="191"/>
      <c r="BE4" s="191"/>
      <c r="BF4" s="191"/>
      <c r="BH4" s="191"/>
      <c r="BI4" s="191"/>
      <c r="BJ4" s="191"/>
      <c r="BM4" s="191"/>
      <c r="BN4" s="191"/>
      <c r="BO4" s="191"/>
    </row>
    <row r="5" spans="1:67" x14ac:dyDescent="0.2">
      <c r="A5">
        <v>1</v>
      </c>
      <c r="B5" t="s">
        <v>573</v>
      </c>
      <c r="C5" t="s">
        <v>573</v>
      </c>
      <c r="D5" t="s">
        <v>41</v>
      </c>
      <c r="E5" t="s">
        <v>42</v>
      </c>
      <c r="F5" t="s">
        <v>489</v>
      </c>
      <c r="G5" t="s">
        <v>490</v>
      </c>
      <c r="H5" s="191" t="s">
        <v>491</v>
      </c>
      <c r="I5" t="s">
        <v>484</v>
      </c>
      <c r="J5" t="s">
        <v>488</v>
      </c>
      <c r="K5" t="s">
        <v>406</v>
      </c>
      <c r="L5" t="s">
        <v>210</v>
      </c>
      <c r="M5">
        <v>0</v>
      </c>
      <c r="O5" t="s">
        <v>445</v>
      </c>
      <c r="P5" s="191" t="s">
        <v>221</v>
      </c>
      <c r="Q5" s="191" t="s">
        <v>221</v>
      </c>
      <c r="R5" s="191" t="s">
        <v>221</v>
      </c>
      <c r="T5" s="191" t="s">
        <v>221</v>
      </c>
      <c r="U5" s="191" t="s">
        <v>221</v>
      </c>
      <c r="V5" s="191" t="s">
        <v>221</v>
      </c>
      <c r="X5" s="191" t="s">
        <v>221</v>
      </c>
      <c r="Y5" s="191" t="s">
        <v>221</v>
      </c>
      <c r="Z5" s="191" t="s">
        <v>221</v>
      </c>
      <c r="AB5" s="191" t="s">
        <v>221</v>
      </c>
      <c r="AC5" s="191" t="s">
        <v>221</v>
      </c>
      <c r="AD5" s="191" t="s">
        <v>221</v>
      </c>
      <c r="AF5" s="191" t="s">
        <v>221</v>
      </c>
      <c r="AG5" s="191" t="s">
        <v>221</v>
      </c>
      <c r="AH5" s="191" t="s">
        <v>221</v>
      </c>
      <c r="AJ5" s="191" t="s">
        <v>221</v>
      </c>
      <c r="AK5" s="191" t="s">
        <v>221</v>
      </c>
      <c r="AL5" s="191" t="s">
        <v>221</v>
      </c>
      <c r="AN5" s="191" t="s">
        <v>221</v>
      </c>
      <c r="AO5" s="191" t="s">
        <v>221</v>
      </c>
      <c r="AP5" s="191" t="s">
        <v>221</v>
      </c>
      <c r="AR5" s="191" t="s">
        <v>221</v>
      </c>
      <c r="AS5" s="191" t="s">
        <v>221</v>
      </c>
      <c r="AT5" s="191" t="s">
        <v>221</v>
      </c>
      <c r="AV5" s="191" t="s">
        <v>221</v>
      </c>
      <c r="AW5" s="191" t="s">
        <v>221</v>
      </c>
      <c r="AX5" s="191" t="s">
        <v>221</v>
      </c>
      <c r="AZ5">
        <v>5</v>
      </c>
      <c r="BA5" s="191"/>
      <c r="BB5" s="191"/>
      <c r="BD5" s="191"/>
      <c r="BE5" s="191"/>
      <c r="BF5" s="191"/>
      <c r="BH5" s="191"/>
      <c r="BI5" s="191"/>
      <c r="BJ5" s="191"/>
      <c r="BM5" s="191"/>
      <c r="BN5" s="191"/>
      <c r="BO5" s="191"/>
    </row>
    <row r="6" spans="1:67" x14ac:dyDescent="0.2">
      <c r="A6">
        <v>1</v>
      </c>
      <c r="B6" t="s">
        <v>578</v>
      </c>
      <c r="C6" t="s">
        <v>578</v>
      </c>
      <c r="D6" t="s">
        <v>41</v>
      </c>
      <c r="E6" t="s">
        <v>42</v>
      </c>
      <c r="F6" t="s">
        <v>489</v>
      </c>
      <c r="G6" t="s">
        <v>490</v>
      </c>
      <c r="H6" s="191" t="s">
        <v>491</v>
      </c>
      <c r="I6" t="s">
        <v>484</v>
      </c>
      <c r="J6" t="s">
        <v>488</v>
      </c>
      <c r="K6" t="s">
        <v>406</v>
      </c>
      <c r="L6" t="s">
        <v>210</v>
      </c>
      <c r="M6">
        <v>0</v>
      </c>
      <c r="O6" t="s">
        <v>446</v>
      </c>
      <c r="P6" s="191" t="s">
        <v>221</v>
      </c>
      <c r="Q6" s="191" t="s">
        <v>221</v>
      </c>
      <c r="R6" s="191" t="s">
        <v>221</v>
      </c>
      <c r="T6" s="191" t="s">
        <v>221</v>
      </c>
      <c r="U6" s="191" t="s">
        <v>221</v>
      </c>
      <c r="V6" s="191" t="s">
        <v>221</v>
      </c>
      <c r="X6" s="191" t="s">
        <v>221</v>
      </c>
      <c r="Y6" s="191" t="s">
        <v>221</v>
      </c>
      <c r="Z6" s="191" t="s">
        <v>221</v>
      </c>
      <c r="AB6" s="191" t="s">
        <v>221</v>
      </c>
      <c r="AC6" s="191" t="s">
        <v>221</v>
      </c>
      <c r="AD6" s="191" t="s">
        <v>221</v>
      </c>
      <c r="AF6" s="191" t="s">
        <v>221</v>
      </c>
      <c r="AG6" s="191" t="s">
        <v>221</v>
      </c>
      <c r="AH6" s="191" t="s">
        <v>221</v>
      </c>
      <c r="AJ6" s="191" t="s">
        <v>221</v>
      </c>
      <c r="AK6" s="191" t="s">
        <v>221</v>
      </c>
      <c r="AL6" s="191" t="s">
        <v>221</v>
      </c>
      <c r="AN6" s="191" t="s">
        <v>221</v>
      </c>
      <c r="AO6" s="191" t="s">
        <v>221</v>
      </c>
      <c r="AP6" s="191" t="s">
        <v>221</v>
      </c>
      <c r="AR6" s="191" t="s">
        <v>221</v>
      </c>
      <c r="AS6" s="191" t="s">
        <v>221</v>
      </c>
      <c r="AT6" s="191" t="s">
        <v>221</v>
      </c>
      <c r="AV6" s="191" t="s">
        <v>221</v>
      </c>
      <c r="AW6" s="191" t="s">
        <v>221</v>
      </c>
      <c r="AX6" s="191" t="s">
        <v>221</v>
      </c>
      <c r="AZ6">
        <v>6</v>
      </c>
      <c r="BA6" s="191"/>
      <c r="BB6" s="191"/>
      <c r="BD6" s="191"/>
      <c r="BE6" s="191"/>
      <c r="BF6" s="191"/>
      <c r="BH6" s="191"/>
      <c r="BI6" s="191"/>
      <c r="BJ6" s="191"/>
      <c r="BM6" s="191"/>
      <c r="BN6" s="191"/>
      <c r="BO6" s="191"/>
    </row>
    <row r="7" spans="1:67" x14ac:dyDescent="0.2">
      <c r="H7" s="191"/>
      <c r="P7" s="191"/>
      <c r="Q7" s="191"/>
      <c r="R7" s="191"/>
      <c r="T7" s="191"/>
      <c r="U7" s="191"/>
      <c r="V7" s="191"/>
      <c r="X7" s="191"/>
      <c r="Y7" s="191"/>
      <c r="Z7" s="191"/>
      <c r="AB7" s="191"/>
      <c r="AC7" s="191"/>
      <c r="AD7" s="191"/>
      <c r="AF7" s="191"/>
      <c r="AG7" s="191"/>
      <c r="AH7" s="191"/>
      <c r="AJ7" s="191"/>
      <c r="AK7" s="191"/>
      <c r="AL7" s="191"/>
      <c r="AN7" s="191"/>
      <c r="AO7" s="191"/>
      <c r="AP7" s="191"/>
      <c r="AR7" s="191"/>
      <c r="AS7" s="191"/>
      <c r="AT7" s="191"/>
      <c r="AV7" s="191"/>
      <c r="AW7" s="191"/>
      <c r="AX7" s="191"/>
      <c r="AZ7" s="191"/>
      <c r="BA7" s="191"/>
      <c r="BB7" s="191"/>
      <c r="BD7" s="191"/>
      <c r="BE7" s="191"/>
      <c r="BF7" s="191"/>
      <c r="BH7" s="191"/>
      <c r="BI7" s="191"/>
      <c r="BJ7" s="191"/>
      <c r="BM7" s="191"/>
      <c r="BN7" s="191"/>
      <c r="BO7" s="191"/>
    </row>
    <row r="8" spans="1:67" x14ac:dyDescent="0.2">
      <c r="H8" s="191"/>
      <c r="P8" s="191"/>
      <c r="Q8" s="191"/>
      <c r="R8" s="191"/>
      <c r="T8" s="191"/>
      <c r="U8" s="191"/>
      <c r="V8" s="191"/>
      <c r="X8" s="191"/>
      <c r="Y8" s="191"/>
      <c r="Z8" s="191"/>
      <c r="AB8" s="191"/>
      <c r="AC8" s="191"/>
      <c r="AD8" s="191"/>
      <c r="AF8" s="191"/>
      <c r="AG8" s="191"/>
      <c r="AH8" s="191"/>
      <c r="AJ8" s="191"/>
      <c r="AK8" s="191"/>
      <c r="AL8" s="191"/>
      <c r="AN8" s="191"/>
      <c r="AO8" s="191"/>
      <c r="AP8" s="191"/>
      <c r="AR8" s="191"/>
      <c r="AS8" s="191"/>
      <c r="AT8" s="191"/>
      <c r="AV8" s="191"/>
      <c r="AW8" s="191"/>
      <c r="AX8" s="191"/>
      <c r="AZ8" s="191"/>
      <c r="BA8" s="191"/>
      <c r="BB8" s="191"/>
      <c r="BD8" s="191"/>
      <c r="BE8" s="191"/>
      <c r="BF8" s="191"/>
      <c r="BH8" s="191"/>
      <c r="BI8" s="191"/>
      <c r="BJ8" s="191"/>
      <c r="BM8" s="191"/>
      <c r="BN8" s="191"/>
      <c r="BO8" s="191"/>
    </row>
    <row r="9" spans="1:67" x14ac:dyDescent="0.2">
      <c r="H9" s="191"/>
      <c r="P9" s="191"/>
      <c r="Q9" s="191"/>
      <c r="R9" s="191"/>
      <c r="T9" s="191"/>
      <c r="U9" s="191"/>
      <c r="V9" s="191"/>
      <c r="X9" s="191"/>
      <c r="Y9" s="191"/>
      <c r="Z9" s="191"/>
      <c r="AB9" s="191"/>
      <c r="AC9" s="191"/>
      <c r="AD9" s="191"/>
      <c r="AF9" s="191"/>
      <c r="AG9" s="191"/>
      <c r="AH9" s="191"/>
      <c r="AJ9" s="191"/>
      <c r="AK9" s="191"/>
      <c r="AL9" s="191"/>
      <c r="AN9" s="191"/>
      <c r="AO9" s="191"/>
      <c r="AP9" s="191"/>
      <c r="AR9" s="191"/>
      <c r="AS9" s="191"/>
      <c r="AT9" s="191"/>
      <c r="AV9" s="191"/>
      <c r="AW9" s="191"/>
      <c r="AX9" s="191"/>
      <c r="AZ9" s="191"/>
      <c r="BA9" s="191"/>
      <c r="BB9" s="191"/>
      <c r="BD9" s="191"/>
      <c r="BE9" s="191"/>
      <c r="BF9" s="191"/>
      <c r="BH9" s="191"/>
      <c r="BI9" s="191"/>
      <c r="BJ9" s="191"/>
      <c r="BM9" s="191"/>
      <c r="BN9" s="191"/>
      <c r="BO9" s="191"/>
    </row>
    <row r="10" spans="1:67" x14ac:dyDescent="0.2">
      <c r="H10" s="191"/>
      <c r="P10" s="191"/>
      <c r="Q10" s="191"/>
      <c r="R10" s="191"/>
      <c r="T10" s="191"/>
      <c r="U10" s="191"/>
      <c r="V10" s="191"/>
      <c r="X10" s="191"/>
      <c r="Y10" s="191"/>
      <c r="Z10" s="191"/>
      <c r="AB10" s="191"/>
      <c r="AC10" s="191"/>
      <c r="AD10" s="191"/>
      <c r="AF10" s="191"/>
      <c r="AG10" s="191"/>
      <c r="AH10" s="191"/>
      <c r="AJ10" s="191"/>
      <c r="AK10" s="191"/>
      <c r="AL10" s="191"/>
      <c r="AN10" s="191"/>
      <c r="AO10" s="191"/>
      <c r="AP10" s="191"/>
      <c r="AR10" s="191"/>
      <c r="AS10" s="191"/>
      <c r="AT10" s="191"/>
      <c r="AV10" s="191"/>
      <c r="AW10" s="191"/>
      <c r="AX10" s="191"/>
      <c r="AZ10" s="191"/>
      <c r="BA10" s="191"/>
      <c r="BB10" s="191"/>
      <c r="BD10" s="191"/>
      <c r="BE10" s="191"/>
      <c r="BF10" s="191"/>
      <c r="BH10" s="191"/>
      <c r="BI10" s="191"/>
      <c r="BJ10" s="191"/>
      <c r="BM10" s="191"/>
      <c r="BN10" s="191"/>
      <c r="BO10" s="191"/>
    </row>
    <row r="11" spans="1:67" x14ac:dyDescent="0.2">
      <c r="H11" s="191"/>
      <c r="P11" s="191"/>
      <c r="Q11" s="191"/>
      <c r="R11" s="191"/>
      <c r="T11" s="191"/>
      <c r="U11" s="191"/>
      <c r="V11" s="191"/>
      <c r="X11" s="191"/>
      <c r="Y11" s="191"/>
      <c r="Z11" s="191"/>
      <c r="AB11" s="191"/>
      <c r="AC11" s="191"/>
      <c r="AD11" s="191"/>
      <c r="AF11" s="191"/>
      <c r="AG11" s="191"/>
      <c r="AH11" s="191"/>
      <c r="AJ11" s="191"/>
      <c r="AK11" s="191"/>
      <c r="AL11" s="191"/>
      <c r="AN11" s="191"/>
      <c r="AO11" s="191"/>
      <c r="AP11" s="191"/>
      <c r="AR11" s="191"/>
      <c r="AS11" s="191"/>
      <c r="AT11" s="191"/>
      <c r="AV11" s="191"/>
      <c r="AW11" s="191"/>
      <c r="AX11" s="191"/>
      <c r="AZ11" s="191"/>
      <c r="BA11" s="191"/>
      <c r="BB11" s="191"/>
      <c r="BD11" s="191"/>
      <c r="BE11" s="191"/>
      <c r="BF11" s="191"/>
      <c r="BH11" s="191"/>
      <c r="BI11" s="191"/>
      <c r="BJ11" s="191"/>
      <c r="BM11" s="191"/>
      <c r="BN11" s="191"/>
      <c r="BO11" s="191"/>
    </row>
    <row r="12" spans="1:67" x14ac:dyDescent="0.2">
      <c r="H12" s="191"/>
      <c r="P12" s="191"/>
      <c r="Q12" s="191"/>
      <c r="R12" s="191"/>
      <c r="T12" s="191"/>
      <c r="U12" s="191"/>
      <c r="V12" s="191"/>
      <c r="X12" s="191"/>
      <c r="Y12" s="191"/>
      <c r="Z12" s="191"/>
      <c r="AB12" s="191"/>
      <c r="AC12" s="191"/>
      <c r="AD12" s="191"/>
      <c r="AF12" s="191"/>
      <c r="AG12" s="191"/>
      <c r="AH12" s="191"/>
      <c r="AJ12" s="191"/>
      <c r="AK12" s="191"/>
      <c r="AL12" s="191"/>
      <c r="AN12" s="191"/>
      <c r="AO12" s="191"/>
      <c r="AP12" s="191"/>
      <c r="AR12" s="191"/>
      <c r="AS12" s="191"/>
      <c r="AT12" s="191"/>
      <c r="AV12" s="191"/>
      <c r="AW12" s="191"/>
      <c r="AX12" s="191"/>
      <c r="AZ12" s="191"/>
      <c r="BA12" s="191"/>
      <c r="BB12" s="191"/>
      <c r="BD12" s="191"/>
      <c r="BE12" s="191"/>
      <c r="BF12" s="191"/>
      <c r="BH12" s="191"/>
      <c r="BI12" s="191"/>
      <c r="BJ12" s="191"/>
      <c r="BM12" s="191"/>
      <c r="BN12" s="191"/>
      <c r="BO12" s="191"/>
    </row>
    <row r="13" spans="1:67" x14ac:dyDescent="0.2">
      <c r="H13" s="191"/>
      <c r="P13" s="191"/>
      <c r="Q13" s="191"/>
      <c r="R13" s="191"/>
      <c r="T13" s="191"/>
      <c r="U13" s="191"/>
      <c r="V13" s="191"/>
      <c r="X13" s="191"/>
      <c r="Y13" s="191"/>
      <c r="Z13" s="191"/>
      <c r="AB13" s="191"/>
      <c r="AC13" s="191"/>
      <c r="AD13" s="191"/>
      <c r="AF13" s="191"/>
      <c r="AG13" s="191"/>
      <c r="AH13" s="191"/>
      <c r="AJ13" s="191"/>
      <c r="AK13" s="191"/>
      <c r="AL13" s="191"/>
      <c r="AN13" s="191"/>
      <c r="AO13" s="191"/>
      <c r="AP13" s="191"/>
      <c r="AR13" s="191"/>
      <c r="AS13" s="191"/>
      <c r="AT13" s="191"/>
      <c r="AV13" s="191"/>
      <c r="AW13" s="191"/>
      <c r="AX13" s="191"/>
      <c r="AZ13" s="191"/>
      <c r="BA13" s="191"/>
      <c r="BB13" s="191"/>
      <c r="BD13" s="191"/>
      <c r="BE13" s="191"/>
      <c r="BF13" s="191"/>
      <c r="BH13" s="191"/>
      <c r="BI13" s="191"/>
      <c r="BJ13" s="191"/>
      <c r="BM13" s="191"/>
      <c r="BN13" s="191"/>
      <c r="BO13" s="191"/>
    </row>
    <row r="14" spans="1:67" x14ac:dyDescent="0.2">
      <c r="H14" s="191"/>
      <c r="P14" s="191"/>
      <c r="Q14" s="191"/>
      <c r="R14" s="191"/>
      <c r="T14" s="191"/>
      <c r="U14" s="191"/>
      <c r="V14" s="191"/>
      <c r="X14" s="191"/>
      <c r="Y14" s="191"/>
      <c r="Z14" s="191"/>
      <c r="AB14" s="191"/>
      <c r="AC14" s="191"/>
      <c r="AD14" s="191"/>
      <c r="AF14" s="191"/>
      <c r="AG14" s="191"/>
      <c r="AH14" s="191"/>
      <c r="AJ14" s="191"/>
      <c r="AK14" s="191"/>
      <c r="AL14" s="191"/>
      <c r="AN14" s="191"/>
      <c r="AO14" s="191"/>
      <c r="AP14" s="191"/>
      <c r="AR14" s="191"/>
      <c r="AS14" s="191"/>
      <c r="AT14" s="191"/>
      <c r="AV14" s="191"/>
      <c r="AW14" s="191"/>
      <c r="AX14" s="191"/>
      <c r="AZ14" s="191"/>
      <c r="BA14" s="191"/>
      <c r="BB14" s="191"/>
      <c r="BD14" s="191"/>
      <c r="BE14" s="191"/>
      <c r="BF14" s="191"/>
      <c r="BH14" s="191"/>
      <c r="BI14" s="191"/>
      <c r="BJ14" s="191"/>
      <c r="BM14" s="191"/>
      <c r="BN14" s="191"/>
      <c r="BO14" s="191"/>
    </row>
    <row r="15" spans="1:67" x14ac:dyDescent="0.2">
      <c r="H15" s="191"/>
      <c r="P15" s="191"/>
      <c r="Q15" s="191"/>
      <c r="R15" s="191"/>
      <c r="T15" s="191"/>
      <c r="U15" s="191"/>
      <c r="V15" s="191"/>
      <c r="X15" s="191"/>
      <c r="Y15" s="191"/>
      <c r="Z15" s="191"/>
      <c r="AB15" s="191"/>
      <c r="AC15" s="191"/>
      <c r="AD15" s="191"/>
      <c r="AF15" s="191"/>
      <c r="AG15" s="191"/>
      <c r="AH15" s="191"/>
      <c r="AJ15" s="191"/>
      <c r="AK15" s="191"/>
      <c r="AL15" s="191"/>
      <c r="AN15" s="191"/>
      <c r="AO15" s="191"/>
      <c r="AP15" s="191"/>
      <c r="AR15" s="191"/>
      <c r="AS15" s="191"/>
      <c r="AT15" s="191"/>
      <c r="AV15" s="191"/>
      <c r="AW15" s="191"/>
      <c r="AX15" s="191"/>
      <c r="AZ15" s="191"/>
      <c r="BA15" s="191"/>
      <c r="BB15" s="191"/>
      <c r="BD15" s="191"/>
      <c r="BE15" s="191"/>
      <c r="BF15" s="191"/>
      <c r="BH15" s="191"/>
      <c r="BI15" s="191"/>
      <c r="BJ15" s="191"/>
      <c r="BM15" s="191"/>
      <c r="BN15" s="191"/>
      <c r="BO15" s="191"/>
    </row>
    <row r="16" spans="1:67" x14ac:dyDescent="0.2">
      <c r="H16" s="191"/>
      <c r="P16" s="191"/>
      <c r="Q16" s="191"/>
      <c r="R16" s="191"/>
      <c r="T16" s="191"/>
      <c r="U16" s="191"/>
      <c r="V16" s="191"/>
      <c r="X16" s="191"/>
      <c r="Y16" s="191"/>
      <c r="Z16" s="191"/>
      <c r="AB16" s="191"/>
      <c r="AC16" s="191"/>
      <c r="AD16" s="191"/>
      <c r="AF16" s="191"/>
      <c r="AG16" s="191"/>
      <c r="AH16" s="191"/>
      <c r="AJ16" s="191"/>
      <c r="AK16" s="191"/>
      <c r="AL16" s="191"/>
      <c r="AN16" s="191"/>
      <c r="AO16" s="191"/>
      <c r="AP16" s="191"/>
      <c r="AR16" s="191"/>
      <c r="AS16" s="191"/>
      <c r="AT16" s="191"/>
      <c r="AV16" s="191"/>
      <c r="AW16" s="191"/>
      <c r="AX16" s="191"/>
      <c r="AZ16" s="191"/>
      <c r="BA16" s="191"/>
      <c r="BB16" s="191"/>
      <c r="BD16" s="191"/>
      <c r="BE16" s="191"/>
      <c r="BF16" s="191"/>
      <c r="BH16" s="191"/>
      <c r="BI16" s="191"/>
      <c r="BJ16" s="191"/>
      <c r="BM16" s="191"/>
      <c r="BN16" s="191"/>
      <c r="BO16" s="191"/>
    </row>
    <row r="17" spans="8:67" x14ac:dyDescent="0.2">
      <c r="H17" s="191"/>
      <c r="P17" s="191"/>
      <c r="Q17" s="191"/>
      <c r="R17" s="191"/>
      <c r="T17" s="191"/>
      <c r="U17" s="191"/>
      <c r="V17" s="191"/>
      <c r="X17" s="191"/>
      <c r="Y17" s="191"/>
      <c r="Z17" s="191"/>
      <c r="AB17" s="191"/>
      <c r="AC17" s="191"/>
      <c r="AD17" s="191"/>
      <c r="AF17" s="191"/>
      <c r="AG17" s="191"/>
      <c r="AH17" s="191"/>
      <c r="AJ17" s="191"/>
      <c r="AK17" s="191"/>
      <c r="AL17" s="191"/>
      <c r="AN17" s="191"/>
      <c r="AO17" s="191"/>
      <c r="AP17" s="191"/>
      <c r="AR17" s="191"/>
      <c r="AS17" s="191"/>
      <c r="AT17" s="191"/>
      <c r="AV17" s="191"/>
      <c r="AW17" s="191"/>
      <c r="AX17" s="191"/>
      <c r="AZ17" s="191"/>
      <c r="BA17" s="191"/>
      <c r="BB17" s="191"/>
      <c r="BD17" s="191"/>
      <c r="BE17" s="191"/>
      <c r="BF17" s="191"/>
      <c r="BH17" s="191"/>
      <c r="BI17" s="191"/>
      <c r="BJ17" s="191"/>
      <c r="BM17" s="191"/>
      <c r="BN17" s="191"/>
      <c r="BO17" s="191"/>
    </row>
    <row r="18" spans="8:67" x14ac:dyDescent="0.2">
      <c r="H18" s="191"/>
      <c r="P18" s="191"/>
      <c r="Q18" s="191"/>
      <c r="R18" s="191"/>
      <c r="T18" s="191"/>
      <c r="U18" s="191"/>
      <c r="V18" s="191"/>
      <c r="X18" s="191"/>
      <c r="Y18" s="191"/>
      <c r="Z18" s="191"/>
      <c r="AB18" s="191"/>
      <c r="AC18" s="191"/>
      <c r="AD18" s="191"/>
      <c r="AF18" s="191"/>
      <c r="AG18" s="191"/>
      <c r="AH18" s="191"/>
      <c r="AJ18" s="191"/>
      <c r="AK18" s="191"/>
      <c r="AL18" s="191"/>
      <c r="AN18" s="191"/>
      <c r="AO18" s="191"/>
      <c r="AP18" s="191"/>
      <c r="AR18" s="191"/>
      <c r="AS18" s="191"/>
      <c r="AT18" s="191"/>
      <c r="AV18" s="191"/>
      <c r="AW18" s="191"/>
      <c r="AX18" s="191"/>
      <c r="AZ18" s="191"/>
      <c r="BA18" s="191"/>
      <c r="BB18" s="191"/>
      <c r="BD18" s="191"/>
      <c r="BE18" s="191"/>
      <c r="BF18" s="191"/>
      <c r="BH18" s="191"/>
      <c r="BI18" s="191"/>
      <c r="BJ18" s="191"/>
      <c r="BM18" s="191"/>
      <c r="BN18" s="191"/>
      <c r="BO18" s="191"/>
    </row>
    <row r="19" spans="8:67" x14ac:dyDescent="0.2">
      <c r="H19" s="191"/>
      <c r="P19" s="191"/>
      <c r="Q19" s="191"/>
      <c r="R19" s="191"/>
      <c r="T19" s="191"/>
      <c r="U19" s="191"/>
      <c r="V19" s="191"/>
      <c r="X19" s="191"/>
      <c r="Y19" s="191"/>
      <c r="Z19" s="191"/>
      <c r="AB19" s="191"/>
      <c r="AC19" s="191"/>
      <c r="AD19" s="191"/>
      <c r="AF19" s="191"/>
      <c r="AG19" s="191"/>
      <c r="AH19" s="191"/>
      <c r="AJ19" s="191"/>
      <c r="AK19" s="191"/>
      <c r="AL19" s="191"/>
      <c r="AN19" s="191"/>
      <c r="AO19" s="191"/>
      <c r="AP19" s="191"/>
      <c r="AR19" s="191"/>
      <c r="AS19" s="191"/>
      <c r="AT19" s="191"/>
      <c r="AV19" s="191"/>
      <c r="AW19" s="191"/>
      <c r="AX19" s="191"/>
      <c r="AZ19" s="191"/>
      <c r="BA19" s="191"/>
      <c r="BB19" s="191"/>
      <c r="BD19" s="191"/>
      <c r="BE19" s="191"/>
      <c r="BF19" s="191"/>
      <c r="BH19" s="191"/>
      <c r="BI19" s="191"/>
      <c r="BJ19" s="191"/>
      <c r="BM19" s="191"/>
      <c r="BN19" s="191"/>
      <c r="BO19" s="191"/>
    </row>
    <row r="20" spans="8:67" x14ac:dyDescent="0.2">
      <c r="H20" s="191"/>
      <c r="P20" s="191"/>
      <c r="Q20" s="191"/>
      <c r="R20" s="191"/>
      <c r="T20" s="191"/>
      <c r="U20" s="191"/>
      <c r="V20" s="191"/>
      <c r="X20" s="191"/>
      <c r="Y20" s="191"/>
      <c r="Z20" s="191"/>
      <c r="AB20" s="191"/>
      <c r="AC20" s="191"/>
      <c r="AD20" s="191"/>
      <c r="AF20" s="191"/>
      <c r="AG20" s="191"/>
      <c r="AH20" s="191"/>
      <c r="AJ20" s="191"/>
      <c r="AK20" s="191"/>
      <c r="AL20" s="191"/>
      <c r="AN20" s="191"/>
      <c r="AO20" s="191"/>
      <c r="AP20" s="191"/>
      <c r="AR20" s="191"/>
      <c r="AS20" s="191"/>
      <c r="AT20" s="191"/>
      <c r="AV20" s="191"/>
      <c r="AW20" s="191"/>
      <c r="AX20" s="191"/>
      <c r="AZ20" s="191"/>
      <c r="BA20" s="191"/>
      <c r="BB20" s="191"/>
      <c r="BD20" s="191"/>
      <c r="BE20" s="191"/>
      <c r="BF20" s="191"/>
      <c r="BH20" s="191"/>
      <c r="BI20" s="191"/>
      <c r="BJ20" s="191"/>
      <c r="BM20" s="191"/>
      <c r="BN20" s="191"/>
      <c r="BO20" s="191"/>
    </row>
    <row r="21" spans="8:67" x14ac:dyDescent="0.2">
      <c r="H21" s="191"/>
      <c r="P21" s="191"/>
      <c r="Q21" s="191"/>
      <c r="R21" s="191"/>
      <c r="T21" s="191"/>
      <c r="U21" s="191"/>
      <c r="V21" s="191"/>
      <c r="X21" s="191"/>
      <c r="Y21" s="191"/>
      <c r="Z21" s="191"/>
      <c r="AB21" s="191"/>
      <c r="AC21" s="191"/>
      <c r="AD21" s="191"/>
      <c r="AF21" s="191"/>
      <c r="AG21" s="191"/>
      <c r="AH21" s="191"/>
      <c r="AJ21" s="191"/>
      <c r="AK21" s="191"/>
      <c r="AL21" s="191"/>
      <c r="AN21" s="191"/>
      <c r="AO21" s="191"/>
      <c r="AP21" s="191"/>
      <c r="AR21" s="191"/>
      <c r="AS21" s="191"/>
      <c r="AT21" s="191"/>
      <c r="AV21" s="191"/>
      <c r="AW21" s="191"/>
      <c r="AX21" s="191"/>
      <c r="AZ21" s="191"/>
      <c r="BA21" s="191"/>
      <c r="BB21" s="191"/>
      <c r="BD21" s="191"/>
      <c r="BE21" s="191"/>
      <c r="BF21" s="191"/>
      <c r="BH21" s="191"/>
      <c r="BI21" s="191"/>
      <c r="BJ21" s="191"/>
      <c r="BM21" s="191"/>
      <c r="BN21" s="191"/>
      <c r="BO21" s="191"/>
    </row>
    <row r="22" spans="8:67" x14ac:dyDescent="0.2">
      <c r="H22" s="191"/>
      <c r="P22" s="191"/>
      <c r="Q22" s="191"/>
      <c r="R22" s="191"/>
      <c r="T22" s="191"/>
      <c r="U22" s="191"/>
      <c r="V22" s="191"/>
      <c r="X22" s="191"/>
      <c r="Y22" s="191"/>
      <c r="Z22" s="191"/>
      <c r="AB22" s="191"/>
      <c r="AC22" s="191"/>
      <c r="AD22" s="191"/>
      <c r="AF22" s="191"/>
      <c r="AG22" s="191"/>
      <c r="AH22" s="191"/>
      <c r="AJ22" s="191"/>
      <c r="AK22" s="191"/>
      <c r="AL22" s="191"/>
      <c r="AN22" s="191"/>
      <c r="AO22" s="191"/>
      <c r="AP22" s="191"/>
      <c r="AR22" s="191"/>
      <c r="AS22" s="191"/>
      <c r="AT22" s="191"/>
      <c r="AV22" s="191"/>
      <c r="AW22" s="191"/>
      <c r="AX22" s="191"/>
      <c r="AZ22" s="191"/>
      <c r="BA22" s="191"/>
      <c r="BB22" s="191"/>
      <c r="BD22" s="191"/>
      <c r="BE22" s="191"/>
      <c r="BF22" s="191"/>
      <c r="BH22" s="191"/>
      <c r="BI22" s="191"/>
      <c r="BJ22" s="191"/>
    </row>
    <row r="23" spans="8:67" x14ac:dyDescent="0.2">
      <c r="H23" s="191"/>
      <c r="P23" s="191"/>
      <c r="Q23" s="191"/>
      <c r="R23" s="191"/>
      <c r="T23" s="191"/>
      <c r="U23" s="191"/>
      <c r="V23" s="191"/>
      <c r="X23" s="191"/>
      <c r="Y23" s="191"/>
      <c r="Z23" s="191"/>
      <c r="AB23" s="191"/>
      <c r="AC23" s="191"/>
      <c r="AD23" s="191"/>
      <c r="AF23" s="191"/>
      <c r="AG23" s="191"/>
      <c r="AH23" s="191"/>
      <c r="AJ23" s="191"/>
      <c r="AK23" s="191"/>
      <c r="AL23" s="191"/>
      <c r="AN23" s="191"/>
      <c r="AO23" s="191"/>
      <c r="AP23" s="191"/>
      <c r="AR23" s="191"/>
      <c r="AS23" s="191"/>
      <c r="AT23" s="191"/>
      <c r="AV23" s="191"/>
      <c r="AW23" s="191"/>
      <c r="AX23" s="191"/>
      <c r="AZ23" s="191"/>
      <c r="BA23" s="191"/>
      <c r="BB23" s="191"/>
      <c r="BD23" s="191"/>
      <c r="BE23" s="191"/>
      <c r="BF23" s="191"/>
      <c r="BH23" s="191"/>
      <c r="BI23" s="191"/>
      <c r="BJ23" s="191"/>
    </row>
    <row r="24" spans="8:67" x14ac:dyDescent="0.2">
      <c r="H24" s="191"/>
      <c r="P24" s="191"/>
      <c r="Q24" s="191"/>
      <c r="R24" s="191"/>
      <c r="T24" s="191"/>
      <c r="U24" s="191"/>
      <c r="V24" s="191"/>
      <c r="X24" s="191"/>
      <c r="Y24" s="191"/>
      <c r="Z24" s="191"/>
      <c r="AB24" s="191"/>
      <c r="AC24" s="191"/>
      <c r="AD24" s="191"/>
      <c r="AF24" s="191"/>
      <c r="AG24" s="191"/>
      <c r="AH24" s="191"/>
      <c r="AJ24" s="191"/>
      <c r="AK24" s="191"/>
      <c r="AL24" s="191"/>
      <c r="AN24" s="191"/>
      <c r="AO24" s="191"/>
      <c r="AP24" s="191"/>
      <c r="AR24" s="191"/>
      <c r="AS24" s="191"/>
      <c r="AT24" s="191"/>
      <c r="AV24" s="191"/>
      <c r="AW24" s="191"/>
      <c r="AX24" s="191"/>
      <c r="AZ24" s="191"/>
      <c r="BA24" s="191"/>
      <c r="BB24" s="191"/>
      <c r="BD24" s="191"/>
      <c r="BE24" s="191"/>
      <c r="BF24" s="191"/>
      <c r="BH24" s="191"/>
      <c r="BI24" s="191"/>
      <c r="BJ24" s="191"/>
    </row>
    <row r="25" spans="8:67" x14ac:dyDescent="0.2">
      <c r="H25" s="191"/>
      <c r="P25" s="191"/>
      <c r="Q25" s="191"/>
      <c r="R25" s="191"/>
      <c r="T25" s="191"/>
      <c r="U25" s="191"/>
      <c r="V25" s="191"/>
      <c r="X25" s="191"/>
      <c r="Y25" s="191"/>
      <c r="Z25" s="191"/>
      <c r="AB25" s="191"/>
      <c r="AC25" s="191"/>
      <c r="AD25" s="191"/>
      <c r="AF25" s="191"/>
      <c r="AG25" s="191"/>
      <c r="AH25" s="191"/>
      <c r="AJ25" s="191"/>
      <c r="AK25" s="191"/>
      <c r="AL25" s="191"/>
      <c r="AN25" s="191"/>
      <c r="AO25" s="191"/>
      <c r="AP25" s="191"/>
      <c r="AR25" s="191"/>
      <c r="AS25" s="191"/>
      <c r="AT25" s="191"/>
      <c r="AV25" s="191"/>
      <c r="AW25" s="191"/>
      <c r="AX25" s="191"/>
      <c r="AZ25" s="191"/>
      <c r="BA25" s="191"/>
      <c r="BB25" s="191"/>
      <c r="BD25" s="191"/>
      <c r="BE25" s="191"/>
      <c r="BF25" s="191"/>
      <c r="BH25" s="191"/>
      <c r="BI25" s="191"/>
      <c r="BJ25" s="191"/>
    </row>
    <row r="26" spans="8:67" x14ac:dyDescent="0.2">
      <c r="H26" s="191"/>
      <c r="P26" s="191"/>
      <c r="Q26" s="191"/>
      <c r="R26" s="191"/>
      <c r="T26" s="191"/>
      <c r="U26" s="191"/>
      <c r="V26" s="191"/>
      <c r="X26" s="191"/>
      <c r="Y26" s="191"/>
      <c r="Z26" s="191"/>
      <c r="AB26" s="191"/>
      <c r="AC26" s="191"/>
      <c r="AD26" s="191"/>
      <c r="AF26" s="191"/>
      <c r="AG26" s="191"/>
      <c r="AH26" s="191"/>
      <c r="AJ26" s="191"/>
      <c r="AK26" s="191"/>
      <c r="AL26" s="191"/>
      <c r="AN26" s="191"/>
      <c r="AO26" s="191"/>
      <c r="AP26" s="191"/>
      <c r="AR26" s="191"/>
      <c r="AS26" s="191"/>
      <c r="AT26" s="191"/>
      <c r="AV26" s="191"/>
      <c r="AW26" s="191"/>
      <c r="AX26" s="191"/>
      <c r="AZ26" s="191"/>
      <c r="BA26" s="191"/>
      <c r="BB26" s="191"/>
      <c r="BD26" s="191"/>
      <c r="BE26" s="191"/>
      <c r="BF26" s="191"/>
      <c r="BH26" s="191"/>
      <c r="BI26" s="191"/>
      <c r="BJ26" s="191"/>
    </row>
    <row r="27" spans="8:67" x14ac:dyDescent="0.2">
      <c r="H27" s="191"/>
      <c r="P27" s="191"/>
      <c r="Q27" s="191"/>
      <c r="R27" s="191"/>
      <c r="T27" s="191"/>
      <c r="U27" s="191"/>
      <c r="V27" s="191"/>
      <c r="X27" s="191"/>
      <c r="Y27" s="191"/>
      <c r="Z27" s="191"/>
      <c r="AB27" s="191"/>
      <c r="AC27" s="191"/>
      <c r="AD27" s="191"/>
      <c r="AF27" s="191"/>
      <c r="AG27" s="191"/>
      <c r="AH27" s="191"/>
      <c r="AJ27" s="191"/>
      <c r="AK27" s="191"/>
      <c r="AL27" s="191"/>
      <c r="AN27" s="191"/>
      <c r="AO27" s="191"/>
      <c r="AP27" s="191"/>
      <c r="AR27" s="191"/>
      <c r="AS27" s="191"/>
      <c r="AT27" s="191"/>
      <c r="AV27" s="191"/>
      <c r="AW27" s="191"/>
      <c r="AX27" s="191"/>
      <c r="AZ27" s="191"/>
      <c r="BA27" s="191"/>
      <c r="BB27" s="191"/>
      <c r="BD27" s="191"/>
      <c r="BE27" s="191"/>
      <c r="BF27" s="191"/>
      <c r="BH27" s="191"/>
      <c r="BI27" s="191"/>
      <c r="BJ27" s="191"/>
    </row>
    <row r="28" spans="8:67" x14ac:dyDescent="0.2">
      <c r="H28" s="191"/>
      <c r="P28" s="191"/>
      <c r="Q28" s="191"/>
      <c r="R28" s="191"/>
      <c r="T28" s="191"/>
      <c r="U28" s="191"/>
      <c r="V28" s="191"/>
      <c r="X28" s="191"/>
      <c r="Y28" s="191"/>
      <c r="Z28" s="191"/>
      <c r="AB28" s="191"/>
      <c r="AC28" s="191"/>
      <c r="AD28" s="191"/>
      <c r="AF28" s="191"/>
      <c r="AG28" s="191"/>
      <c r="AH28" s="191"/>
      <c r="AJ28" s="191"/>
      <c r="AK28" s="191"/>
      <c r="AL28" s="191"/>
      <c r="AN28" s="191"/>
      <c r="AO28" s="191"/>
      <c r="AP28" s="191"/>
      <c r="AR28" s="191"/>
      <c r="AS28" s="191"/>
      <c r="AT28" s="191"/>
      <c r="AV28" s="191"/>
      <c r="AW28" s="191"/>
      <c r="AX28" s="191"/>
      <c r="AZ28" s="191"/>
      <c r="BA28" s="191"/>
      <c r="BB28" s="191"/>
      <c r="BD28" s="191"/>
      <c r="BE28" s="191"/>
      <c r="BF28" s="191"/>
      <c r="BH28" s="191"/>
      <c r="BI28" s="191"/>
      <c r="BJ28" s="191"/>
    </row>
    <row r="29" spans="8:67" x14ac:dyDescent="0.2">
      <c r="H29" s="191"/>
      <c r="P29" s="191"/>
      <c r="Q29" s="191"/>
      <c r="R29" s="191"/>
      <c r="T29" s="191"/>
      <c r="U29" s="191"/>
      <c r="V29" s="191"/>
      <c r="X29" s="191"/>
      <c r="Y29" s="191"/>
      <c r="Z29" s="191"/>
      <c r="AB29" s="191"/>
      <c r="AC29" s="191"/>
      <c r="AD29" s="191"/>
      <c r="AF29" s="191"/>
      <c r="AG29" s="191"/>
      <c r="AH29" s="191"/>
      <c r="AJ29" s="191"/>
      <c r="AK29" s="191"/>
      <c r="AL29" s="191"/>
      <c r="AN29" s="191"/>
      <c r="AO29" s="191"/>
      <c r="AP29" s="191"/>
      <c r="AR29" s="191"/>
      <c r="AS29" s="191"/>
      <c r="AT29" s="191"/>
      <c r="AV29" s="191"/>
      <c r="AW29" s="191"/>
      <c r="AX29" s="191"/>
      <c r="AZ29" s="191"/>
      <c r="BA29" s="191"/>
      <c r="BB29" s="191"/>
      <c r="BD29" s="191"/>
      <c r="BE29" s="191"/>
      <c r="BF29" s="191"/>
      <c r="BH29" s="191"/>
      <c r="BI29" s="191"/>
      <c r="BJ29" s="191"/>
    </row>
    <row r="30" spans="8:67" x14ac:dyDescent="0.2">
      <c r="H30" s="191"/>
      <c r="P30" s="191"/>
      <c r="Q30" s="191"/>
      <c r="R30" s="191"/>
      <c r="T30" s="191"/>
      <c r="U30" s="191"/>
      <c r="V30" s="191"/>
      <c r="X30" s="191"/>
      <c r="Y30" s="191"/>
      <c r="Z30" s="191"/>
      <c r="AB30" s="191"/>
      <c r="AC30" s="191"/>
      <c r="AD30" s="191"/>
      <c r="AF30" s="191"/>
      <c r="AG30" s="191"/>
      <c r="AH30" s="191"/>
      <c r="AJ30" s="191"/>
      <c r="AK30" s="191"/>
      <c r="AL30" s="191"/>
      <c r="AN30" s="191"/>
      <c r="AO30" s="191"/>
      <c r="AP30" s="191"/>
      <c r="AR30" s="191"/>
      <c r="AS30" s="191"/>
      <c r="AT30" s="191"/>
      <c r="AV30" s="191"/>
      <c r="AW30" s="191"/>
      <c r="AX30" s="191"/>
      <c r="AZ30" s="191"/>
      <c r="BA30" s="191"/>
      <c r="BB30" s="191"/>
      <c r="BD30" s="191"/>
      <c r="BE30" s="191"/>
      <c r="BF30" s="191"/>
      <c r="BH30" s="191"/>
      <c r="BI30" s="191"/>
      <c r="BJ30" s="191"/>
    </row>
    <row r="31" spans="8:67" x14ac:dyDescent="0.2">
      <c r="H31" s="191"/>
      <c r="P31" s="191"/>
      <c r="Q31" s="191"/>
      <c r="R31" s="191"/>
      <c r="T31" s="191"/>
      <c r="U31" s="191"/>
      <c r="V31" s="191"/>
      <c r="X31" s="191"/>
      <c r="Y31" s="191"/>
      <c r="Z31" s="191"/>
      <c r="AB31" s="191"/>
      <c r="AC31" s="191"/>
      <c r="AD31" s="191"/>
      <c r="AF31" s="191"/>
      <c r="AG31" s="191"/>
      <c r="AH31" s="191"/>
      <c r="AJ31" s="191"/>
      <c r="AK31" s="191"/>
      <c r="AL31" s="191"/>
      <c r="AN31" s="191"/>
      <c r="AO31" s="191"/>
      <c r="AP31" s="191"/>
      <c r="AR31" s="191"/>
      <c r="AS31" s="191"/>
      <c r="AT31" s="191"/>
      <c r="AV31" s="191"/>
      <c r="AW31" s="191"/>
      <c r="AX31" s="191"/>
      <c r="AZ31" s="191"/>
      <c r="BA31" s="191"/>
      <c r="BB31" s="191"/>
      <c r="BD31" s="191"/>
      <c r="BE31" s="191"/>
      <c r="BF31" s="191"/>
      <c r="BH31" s="191"/>
      <c r="BI31" s="191"/>
      <c r="BJ31" s="191"/>
    </row>
    <row r="32" spans="8:67" x14ac:dyDescent="0.2">
      <c r="H32" s="191"/>
      <c r="P32" s="191"/>
      <c r="Q32" s="191"/>
      <c r="R32" s="191"/>
      <c r="T32" s="191"/>
      <c r="U32" s="191"/>
      <c r="V32" s="191"/>
      <c r="X32" s="191"/>
      <c r="Y32" s="191"/>
      <c r="Z32" s="191"/>
      <c r="AB32" s="191"/>
      <c r="AC32" s="191"/>
      <c r="AD32" s="191"/>
      <c r="AF32" s="191"/>
      <c r="AG32" s="191"/>
      <c r="AH32" s="191"/>
      <c r="AJ32" s="191"/>
      <c r="AK32" s="191"/>
      <c r="AL32" s="191"/>
      <c r="AN32" s="191"/>
      <c r="AO32" s="191"/>
      <c r="AP32" s="191"/>
      <c r="AR32" s="191"/>
      <c r="AS32" s="191"/>
      <c r="AT32" s="191"/>
      <c r="AV32" s="191"/>
      <c r="AW32" s="191"/>
      <c r="AX32" s="191"/>
      <c r="AZ32" s="191"/>
      <c r="BA32" s="191"/>
      <c r="BB32" s="191"/>
      <c r="BD32" s="191"/>
      <c r="BE32" s="191"/>
      <c r="BF32" s="191"/>
      <c r="BH32" s="191"/>
      <c r="BI32" s="191"/>
      <c r="BJ32" s="191"/>
    </row>
    <row r="33" spans="8:62" x14ac:dyDescent="0.2">
      <c r="H33" s="191"/>
      <c r="P33" s="191"/>
      <c r="Q33" s="191"/>
      <c r="R33" s="191"/>
      <c r="T33" s="191"/>
      <c r="U33" s="191"/>
      <c r="V33" s="191"/>
      <c r="X33" s="191"/>
      <c r="Y33" s="191"/>
      <c r="Z33" s="191"/>
      <c r="AB33" s="191"/>
      <c r="AC33" s="191"/>
      <c r="AD33" s="191"/>
      <c r="AF33" s="191"/>
      <c r="AG33" s="191"/>
      <c r="AH33" s="191"/>
      <c r="AJ33" s="191"/>
      <c r="AK33" s="191"/>
      <c r="AL33" s="191"/>
      <c r="AN33" s="191"/>
      <c r="AO33" s="191"/>
      <c r="AP33" s="191"/>
      <c r="AR33" s="191"/>
      <c r="AS33" s="191"/>
      <c r="AT33" s="191"/>
      <c r="AV33" s="191"/>
      <c r="AW33" s="191"/>
      <c r="AX33" s="191"/>
      <c r="AZ33" s="191"/>
      <c r="BA33" s="191"/>
      <c r="BB33" s="191"/>
      <c r="BD33" s="191"/>
      <c r="BE33" s="191"/>
      <c r="BF33" s="191"/>
      <c r="BH33" s="191"/>
      <c r="BI33" s="191"/>
      <c r="BJ33" s="191"/>
    </row>
    <row r="34" spans="8:62" x14ac:dyDescent="0.2">
      <c r="H34" s="191"/>
      <c r="P34" s="191"/>
      <c r="Q34" s="191"/>
      <c r="R34" s="191"/>
      <c r="T34" s="191"/>
      <c r="U34" s="191"/>
      <c r="V34" s="191"/>
      <c r="X34" s="191"/>
      <c r="Y34" s="191"/>
      <c r="Z34" s="191"/>
      <c r="AB34" s="191"/>
      <c r="AC34" s="191"/>
      <c r="AD34" s="191"/>
      <c r="AF34" s="191"/>
      <c r="AG34" s="191"/>
      <c r="AH34" s="191"/>
      <c r="AJ34" s="191"/>
      <c r="AK34" s="191"/>
      <c r="AL34" s="191"/>
      <c r="AN34" s="191"/>
      <c r="AO34" s="191"/>
      <c r="AP34" s="191"/>
      <c r="AR34" s="191"/>
      <c r="AS34" s="191"/>
      <c r="AT34" s="191"/>
      <c r="AV34" s="191"/>
      <c r="AW34" s="191"/>
      <c r="AX34" s="191"/>
      <c r="AZ34" s="191"/>
      <c r="BA34" s="191"/>
      <c r="BB34" s="191"/>
      <c r="BD34" s="191"/>
      <c r="BE34" s="191"/>
      <c r="BF34" s="191"/>
      <c r="BH34" s="191"/>
      <c r="BI34" s="191"/>
      <c r="BJ34" s="191"/>
    </row>
    <row r="35" spans="8:62" x14ac:dyDescent="0.2">
      <c r="H35" s="191"/>
      <c r="P35" s="191"/>
      <c r="Q35" s="191"/>
      <c r="R35" s="191"/>
      <c r="T35" s="191"/>
      <c r="U35" s="191"/>
      <c r="V35" s="191"/>
      <c r="X35" s="191"/>
      <c r="Y35" s="191"/>
      <c r="Z35" s="191"/>
      <c r="AB35" s="191"/>
      <c r="AC35" s="191"/>
      <c r="AD35" s="191"/>
      <c r="AF35" s="191"/>
      <c r="AG35" s="191"/>
      <c r="AH35" s="191"/>
      <c r="AJ35" s="191"/>
      <c r="AK35" s="191"/>
      <c r="AL35" s="191"/>
      <c r="AN35" s="191"/>
      <c r="AO35" s="191"/>
      <c r="AP35" s="191"/>
      <c r="AR35" s="191"/>
      <c r="AS35" s="191"/>
      <c r="AT35" s="191"/>
      <c r="AV35" s="191"/>
      <c r="AW35" s="191"/>
      <c r="AX35" s="191"/>
      <c r="AZ35" s="191"/>
      <c r="BA35" s="191"/>
      <c r="BB35" s="191"/>
      <c r="BD35" s="191"/>
      <c r="BE35" s="191"/>
      <c r="BF35" s="191"/>
      <c r="BH35" s="191"/>
      <c r="BI35" s="191"/>
      <c r="BJ35" s="191"/>
    </row>
    <row r="36" spans="8:62" x14ac:dyDescent="0.2">
      <c r="H36" s="191"/>
      <c r="P36" s="191"/>
      <c r="Q36" s="191"/>
      <c r="R36" s="191"/>
      <c r="T36" s="191"/>
      <c r="U36" s="191"/>
      <c r="V36" s="191"/>
      <c r="X36" s="191"/>
      <c r="Y36" s="191"/>
      <c r="Z36" s="191"/>
      <c r="AB36" s="191"/>
      <c r="AC36" s="191"/>
      <c r="AD36" s="191"/>
      <c r="AF36" s="191"/>
      <c r="AG36" s="191"/>
      <c r="AH36" s="191"/>
      <c r="AJ36" s="191"/>
      <c r="AK36" s="191"/>
      <c r="AL36" s="191"/>
      <c r="AN36" s="191"/>
      <c r="AO36" s="191"/>
      <c r="AP36" s="191"/>
      <c r="AR36" s="191"/>
      <c r="AS36" s="191"/>
      <c r="AT36" s="191"/>
      <c r="AV36" s="191"/>
      <c r="AW36" s="191"/>
      <c r="AX36" s="191"/>
      <c r="AZ36" s="191"/>
      <c r="BA36" s="191"/>
      <c r="BB36" s="191"/>
      <c r="BD36" s="191"/>
      <c r="BE36" s="191"/>
      <c r="BF36" s="191"/>
      <c r="BH36" s="191"/>
      <c r="BI36" s="191"/>
      <c r="BJ36" s="191"/>
    </row>
    <row r="37" spans="8:62" x14ac:dyDescent="0.2">
      <c r="H37" s="191"/>
      <c r="P37" s="191"/>
      <c r="Q37" s="191"/>
      <c r="R37" s="191"/>
      <c r="T37" s="191"/>
      <c r="U37" s="191"/>
      <c r="V37" s="191"/>
      <c r="X37" s="191"/>
      <c r="Y37" s="191"/>
      <c r="Z37" s="191"/>
      <c r="AB37" s="191"/>
      <c r="AC37" s="191"/>
      <c r="AD37" s="191"/>
      <c r="AF37" s="191"/>
      <c r="AG37" s="191"/>
      <c r="AH37" s="191"/>
      <c r="AJ37" s="191"/>
      <c r="AK37" s="191"/>
      <c r="AL37" s="191"/>
      <c r="AN37" s="191"/>
      <c r="AO37" s="191"/>
      <c r="AP37" s="191"/>
      <c r="AR37" s="191"/>
      <c r="AS37" s="191"/>
      <c r="AT37" s="191"/>
      <c r="AV37" s="191"/>
      <c r="AW37" s="191"/>
      <c r="AX37" s="191"/>
      <c r="AZ37" s="191"/>
      <c r="BA37" s="191"/>
      <c r="BB37" s="191"/>
      <c r="BD37" s="191"/>
      <c r="BE37" s="191"/>
      <c r="BF37" s="191"/>
      <c r="BH37" s="191"/>
      <c r="BI37" s="191"/>
      <c r="BJ37" s="191"/>
    </row>
    <row r="38" spans="8:62" x14ac:dyDescent="0.2">
      <c r="H38" s="191"/>
      <c r="P38" s="191"/>
      <c r="Q38" s="191"/>
      <c r="R38" s="191"/>
      <c r="T38" s="191"/>
      <c r="U38" s="191"/>
      <c r="V38" s="191"/>
      <c r="X38" s="191"/>
      <c r="Y38" s="191"/>
      <c r="Z38" s="191"/>
      <c r="AB38" s="191"/>
      <c r="AC38" s="191"/>
      <c r="AD38" s="191"/>
      <c r="AF38" s="191"/>
      <c r="AG38" s="191"/>
      <c r="AH38" s="191"/>
      <c r="AJ38" s="191"/>
      <c r="AK38" s="191"/>
      <c r="AL38" s="191"/>
      <c r="AN38" s="191"/>
      <c r="AO38" s="191"/>
      <c r="AP38" s="191"/>
      <c r="AR38" s="191"/>
      <c r="AS38" s="191"/>
      <c r="AT38" s="191"/>
      <c r="AV38" s="191"/>
      <c r="AW38" s="191"/>
      <c r="AX38" s="191"/>
      <c r="AZ38" s="191"/>
      <c r="BA38" s="191"/>
      <c r="BB38" s="191"/>
      <c r="BD38" s="191"/>
      <c r="BE38" s="191"/>
      <c r="BF38" s="191"/>
      <c r="BH38" s="191"/>
      <c r="BI38" s="191"/>
      <c r="BJ38" s="191"/>
    </row>
    <row r="39" spans="8:62" x14ac:dyDescent="0.2">
      <c r="H39" s="191"/>
      <c r="P39" s="191"/>
      <c r="Q39" s="191"/>
      <c r="R39" s="191"/>
      <c r="T39" s="191"/>
      <c r="U39" s="191"/>
      <c r="V39" s="191"/>
      <c r="X39" s="191"/>
      <c r="Y39" s="191"/>
      <c r="Z39" s="191"/>
      <c r="AB39" s="191"/>
      <c r="AC39" s="191"/>
      <c r="AD39" s="191"/>
      <c r="AF39" s="191"/>
      <c r="AG39" s="191"/>
      <c r="AH39" s="191"/>
      <c r="AJ39" s="191"/>
      <c r="AK39" s="191"/>
      <c r="AL39" s="191"/>
      <c r="AN39" s="191"/>
      <c r="AO39" s="191"/>
      <c r="AP39" s="191"/>
      <c r="AR39" s="191"/>
      <c r="AS39" s="191"/>
      <c r="AT39" s="191"/>
      <c r="AV39" s="191"/>
      <c r="AW39" s="191"/>
      <c r="AX39" s="191"/>
      <c r="AZ39" s="191"/>
      <c r="BA39" s="191"/>
      <c r="BB39" s="191"/>
      <c r="BD39" s="191"/>
      <c r="BE39" s="191"/>
      <c r="BF39" s="191"/>
      <c r="BH39" s="191"/>
      <c r="BI39" s="191"/>
      <c r="BJ39" s="191"/>
    </row>
    <row r="40" spans="8:62" x14ac:dyDescent="0.2">
      <c r="H40" s="191"/>
      <c r="P40" s="191"/>
      <c r="Q40" s="191"/>
      <c r="R40" s="191"/>
      <c r="T40" s="191"/>
      <c r="U40" s="191"/>
      <c r="V40" s="191"/>
      <c r="X40" s="191"/>
      <c r="Y40" s="191"/>
      <c r="Z40" s="191"/>
      <c r="AB40" s="191"/>
      <c r="AC40" s="191"/>
      <c r="AD40" s="191"/>
      <c r="AF40" s="191"/>
      <c r="AG40" s="191"/>
      <c r="AH40" s="191"/>
      <c r="AJ40" s="191"/>
      <c r="AK40" s="191"/>
      <c r="AL40" s="191"/>
      <c r="AN40" s="191"/>
      <c r="AO40" s="191"/>
      <c r="AP40" s="191"/>
      <c r="AR40" s="191"/>
      <c r="AS40" s="191"/>
      <c r="AT40" s="191"/>
      <c r="AV40" s="191"/>
      <c r="AW40" s="191"/>
      <c r="AX40" s="191"/>
      <c r="AZ40" s="191"/>
      <c r="BA40" s="191"/>
      <c r="BB40" s="191"/>
      <c r="BD40" s="191"/>
      <c r="BE40" s="191"/>
      <c r="BF40" s="191"/>
      <c r="BH40" s="191"/>
      <c r="BI40" s="191"/>
      <c r="BJ40" s="191"/>
    </row>
    <row r="41" spans="8:62" x14ac:dyDescent="0.2">
      <c r="H41" s="191"/>
      <c r="P41" s="191"/>
      <c r="Q41" s="191"/>
      <c r="R41" s="191"/>
      <c r="T41" s="191"/>
      <c r="U41" s="191"/>
      <c r="V41" s="191"/>
      <c r="X41" s="191"/>
      <c r="Y41" s="191"/>
      <c r="Z41" s="191"/>
      <c r="AB41" s="191"/>
      <c r="AC41" s="191"/>
      <c r="AD41" s="191"/>
      <c r="AF41" s="191"/>
      <c r="AG41" s="191"/>
      <c r="AH41" s="191"/>
      <c r="AJ41" s="191"/>
      <c r="AK41" s="191"/>
      <c r="AL41" s="191"/>
      <c r="AN41" s="191"/>
      <c r="AO41" s="191"/>
      <c r="AP41" s="191"/>
      <c r="AR41" s="191"/>
      <c r="AS41" s="191"/>
      <c r="AT41" s="191"/>
      <c r="AV41" s="191"/>
      <c r="AW41" s="191"/>
      <c r="AX41" s="191"/>
      <c r="AZ41" s="191"/>
      <c r="BA41" s="191"/>
      <c r="BB41" s="191"/>
      <c r="BD41" s="191"/>
      <c r="BE41" s="191"/>
      <c r="BF41" s="191"/>
      <c r="BH41" s="191"/>
      <c r="BI41" s="191"/>
      <c r="BJ41" s="191"/>
    </row>
    <row r="42" spans="8:62" x14ac:dyDescent="0.2">
      <c r="H42" s="191"/>
      <c r="P42" s="191"/>
      <c r="Q42" s="191"/>
      <c r="R42" s="191"/>
      <c r="T42" s="191"/>
      <c r="U42" s="191"/>
      <c r="V42" s="191"/>
      <c r="X42" s="191"/>
      <c r="Y42" s="191"/>
      <c r="Z42" s="191"/>
      <c r="AB42" s="191"/>
      <c r="AC42" s="191"/>
      <c r="AD42" s="191"/>
      <c r="AF42" s="191"/>
      <c r="AG42" s="191"/>
      <c r="AH42" s="191"/>
      <c r="AJ42" s="191"/>
      <c r="AK42" s="191"/>
      <c r="AL42" s="191"/>
      <c r="AN42" s="191"/>
      <c r="AO42" s="191"/>
      <c r="AP42" s="191"/>
      <c r="AR42" s="191"/>
      <c r="AS42" s="191"/>
      <c r="AT42" s="191"/>
      <c r="AV42" s="191"/>
      <c r="AW42" s="191"/>
      <c r="AX42" s="191"/>
      <c r="AZ42" s="191"/>
      <c r="BA42" s="191"/>
      <c r="BB42" s="191"/>
      <c r="BD42" s="191"/>
      <c r="BE42" s="191"/>
      <c r="BF42" s="191"/>
      <c r="BH42" s="191"/>
      <c r="BI42" s="191"/>
      <c r="BJ42" s="191"/>
    </row>
    <row r="43" spans="8:62" x14ac:dyDescent="0.2">
      <c r="H43" s="191"/>
      <c r="P43" s="191"/>
      <c r="Q43" s="191"/>
      <c r="R43" s="191"/>
      <c r="T43" s="191"/>
      <c r="U43" s="191"/>
      <c r="V43" s="191"/>
      <c r="X43" s="191"/>
      <c r="Y43" s="191"/>
      <c r="Z43" s="191"/>
      <c r="AB43" s="191"/>
      <c r="AC43" s="191"/>
      <c r="AD43" s="191"/>
      <c r="AF43" s="191"/>
      <c r="AG43" s="191"/>
      <c r="AH43" s="191"/>
      <c r="AJ43" s="191"/>
      <c r="AK43" s="191"/>
      <c r="AL43" s="191"/>
      <c r="AN43" s="191"/>
      <c r="AO43" s="191"/>
      <c r="AP43" s="191"/>
      <c r="AR43" s="191"/>
      <c r="AS43" s="191"/>
      <c r="AT43" s="191"/>
      <c r="AV43" s="191"/>
      <c r="AW43" s="191"/>
      <c r="AX43" s="191"/>
      <c r="AZ43" s="191"/>
      <c r="BA43" s="191"/>
      <c r="BB43" s="191"/>
      <c r="BD43" s="191"/>
      <c r="BE43" s="191"/>
      <c r="BF43" s="191"/>
      <c r="BH43" s="191"/>
      <c r="BI43" s="191"/>
      <c r="BJ43" s="191"/>
    </row>
    <row r="44" spans="8:62" x14ac:dyDescent="0.2">
      <c r="H44" s="191"/>
      <c r="P44" s="191"/>
      <c r="Q44" s="191"/>
      <c r="R44" s="191"/>
      <c r="T44" s="191"/>
      <c r="U44" s="191"/>
      <c r="V44" s="191"/>
      <c r="X44" s="191"/>
      <c r="Y44" s="191"/>
      <c r="Z44" s="191"/>
      <c r="AB44" s="191"/>
      <c r="AC44" s="191"/>
      <c r="AD44" s="191"/>
      <c r="AF44" s="191"/>
      <c r="AG44" s="191"/>
      <c r="AH44" s="191"/>
      <c r="AJ44" s="191"/>
      <c r="AK44" s="191"/>
      <c r="AL44" s="191"/>
      <c r="AN44" s="191"/>
      <c r="AO44" s="191"/>
      <c r="AP44" s="191"/>
      <c r="AR44" s="191"/>
      <c r="AS44" s="191"/>
      <c r="AT44" s="191"/>
      <c r="AV44" s="191"/>
      <c r="AW44" s="191"/>
      <c r="AX44" s="191"/>
      <c r="AZ44" s="191"/>
      <c r="BA44" s="191"/>
      <c r="BB44" s="191"/>
      <c r="BD44" s="191"/>
      <c r="BE44" s="191"/>
      <c r="BF44" s="191"/>
      <c r="BH44" s="191"/>
      <c r="BI44" s="191"/>
      <c r="BJ44" s="191"/>
    </row>
    <row r="45" spans="8:62" x14ac:dyDescent="0.2">
      <c r="H45" s="191"/>
      <c r="P45" s="191"/>
      <c r="Q45" s="191"/>
      <c r="R45" s="191"/>
      <c r="T45" s="191"/>
      <c r="U45" s="191"/>
      <c r="V45" s="191"/>
      <c r="X45" s="191"/>
      <c r="Y45" s="191"/>
      <c r="Z45" s="191"/>
      <c r="AB45" s="191"/>
      <c r="AC45" s="191"/>
      <c r="AD45" s="191"/>
      <c r="AF45" s="191"/>
      <c r="AG45" s="191"/>
      <c r="AH45" s="191"/>
      <c r="AJ45" s="191"/>
      <c r="AK45" s="191"/>
      <c r="AL45" s="191"/>
      <c r="AN45" s="191"/>
      <c r="AO45" s="191"/>
      <c r="AP45" s="191"/>
      <c r="AR45" s="191"/>
      <c r="AS45" s="191"/>
      <c r="AT45" s="191"/>
      <c r="AV45" s="191"/>
      <c r="AW45" s="191"/>
      <c r="AX45" s="191"/>
      <c r="AZ45" s="191"/>
      <c r="BA45" s="191"/>
      <c r="BB45" s="191"/>
      <c r="BD45" s="191"/>
      <c r="BE45" s="191"/>
      <c r="BF45" s="191"/>
      <c r="BH45" s="191"/>
      <c r="BI45" s="191"/>
      <c r="BJ45" s="191"/>
    </row>
    <row r="46" spans="8:62" x14ac:dyDescent="0.2">
      <c r="H46" s="191"/>
      <c r="P46" s="191"/>
      <c r="Q46" s="191"/>
      <c r="R46" s="191"/>
      <c r="T46" s="191"/>
      <c r="U46" s="191"/>
      <c r="V46" s="191"/>
      <c r="X46" s="191"/>
      <c r="Y46" s="191"/>
      <c r="Z46" s="191"/>
      <c r="AB46" s="191"/>
      <c r="AC46" s="191"/>
      <c r="AD46" s="191"/>
      <c r="AF46" s="191"/>
      <c r="AG46" s="191"/>
      <c r="AH46" s="191"/>
      <c r="AJ46" s="191"/>
      <c r="AK46" s="191"/>
      <c r="AL46" s="191"/>
      <c r="AN46" s="191"/>
      <c r="AO46" s="191"/>
      <c r="AP46" s="191"/>
      <c r="AR46" s="191"/>
      <c r="AS46" s="191"/>
      <c r="AT46" s="191"/>
      <c r="AV46" s="191"/>
      <c r="AW46" s="191"/>
      <c r="AX46" s="191"/>
      <c r="AZ46" s="191"/>
      <c r="BA46" s="191"/>
      <c r="BB46" s="191"/>
      <c r="BD46" s="191"/>
      <c r="BE46" s="191"/>
      <c r="BF46" s="191"/>
      <c r="BH46" s="191"/>
      <c r="BI46" s="191"/>
      <c r="BJ46" s="191"/>
    </row>
    <row r="47" spans="8:62" x14ac:dyDescent="0.2">
      <c r="H47" s="191"/>
      <c r="P47" s="191"/>
      <c r="Q47" s="191"/>
      <c r="R47" s="191"/>
      <c r="T47" s="191"/>
      <c r="U47" s="191"/>
      <c r="V47" s="191"/>
      <c r="X47" s="191"/>
      <c r="Y47" s="191"/>
      <c r="Z47" s="191"/>
      <c r="AB47" s="191"/>
      <c r="AC47" s="191"/>
      <c r="AD47" s="191"/>
      <c r="AF47" s="191"/>
      <c r="AG47" s="191"/>
      <c r="AH47" s="191"/>
      <c r="AJ47" s="191"/>
      <c r="AK47" s="191"/>
      <c r="AL47" s="191"/>
      <c r="AN47" s="191"/>
      <c r="AO47" s="191"/>
      <c r="AP47" s="191"/>
      <c r="AR47" s="191"/>
      <c r="AS47" s="191"/>
      <c r="AT47" s="191"/>
      <c r="AV47" s="191"/>
      <c r="AW47" s="191"/>
      <c r="AX47" s="191"/>
      <c r="AZ47" s="191"/>
      <c r="BA47" s="191"/>
      <c r="BB47" s="191"/>
      <c r="BD47" s="191"/>
      <c r="BE47" s="191"/>
      <c r="BF47" s="191"/>
      <c r="BH47" s="191"/>
      <c r="BI47" s="191"/>
      <c r="BJ47" s="191"/>
    </row>
    <row r="48" spans="8:62" x14ac:dyDescent="0.2">
      <c r="H48" s="191"/>
      <c r="P48" s="191"/>
      <c r="Q48" s="191"/>
      <c r="R48" s="191"/>
      <c r="T48" s="191"/>
      <c r="U48" s="191"/>
      <c r="V48" s="191"/>
      <c r="X48" s="191"/>
      <c r="Y48" s="191"/>
      <c r="Z48" s="191"/>
      <c r="AB48" s="191"/>
      <c r="AC48" s="191"/>
      <c r="AD48" s="191"/>
      <c r="AF48" s="191"/>
      <c r="AG48" s="191"/>
      <c r="AH48" s="191"/>
      <c r="AJ48" s="191"/>
      <c r="AK48" s="191"/>
      <c r="AL48" s="191"/>
      <c r="AN48" s="191"/>
      <c r="AO48" s="191"/>
      <c r="AP48" s="191"/>
      <c r="AR48" s="191"/>
      <c r="AS48" s="191"/>
      <c r="AT48" s="191"/>
      <c r="AV48" s="191"/>
      <c r="AW48" s="191"/>
      <c r="AX48" s="191"/>
      <c r="AZ48" s="191"/>
      <c r="BA48" s="191"/>
      <c r="BB48" s="191"/>
      <c r="BD48" s="191"/>
      <c r="BE48" s="191"/>
      <c r="BF48" s="191"/>
      <c r="BH48" s="191"/>
      <c r="BI48" s="191"/>
      <c r="BJ48" s="191"/>
    </row>
    <row r="49" spans="21:51" x14ac:dyDescent="0.2">
      <c r="U49" s="191"/>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row>
    <row r="50" spans="21:51" x14ac:dyDescent="0.2">
      <c r="U50" s="191"/>
      <c r="V50" s="191"/>
      <c r="W50" s="19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row>
    <row r="51" spans="21:51" x14ac:dyDescent="0.2">
      <c r="U51" s="191"/>
      <c r="V51" s="191"/>
      <c r="W51" s="19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row>
    <row r="52" spans="21:51" x14ac:dyDescent="0.2">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row>
    <row r="53" spans="21:51" x14ac:dyDescent="0.2">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row>
    <row r="54" spans="21:51" x14ac:dyDescent="0.2">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row>
    <row r="55" spans="21:51" x14ac:dyDescent="0.2">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row>
    <row r="56" spans="21:51" x14ac:dyDescent="0.2">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row>
    <row r="57" spans="21:51" x14ac:dyDescent="0.2">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row>
  </sheetData>
  <phoneticPr fontId="9" type="noConversion"/>
  <pageMargins left="0.2" right="0.21" top="1" bottom="1" header="0.5" footer="0.5"/>
  <pageSetup scale="5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3"/>
  <sheetViews>
    <sheetView workbookViewId="0">
      <selection activeCell="A14" sqref="A14"/>
    </sheetView>
  </sheetViews>
  <sheetFormatPr defaultRowHeight="12.75" x14ac:dyDescent="0.2"/>
  <cols>
    <col min="1" max="1" width="54" style="191" bestFit="1" customWidth="1"/>
    <col min="2" max="16384" width="9.140625" style="191"/>
  </cols>
  <sheetData>
    <row r="1" spans="1:1" x14ac:dyDescent="0.2">
      <c r="A1" s="191" t="str">
        <f>IF(LEN(Configuration!B19)&gt;1,Configuration!B19,"")</f>
        <v>Initial Forecast</v>
      </c>
    </row>
    <row r="2" spans="1:1" x14ac:dyDescent="0.2">
      <c r="A2" s="191" t="str">
        <f>IF(LEN(Configuration!B20)&gt;1,Configuration!B20,"")</f>
        <v>Market</v>
      </c>
    </row>
    <row r="3" spans="1:1" x14ac:dyDescent="0.2">
      <c r="A3" s="191" t="str">
        <f>IF(LEN(Configuration!B21)&gt;1,Configuration!B21,"")</f>
        <v>Customer Request</v>
      </c>
    </row>
    <row r="4" spans="1:1" x14ac:dyDescent="0.2">
      <c r="A4" s="191" t="str">
        <f>IF(LEN(Configuration!B22)&gt;1,Configuration!B22,"")</f>
        <v>Project Volume</v>
      </c>
    </row>
    <row r="5" spans="1:1" x14ac:dyDescent="0.2">
      <c r="A5" s="191" t="str">
        <f>IF(LEN(Configuration!B23)&gt;1,Configuration!B23,"")</f>
        <v>Supply Issue</v>
      </c>
    </row>
    <row r="6" spans="1:1" x14ac:dyDescent="0.2">
      <c r="A6" s="191" t="str">
        <f>IF(LEN(Configuration!B24)&gt;1,Configuration!B24,"")</f>
        <v>Promotion</v>
      </c>
    </row>
    <row r="7" spans="1:1" x14ac:dyDescent="0.2">
      <c r="A7" s="191" t="str">
        <f>IF(LEN(Configuration!B25)&gt;1,Configuration!B25,"")</f>
        <v>Other</v>
      </c>
    </row>
    <row r="8" spans="1:1" x14ac:dyDescent="0.2">
      <c r="A8" s="191" t="str">
        <f>IF(LEN(Configuration!B26)&gt;1,Configuration!B26,"")</f>
        <v/>
      </c>
    </row>
    <row r="9" spans="1:1" x14ac:dyDescent="0.2">
      <c r="A9" s="191" t="str">
        <f>IF(LEN(Configuration!B27)&gt;1,Configuration!B27,"")</f>
        <v/>
      </c>
    </row>
    <row r="10" spans="1:1" x14ac:dyDescent="0.2">
      <c r="A10" s="191" t="str">
        <f>IF(LEN(Configuration!B28)&gt;1,Configuration!B28,"")</f>
        <v/>
      </c>
    </row>
    <row r="11" spans="1:1" x14ac:dyDescent="0.2">
      <c r="A11" s="191" t="str">
        <f>IF(LEN(Configuration!B29)&gt;1,Configuration!B29,"")</f>
        <v/>
      </c>
    </row>
    <row r="12" spans="1:1" x14ac:dyDescent="0.2">
      <c r="A12" s="191" t="str">
        <f>IF(LEN(Configuration!B30)&gt;1,Configuration!B30,"")</f>
        <v/>
      </c>
    </row>
    <row r="13" spans="1:1" x14ac:dyDescent="0.2">
      <c r="A13" s="191" t="str">
        <f>IF(LEN(Configuration!B31)&gt;1,Configuration!B31,"")</f>
        <v/>
      </c>
    </row>
  </sheetData>
  <phoneticPr fontId="9"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L45"/>
  <sheetViews>
    <sheetView showGridLines="0" showRowColHeaders="0" zoomScale="75" workbookViewId="0">
      <pane xSplit="4" ySplit="5" topLeftCell="E6" activePane="bottomRight" state="frozen"/>
      <selection pane="topRight" activeCell="D1" sqref="D1"/>
      <selection pane="bottomLeft" activeCell="A6" sqref="A6"/>
      <selection pane="bottomRight" activeCell="A2" sqref="A2"/>
    </sheetView>
  </sheetViews>
  <sheetFormatPr defaultRowHeight="12.75" x14ac:dyDescent="0.2"/>
  <cols>
    <col min="2" max="2" width="31.42578125" customWidth="1"/>
    <col min="3" max="3" width="8.7109375" customWidth="1"/>
  </cols>
  <sheetData>
    <row r="2" spans="2:12" x14ac:dyDescent="0.2">
      <c r="B2" s="145" t="s">
        <v>260</v>
      </c>
      <c r="C2" s="144"/>
    </row>
    <row r="3" spans="2:12" x14ac:dyDescent="0.2">
      <c r="B3" t="s">
        <v>189</v>
      </c>
    </row>
    <row r="5" spans="2:12" x14ac:dyDescent="0.2">
      <c r="C5" s="144" t="s">
        <v>175</v>
      </c>
      <c r="D5" s="144" t="s">
        <v>174</v>
      </c>
      <c r="E5" s="144" t="s">
        <v>161</v>
      </c>
      <c r="L5" s="144" t="s">
        <v>258</v>
      </c>
    </row>
    <row r="6" spans="2:12" x14ac:dyDescent="0.2">
      <c r="B6" s="144" t="s">
        <v>168</v>
      </c>
      <c r="C6" s="144"/>
      <c r="L6" t="s">
        <v>259</v>
      </c>
    </row>
    <row r="7" spans="2:12" x14ac:dyDescent="0.2">
      <c r="B7" t="s">
        <v>158</v>
      </c>
      <c r="C7">
        <v>1</v>
      </c>
      <c r="D7">
        <v>100</v>
      </c>
      <c r="L7" t="s">
        <v>255</v>
      </c>
    </row>
    <row r="8" spans="2:12" x14ac:dyDescent="0.2">
      <c r="B8" t="s">
        <v>159</v>
      </c>
      <c r="C8">
        <v>1</v>
      </c>
      <c r="D8">
        <v>100</v>
      </c>
      <c r="L8" t="s">
        <v>254</v>
      </c>
    </row>
    <row r="9" spans="2:12" x14ac:dyDescent="0.2">
      <c r="B9" t="s">
        <v>165</v>
      </c>
      <c r="C9">
        <v>1</v>
      </c>
      <c r="D9">
        <v>100</v>
      </c>
      <c r="L9" t="s">
        <v>256</v>
      </c>
    </row>
    <row r="10" spans="2:12" x14ac:dyDescent="0.2">
      <c r="B10" t="s">
        <v>171</v>
      </c>
      <c r="C10">
        <v>1</v>
      </c>
      <c r="D10">
        <v>100</v>
      </c>
      <c r="E10" t="s">
        <v>166</v>
      </c>
      <c r="L10" t="s">
        <v>257</v>
      </c>
    </row>
    <row r="11" spans="2:12" x14ac:dyDescent="0.2">
      <c r="B11" t="s">
        <v>188</v>
      </c>
      <c r="C11">
        <v>2</v>
      </c>
      <c r="D11">
        <v>100</v>
      </c>
    </row>
    <row r="12" spans="2:12" x14ac:dyDescent="0.2">
      <c r="B12" t="s">
        <v>163</v>
      </c>
      <c r="C12">
        <v>2</v>
      </c>
      <c r="D12">
        <v>100</v>
      </c>
    </row>
    <row r="13" spans="2:12" x14ac:dyDescent="0.2">
      <c r="B13" t="s">
        <v>164</v>
      </c>
      <c r="C13">
        <v>3</v>
      </c>
      <c r="D13">
        <v>100</v>
      </c>
    </row>
    <row r="14" spans="2:12" x14ac:dyDescent="0.2">
      <c r="B14" t="s">
        <v>181</v>
      </c>
      <c r="C14">
        <v>2</v>
      </c>
      <c r="D14">
        <v>100</v>
      </c>
    </row>
    <row r="15" spans="2:12" x14ac:dyDescent="0.2">
      <c r="B15" t="s">
        <v>182</v>
      </c>
      <c r="C15">
        <v>2</v>
      </c>
      <c r="D15">
        <v>100</v>
      </c>
    </row>
    <row r="16" spans="2:12" x14ac:dyDescent="0.2">
      <c r="B16" t="s">
        <v>251</v>
      </c>
    </row>
    <row r="18" spans="2:5" x14ac:dyDescent="0.2">
      <c r="B18" s="144" t="s">
        <v>167</v>
      </c>
      <c r="C18" s="144"/>
    </row>
    <row r="19" spans="2:5" x14ac:dyDescent="0.2">
      <c r="B19" t="s">
        <v>169</v>
      </c>
      <c r="C19">
        <v>1</v>
      </c>
      <c r="D19">
        <v>100</v>
      </c>
      <c r="E19" t="s">
        <v>170</v>
      </c>
    </row>
    <row r="20" spans="2:5" x14ac:dyDescent="0.2">
      <c r="B20" t="s">
        <v>172</v>
      </c>
      <c r="C20">
        <v>2</v>
      </c>
      <c r="D20">
        <v>100</v>
      </c>
      <c r="E20" t="s">
        <v>173</v>
      </c>
    </row>
    <row r="22" spans="2:5" x14ac:dyDescent="0.2">
      <c r="B22" s="144" t="s">
        <v>184</v>
      </c>
      <c r="C22" s="144"/>
    </row>
    <row r="23" spans="2:5" x14ac:dyDescent="0.2">
      <c r="B23" t="s">
        <v>162</v>
      </c>
      <c r="C23">
        <v>3</v>
      </c>
      <c r="D23">
        <v>100</v>
      </c>
      <c r="E23" t="s">
        <v>176</v>
      </c>
    </row>
    <row r="24" spans="2:5" x14ac:dyDescent="0.2">
      <c r="B24" t="s">
        <v>177</v>
      </c>
      <c r="C24">
        <v>3</v>
      </c>
      <c r="D24">
        <v>100</v>
      </c>
      <c r="E24" t="s">
        <v>154</v>
      </c>
    </row>
    <row r="26" spans="2:5" x14ac:dyDescent="0.2">
      <c r="B26" s="144" t="s">
        <v>185</v>
      </c>
    </row>
    <row r="27" spans="2:5" x14ac:dyDescent="0.2">
      <c r="B27" t="s">
        <v>178</v>
      </c>
      <c r="C27">
        <v>1</v>
      </c>
      <c r="D27">
        <v>100</v>
      </c>
      <c r="E27" t="s">
        <v>253</v>
      </c>
    </row>
    <row r="28" spans="2:5" x14ac:dyDescent="0.2">
      <c r="B28" t="s">
        <v>160</v>
      </c>
      <c r="C28">
        <v>2</v>
      </c>
      <c r="D28">
        <v>100</v>
      </c>
      <c r="E28" t="s">
        <v>252</v>
      </c>
    </row>
    <row r="30" spans="2:5" x14ac:dyDescent="0.2">
      <c r="B30" s="144" t="s">
        <v>179</v>
      </c>
      <c r="C30" s="144"/>
    </row>
    <row r="31" spans="2:5" x14ac:dyDescent="0.2">
      <c r="B31" t="s">
        <v>180</v>
      </c>
      <c r="C31">
        <v>3</v>
      </c>
      <c r="D31">
        <v>100</v>
      </c>
      <c r="E31" t="s">
        <v>186</v>
      </c>
    </row>
    <row r="32" spans="2:5" x14ac:dyDescent="0.2">
      <c r="B32" t="s">
        <v>183</v>
      </c>
      <c r="C32">
        <v>3</v>
      </c>
      <c r="D32">
        <v>100</v>
      </c>
      <c r="E32" t="s">
        <v>187</v>
      </c>
    </row>
    <row r="34" spans="2:5" x14ac:dyDescent="0.2">
      <c r="B34" s="144" t="s">
        <v>265</v>
      </c>
    </row>
    <row r="35" spans="2:5" x14ac:dyDescent="0.2">
      <c r="B35" t="s">
        <v>237</v>
      </c>
      <c r="C35">
        <v>2</v>
      </c>
      <c r="D35">
        <v>100</v>
      </c>
    </row>
    <row r="36" spans="2:5" x14ac:dyDescent="0.2">
      <c r="B36" t="s">
        <v>264</v>
      </c>
      <c r="C36">
        <v>2</v>
      </c>
      <c r="D36">
        <v>100</v>
      </c>
      <c r="E36" t="s">
        <v>246</v>
      </c>
    </row>
    <row r="37" spans="2:5" x14ac:dyDescent="0.2">
      <c r="B37" t="s">
        <v>222</v>
      </c>
      <c r="C37">
        <v>3</v>
      </c>
      <c r="D37">
        <v>100</v>
      </c>
    </row>
    <row r="38" spans="2:5" x14ac:dyDescent="0.2">
      <c r="B38" t="s">
        <v>153</v>
      </c>
      <c r="C38">
        <v>2</v>
      </c>
      <c r="D38">
        <v>100</v>
      </c>
    </row>
    <row r="39" spans="2:5" x14ac:dyDescent="0.2">
      <c r="B39" t="s">
        <v>247</v>
      </c>
      <c r="C39">
        <v>2</v>
      </c>
      <c r="E39" t="s">
        <v>248</v>
      </c>
    </row>
    <row r="40" spans="2:5" x14ac:dyDescent="0.2">
      <c r="B40" t="s">
        <v>250</v>
      </c>
      <c r="C40">
        <v>1</v>
      </c>
      <c r="E40" t="s">
        <v>249</v>
      </c>
    </row>
    <row r="42" spans="2:5" x14ac:dyDescent="0.2">
      <c r="B42" s="144" t="s">
        <v>155</v>
      </c>
    </row>
    <row r="43" spans="2:5" x14ac:dyDescent="0.2">
      <c r="B43" t="s">
        <v>105</v>
      </c>
      <c r="C43">
        <v>1</v>
      </c>
      <c r="D43">
        <v>100</v>
      </c>
    </row>
    <row r="44" spans="2:5" x14ac:dyDescent="0.2">
      <c r="B44" t="s">
        <v>156</v>
      </c>
      <c r="C44">
        <v>1</v>
      </c>
      <c r="D44">
        <v>100</v>
      </c>
    </row>
    <row r="45" spans="2:5" x14ac:dyDescent="0.2">
      <c r="B45" t="s">
        <v>157</v>
      </c>
      <c r="C45">
        <v>1</v>
      </c>
      <c r="D45">
        <v>100</v>
      </c>
    </row>
  </sheetData>
  <phoneticPr fontId="9"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O103"/>
  <sheetViews>
    <sheetView zoomScaleNormal="100" workbookViewId="0">
      <selection activeCell="F4" sqref="F4"/>
    </sheetView>
  </sheetViews>
  <sheetFormatPr defaultRowHeight="12.75" x14ac:dyDescent="0.2"/>
  <cols>
    <col min="2" max="2" width="18.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s>
  <sheetData>
    <row r="1" spans="2:15" x14ac:dyDescent="0.2">
      <c r="B1" s="170" t="s">
        <v>307</v>
      </c>
    </row>
    <row r="3" spans="2:15" x14ac:dyDescent="0.2">
      <c r="B3" s="163" t="s">
        <v>145</v>
      </c>
      <c r="C3" s="163" t="s">
        <v>146</v>
      </c>
      <c r="F3" s="163" t="s">
        <v>306</v>
      </c>
      <c r="I3" s="163" t="s">
        <v>317</v>
      </c>
      <c r="N3" s="163" t="s">
        <v>358</v>
      </c>
      <c r="O3" s="163" t="s">
        <v>359</v>
      </c>
    </row>
    <row r="4" spans="2:15" x14ac:dyDescent="0.2">
      <c r="B4" s="241">
        <v>1</v>
      </c>
      <c r="C4" s="241">
        <v>1</v>
      </c>
      <c r="F4" s="172">
        <v>1</v>
      </c>
      <c r="I4" s="233" t="s">
        <v>482</v>
      </c>
      <c r="K4" s="191" t="s">
        <v>569</v>
      </c>
      <c r="N4" s="171" t="str">
        <f ca="1">IF(ROW()-3&lt;=TS_Count,SWDATA!C4,"")</f>
        <v>Region CBP Override Region Filter (Units)</v>
      </c>
      <c r="O4" s="171">
        <f ca="1">IF(LEN(N4)&gt;0,ROW(SWDATA!C4)+15,"")</f>
        <v>19</v>
      </c>
    </row>
    <row r="5" spans="2:15" x14ac:dyDescent="0.2">
      <c r="B5" s="241">
        <v>1</v>
      </c>
      <c r="C5" s="241">
        <v>2</v>
      </c>
      <c r="N5" s="171" t="str">
        <f ca="1">IF(ROW()-3&lt;=TS_Count,SWDATA!C5,"")</f>
        <v>Attach Rate</v>
      </c>
      <c r="O5" s="171">
        <f ca="1">IF(LEN(N5)&gt;0,ROW(SWDATA!C5)+15,"")</f>
        <v>20</v>
      </c>
    </row>
    <row r="6" spans="2:15" x14ac:dyDescent="0.2">
      <c r="B6" s="241">
        <v>1</v>
      </c>
      <c r="C6" s="241">
        <v>3</v>
      </c>
      <c r="F6" s="163" t="s">
        <v>300</v>
      </c>
      <c r="I6" s="163" t="s">
        <v>319</v>
      </c>
      <c r="N6" s="171" t="str">
        <f ca="1">IF(ROW()-3&lt;=TS_Count,SWDATA!C6,"")</f>
        <v>Regional Confirm CBP (Units)</v>
      </c>
      <c r="O6" s="171">
        <f ca="1">IF(LEN(N6)&gt;0,ROW(SWDATA!C6)+15,"")</f>
        <v>21</v>
      </c>
    </row>
    <row r="7" spans="2:15" x14ac:dyDescent="0.2">
      <c r="B7" s="241">
        <v>2</v>
      </c>
      <c r="C7" s="241">
        <v>4</v>
      </c>
      <c r="F7" s="172" t="s">
        <v>570</v>
      </c>
      <c r="I7" s="172">
        <f ca="1">COUNTIF(INDIRECT("SWDATA!$E:$E"),"PARENT00001")</f>
        <v>3</v>
      </c>
      <c r="N7" s="171" t="str">
        <f ca="1">IF(ROW()-3&lt;=TS_Count,SWDATA!C7,"")</f>
        <v/>
      </c>
      <c r="O7" s="171" t="str">
        <f ca="1">IF(LEN(N7)&gt;0,ROW(SWDATA!C7)+15,"")</f>
        <v/>
      </c>
    </row>
    <row r="8" spans="2:15" x14ac:dyDescent="0.2">
      <c r="B8" s="241">
        <v>2</v>
      </c>
      <c r="C8" s="241">
        <v>5</v>
      </c>
      <c r="N8" s="171" t="str">
        <f ca="1">IF(ROW()-3&lt;=TS_Count,SWDATA!C8,"")</f>
        <v/>
      </c>
      <c r="O8" s="171" t="str">
        <f ca="1">IF(LEN(N8)&gt;0,ROW(SWDATA!C8)+15,"")</f>
        <v/>
      </c>
    </row>
    <row r="9" spans="2:15" x14ac:dyDescent="0.2">
      <c r="B9" s="241">
        <v>2</v>
      </c>
      <c r="C9" s="241">
        <v>6</v>
      </c>
      <c r="F9" s="163" t="s">
        <v>301</v>
      </c>
      <c r="I9" t="s">
        <v>353</v>
      </c>
      <c r="N9" s="171" t="str">
        <f ca="1">IF(ROW()-3&lt;=TS_Count,SWDATA!C9,"")</f>
        <v/>
      </c>
      <c r="O9" s="171" t="str">
        <f ca="1">IF(LEN(N9)&gt;0,ROW(SWDATA!C9)+15,"")</f>
        <v/>
      </c>
    </row>
    <row r="10" spans="2:15" x14ac:dyDescent="0.2">
      <c r="B10" s="241">
        <v>3</v>
      </c>
      <c r="C10" s="241">
        <v>7</v>
      </c>
      <c r="F10" s="243" t="s">
        <v>493</v>
      </c>
      <c r="I10" s="172">
        <f>Number_of_Items</f>
        <v>1</v>
      </c>
      <c r="N10" s="171" t="str">
        <f ca="1">IF(ROW()-3&lt;=TS_Count,SWDATA!C10,"")</f>
        <v/>
      </c>
      <c r="O10" s="171" t="str">
        <f ca="1">IF(LEN(N10)&gt;0,ROW(SWDATA!C10)+15,"")</f>
        <v/>
      </c>
    </row>
    <row r="11" spans="2:15" x14ac:dyDescent="0.2">
      <c r="B11" s="241">
        <v>3</v>
      </c>
      <c r="C11" s="241">
        <v>8</v>
      </c>
      <c r="F11" s="296" t="str">
        <f ca="1">HYPERLINK(Current_Period_Link,"test link here...")</f>
        <v>test link here...</v>
      </c>
      <c r="N11" s="171" t="str">
        <f ca="1">IF(ROW()-3&lt;=TS_Count,SWDATA!C11,"")</f>
        <v/>
      </c>
      <c r="O11" s="171" t="str">
        <f ca="1">IF(LEN(N11)&gt;0,ROW(SWDATA!C11)+15,"")</f>
        <v/>
      </c>
    </row>
    <row r="12" spans="2:15" x14ac:dyDescent="0.2">
      <c r="B12" s="241">
        <v>3</v>
      </c>
      <c r="C12" s="241">
        <v>9</v>
      </c>
      <c r="I12" t="s">
        <v>354</v>
      </c>
      <c r="N12" s="171" t="str">
        <f ca="1">IF(ROW()-3&lt;=TS_Count,SWDATA!C12,"")</f>
        <v/>
      </c>
      <c r="O12" s="171" t="str">
        <f ca="1">IF(LEN(N12)&gt;0,ROW(SWDATA!C12)+15,"")</f>
        <v/>
      </c>
    </row>
    <row r="13" spans="2:15" x14ac:dyDescent="0.2">
      <c r="B13" s="241">
        <v>4</v>
      </c>
      <c r="C13" s="241">
        <v>10</v>
      </c>
      <c r="F13" s="163" t="s">
        <v>309</v>
      </c>
      <c r="I13" s="172">
        <f>LEN(I10)</f>
        <v>1</v>
      </c>
      <c r="J13">
        <v>3</v>
      </c>
      <c r="N13" s="171" t="str">
        <f ca="1">IF(ROW()-3&lt;=TS_Count,SWDATA!C13,"")</f>
        <v/>
      </c>
      <c r="O13" s="171" t="str">
        <f ca="1">IF(LEN(N13)&gt;0,ROW(SWDATA!C13)+15,"")</f>
        <v/>
      </c>
    </row>
    <row r="14" spans="2:15" x14ac:dyDescent="0.2">
      <c r="B14" s="241">
        <v>4</v>
      </c>
      <c r="C14" s="241">
        <v>11</v>
      </c>
      <c r="F14" s="172" t="s">
        <v>351</v>
      </c>
      <c r="N14" s="171" t="str">
        <f ca="1">IF(ROW()-3&lt;=TS_Count,SWDATA!C14,"")</f>
        <v/>
      </c>
      <c r="O14" s="171" t="str">
        <f ca="1">IF(LEN(N14)&gt;0,ROW(SWDATA!C14)+15,"")</f>
        <v/>
      </c>
    </row>
    <row r="15" spans="2:15" x14ac:dyDescent="0.2">
      <c r="B15" s="241">
        <v>4</v>
      </c>
      <c r="C15" s="241">
        <v>12</v>
      </c>
      <c r="N15" s="171" t="str">
        <f ca="1">IF(ROW()-3&lt;=TS_Count,SWDATA!C15,"")</f>
        <v/>
      </c>
      <c r="O15" s="171" t="str">
        <f ca="1">IF(LEN(N15)&gt;0,ROW(SWDATA!C15)+15,"")</f>
        <v/>
      </c>
    </row>
    <row r="16" spans="2:15" x14ac:dyDescent="0.2">
      <c r="K16" t="s">
        <v>362</v>
      </c>
      <c r="N16" s="171" t="str">
        <f ca="1">IF(ROW()-3&lt;=TS_Count,SWDATA!C16,"")</f>
        <v/>
      </c>
      <c r="O16" s="171" t="str">
        <f ca="1">IF(LEN(N16)&gt;0,ROW(SWDATA!C16)+15,"")</f>
        <v/>
      </c>
    </row>
    <row r="17" spans="2:15" x14ac:dyDescent="0.2">
      <c r="F17" s="170" t="s">
        <v>310</v>
      </c>
      <c r="K17" t="s">
        <v>479</v>
      </c>
      <c r="N17" s="171" t="str">
        <f ca="1">IF(ROW()-3&lt;=TS_Count,SWDATA!C17,"")</f>
        <v/>
      </c>
      <c r="O17" s="171" t="str">
        <f ca="1">IF(LEN(N17)&gt;0,ROW(SWDATA!C17)+15,"")</f>
        <v/>
      </c>
    </row>
    <row r="18" spans="2:15" x14ac:dyDescent="0.2">
      <c r="B18" s="163" t="s">
        <v>318</v>
      </c>
      <c r="F18" s="164" t="s">
        <v>312</v>
      </c>
      <c r="K18" t="s">
        <v>480</v>
      </c>
      <c r="N18" s="171" t="str">
        <f ca="1">IF(ROW()-3&lt;=TS_Count,SWDATA!C18,"")</f>
        <v/>
      </c>
      <c r="O18" s="171" t="str">
        <f ca="1">IF(LEN(N18)&gt;0,ROW(SWDATA!C18)+15,"")</f>
        <v/>
      </c>
    </row>
    <row r="19" spans="2:15" x14ac:dyDescent="0.2">
      <c r="B19" s="242" t="s">
        <v>563</v>
      </c>
      <c r="F19" s="164" t="s">
        <v>345</v>
      </c>
      <c r="N19" s="171" t="str">
        <f ca="1">IF(ROW()-3&lt;=TS_Count,SWDATA!C19,"")</f>
        <v/>
      </c>
      <c r="O19" s="171" t="str">
        <f ca="1">IF(LEN(N19)&gt;0,ROW(SWDATA!C19)+15,"")</f>
        <v/>
      </c>
    </row>
    <row r="20" spans="2:15" x14ac:dyDescent="0.2">
      <c r="B20" s="242" t="s">
        <v>564</v>
      </c>
      <c r="F20" s="164" t="s">
        <v>346</v>
      </c>
      <c r="N20" s="171" t="str">
        <f ca="1">IF(ROW()-3&lt;=TS_Count,SWDATA!C20,"")</f>
        <v/>
      </c>
      <c r="O20" s="171" t="str">
        <f ca="1">IF(LEN(N20)&gt;0,ROW(SWDATA!C20)+15,"")</f>
        <v/>
      </c>
    </row>
    <row r="21" spans="2:15" x14ac:dyDescent="0.2">
      <c r="B21" s="242" t="s">
        <v>565</v>
      </c>
      <c r="F21" s="164" t="s">
        <v>311</v>
      </c>
      <c r="G21" s="137"/>
      <c r="N21" s="171" t="str">
        <f ca="1">IF(ROW()-3&lt;=TS_Count,SWDATA!C21,"")</f>
        <v/>
      </c>
      <c r="O21" s="171" t="str">
        <f ca="1">IF(LEN(N21)&gt;0,ROW(SWDATA!C21)+15,"")</f>
        <v/>
      </c>
    </row>
    <row r="22" spans="2:15" x14ac:dyDescent="0.2">
      <c r="B22" s="242" t="s">
        <v>566</v>
      </c>
      <c r="F22" s="164" t="s">
        <v>313</v>
      </c>
      <c r="N22" s="171" t="str">
        <f ca="1">IF(ROW()-3&lt;=TS_Count,SWDATA!C22,"")</f>
        <v/>
      </c>
      <c r="O22" s="171" t="str">
        <f ca="1">IF(LEN(N22)&gt;0,ROW(SWDATA!C22)+15,"")</f>
        <v/>
      </c>
    </row>
    <row r="23" spans="2:15" x14ac:dyDescent="0.2">
      <c r="B23" s="242" t="s">
        <v>567</v>
      </c>
      <c r="F23" s="164" t="s">
        <v>314</v>
      </c>
      <c r="N23" s="171" t="str">
        <f ca="1">IF(ROW()-3&lt;=TS_Count,SWDATA!C23,"")</f>
        <v/>
      </c>
      <c r="O23" s="171" t="str">
        <f ca="1">IF(LEN(N23)&gt;0,ROW(SWDATA!C23)+15,"")</f>
        <v/>
      </c>
    </row>
    <row r="24" spans="2:15" x14ac:dyDescent="0.2">
      <c r="B24" s="242" t="s">
        <v>568</v>
      </c>
      <c r="F24" s="164" t="s">
        <v>315</v>
      </c>
      <c r="N24" s="171" t="str">
        <f ca="1">IF(ROW()-3&lt;=TS_Count,SWDATA!C24,"")</f>
        <v/>
      </c>
      <c r="O24" s="171" t="str">
        <f ca="1">IF(LEN(N24)&gt;0,ROW(SWDATA!C24)+15,"")</f>
        <v/>
      </c>
    </row>
    <row r="25" spans="2:15" ht="15" x14ac:dyDescent="0.25">
      <c r="B25" s="242" t="s">
        <v>265</v>
      </c>
      <c r="C25" s="251"/>
      <c r="F25" s="164" t="s">
        <v>316</v>
      </c>
      <c r="N25" s="171" t="str">
        <f ca="1">IF(ROW()-3&lt;=TS_Count,SWDATA!C25,"")</f>
        <v/>
      </c>
      <c r="O25" s="171" t="str">
        <f ca="1">IF(LEN(N25)&gt;0,ROW(SWDATA!C25)+15,"")</f>
        <v/>
      </c>
    </row>
    <row r="26" spans="2:15" x14ac:dyDescent="0.2">
      <c r="B26" s="171"/>
      <c r="F26" s="164" t="s">
        <v>347</v>
      </c>
      <c r="N26" s="171" t="str">
        <f ca="1">IF(ROW()-3&lt;=TS_Count,SWDATA!C26,"")</f>
        <v/>
      </c>
      <c r="O26" s="171" t="str">
        <f ca="1">IF(LEN(N26)&gt;0,ROW(SWDATA!C26)+15,"")</f>
        <v/>
      </c>
    </row>
    <row r="27" spans="2:15" x14ac:dyDescent="0.2">
      <c r="B27" s="171"/>
      <c r="N27" s="171" t="str">
        <f ca="1">IF(ROW()-3&lt;=TS_Count,SWDATA!C27,"")</f>
        <v/>
      </c>
      <c r="O27" s="171" t="str">
        <f ca="1">IF(LEN(N27)&gt;0,ROW(SWDATA!C27)+15,"")</f>
        <v/>
      </c>
    </row>
    <row r="28" spans="2:15" x14ac:dyDescent="0.2">
      <c r="B28" s="171"/>
      <c r="N28" s="171" t="str">
        <f ca="1">IF(ROW()-3&lt;=TS_Count,SWDATA!C28,"")</f>
        <v/>
      </c>
      <c r="O28" s="171" t="str">
        <f ca="1">IF(LEN(N28)&gt;0,ROW(SWDATA!C28)+15,"")</f>
        <v/>
      </c>
    </row>
    <row r="29" spans="2:15" x14ac:dyDescent="0.2">
      <c r="B29" s="171"/>
      <c r="N29" s="171" t="str">
        <f ca="1">IF(ROW()-3&lt;=TS_Count,SWDATA!C29,"")</f>
        <v/>
      </c>
      <c r="O29" s="171" t="str">
        <f ca="1">IF(LEN(N29)&gt;0,ROW(SWDATA!C29)+15,"")</f>
        <v/>
      </c>
    </row>
    <row r="30" spans="2:15" x14ac:dyDescent="0.2">
      <c r="B30" s="171"/>
      <c r="N30" s="171" t="str">
        <f ca="1">IF(ROW()-3&lt;=TS_Count,SWDATA!C30,"")</f>
        <v/>
      </c>
      <c r="O30" s="171" t="str">
        <f ca="1">IF(LEN(N30)&gt;0,ROW(SWDATA!C30)+15,"")</f>
        <v/>
      </c>
    </row>
    <row r="31" spans="2:15" x14ac:dyDescent="0.2">
      <c r="B31" s="171"/>
      <c r="N31" s="171" t="str">
        <f ca="1">IF(ROW()-3&lt;=TS_Count,SWDATA!C31,"")</f>
        <v/>
      </c>
      <c r="O31" s="171" t="str">
        <f ca="1">IF(LEN(N31)&gt;0,ROW(SWDATA!C31)+15,"")</f>
        <v/>
      </c>
    </row>
    <row r="32" spans="2:15" x14ac:dyDescent="0.2">
      <c r="N32" s="171" t="str">
        <f ca="1">IF(ROW()-3&lt;=TS_Count,SWDATA!C32,"")</f>
        <v/>
      </c>
      <c r="O32" s="171" t="str">
        <f ca="1">IF(LEN(N32)&gt;0,ROW(SWDATA!C32)+15,"")</f>
        <v/>
      </c>
    </row>
    <row r="33" spans="14:15" x14ac:dyDescent="0.2">
      <c r="N33" s="171" t="str">
        <f ca="1">IF(ROW()-3&lt;=TS_Count,SWDATA!C33,"")</f>
        <v/>
      </c>
      <c r="O33" s="171" t="str">
        <f ca="1">IF(LEN(N33)&gt;0,ROW(SWDATA!C33)+15,"")</f>
        <v/>
      </c>
    </row>
    <row r="34" spans="14:15" x14ac:dyDescent="0.2">
      <c r="N34" s="171" t="str">
        <f ca="1">IF(ROW()-3&lt;=TS_Count,SWDATA!C34,"")</f>
        <v/>
      </c>
      <c r="O34" s="171" t="str">
        <f ca="1">IF(LEN(N34)&gt;0,ROW(SWDATA!C34)+15,"")</f>
        <v/>
      </c>
    </row>
    <row r="35" spans="14:15" x14ac:dyDescent="0.2">
      <c r="N35" s="171" t="str">
        <f ca="1">IF(ROW()-3&lt;=TS_Count,SWDATA!C35,"")</f>
        <v/>
      </c>
      <c r="O35" s="171" t="str">
        <f ca="1">IF(LEN(N35)&gt;0,ROW(SWDATA!C35)+15,"")</f>
        <v/>
      </c>
    </row>
    <row r="36" spans="14:15" x14ac:dyDescent="0.2">
      <c r="N36" s="171" t="str">
        <f ca="1">IF(ROW()-3&lt;=TS_Count,SWDATA!C36,"")</f>
        <v/>
      </c>
      <c r="O36" s="171" t="str">
        <f ca="1">IF(LEN(N36)&gt;0,ROW(SWDATA!C36)+15,"")</f>
        <v/>
      </c>
    </row>
    <row r="37" spans="14:15" x14ac:dyDescent="0.2">
      <c r="N37" s="171" t="str">
        <f ca="1">IF(ROW()-3&lt;=TS_Count,SWDATA!C37,"")</f>
        <v/>
      </c>
      <c r="O37" s="171" t="str">
        <f ca="1">IF(LEN(N37)&gt;0,ROW(SWDATA!C37)+15,"")</f>
        <v/>
      </c>
    </row>
    <row r="38" spans="14:15" x14ac:dyDescent="0.2">
      <c r="N38" s="171" t="str">
        <f ca="1">IF(ROW()-3&lt;=TS_Count,SWDATA!C38,"")</f>
        <v/>
      </c>
      <c r="O38" s="171" t="str">
        <f ca="1">IF(LEN(N38)&gt;0,ROW(SWDATA!C38)+15,"")</f>
        <v/>
      </c>
    </row>
    <row r="39" spans="14:15" x14ac:dyDescent="0.2">
      <c r="N39" s="171" t="str">
        <f ca="1">IF(ROW()-3&lt;=TS_Count,SWDATA!C39,"")</f>
        <v/>
      </c>
      <c r="O39" s="171" t="str">
        <f ca="1">IF(LEN(N39)&gt;0,ROW(SWDATA!C39)+15,"")</f>
        <v/>
      </c>
    </row>
    <row r="40" spans="14:15" x14ac:dyDescent="0.2">
      <c r="N40" s="171" t="str">
        <f ca="1">IF(ROW()-3&lt;=TS_Count,SWDATA!C40,"")</f>
        <v/>
      </c>
      <c r="O40" s="171" t="str">
        <f ca="1">IF(LEN(N40)&gt;0,ROW(SWDATA!C40)+15,"")</f>
        <v/>
      </c>
    </row>
    <row r="41" spans="14:15" x14ac:dyDescent="0.2">
      <c r="N41" s="171" t="str">
        <f ca="1">IF(ROW()-3&lt;=TS_Count,SWDATA!C41,"")</f>
        <v/>
      </c>
      <c r="O41" s="171" t="str">
        <f ca="1">IF(LEN(N41)&gt;0,ROW(SWDATA!C41)+15,"")</f>
        <v/>
      </c>
    </row>
    <row r="42" spans="14:15" x14ac:dyDescent="0.2">
      <c r="N42" s="171" t="str">
        <f ca="1">IF(ROW()-3&lt;=TS_Count,SWDATA!C42,"")</f>
        <v/>
      </c>
      <c r="O42" s="171" t="str">
        <f ca="1">IF(LEN(N42)&gt;0,ROW(SWDATA!C42)+15,"")</f>
        <v/>
      </c>
    </row>
    <row r="43" spans="14:15" x14ac:dyDescent="0.2">
      <c r="N43" s="171" t="str">
        <f ca="1">IF(ROW()-3&lt;=TS_Count,SWDATA!C43,"")</f>
        <v/>
      </c>
      <c r="O43" s="171" t="str">
        <f ca="1">IF(LEN(N43)&gt;0,ROW(SWDATA!C43)+15,"")</f>
        <v/>
      </c>
    </row>
    <row r="44" spans="14:15" x14ac:dyDescent="0.2">
      <c r="N44" s="171" t="str">
        <f ca="1">IF(ROW()-3&lt;=TS_Count,SWDATA!C44,"")</f>
        <v/>
      </c>
      <c r="O44" s="171" t="str">
        <f ca="1">IF(LEN(N44)&gt;0,ROW(SWDATA!C44)+15,"")</f>
        <v/>
      </c>
    </row>
    <row r="45" spans="14:15" x14ac:dyDescent="0.2">
      <c r="N45" s="171" t="str">
        <f ca="1">IF(ROW()-3&lt;=TS_Count,SWDATA!C45,"")</f>
        <v/>
      </c>
      <c r="O45" s="171" t="str">
        <f ca="1">IF(LEN(N45)&gt;0,ROW(SWDATA!C45)+15,"")</f>
        <v/>
      </c>
    </row>
    <row r="46" spans="14:15" x14ac:dyDescent="0.2">
      <c r="N46" s="171" t="str">
        <f ca="1">IF(ROW()-3&lt;=TS_Count,SWDATA!C46,"")</f>
        <v/>
      </c>
      <c r="O46" s="171" t="str">
        <f ca="1">IF(LEN(N46)&gt;0,ROW(SWDATA!C46)+15,"")</f>
        <v/>
      </c>
    </row>
    <row r="47" spans="14:15" x14ac:dyDescent="0.2">
      <c r="N47" s="171" t="str">
        <f ca="1">IF(ROW()-3&lt;=TS_Count,SWDATA!C47,"")</f>
        <v/>
      </c>
      <c r="O47" s="171" t="str">
        <f ca="1">IF(LEN(N47)&gt;0,ROW(SWDATA!C47)+15,"")</f>
        <v/>
      </c>
    </row>
    <row r="48" spans="14:15" x14ac:dyDescent="0.2">
      <c r="N48" s="171" t="str">
        <f ca="1">IF(ROW()-3&lt;=TS_Count,SWDATA!C48,"")</f>
        <v/>
      </c>
      <c r="O48" s="171" t="str">
        <f ca="1">IF(LEN(N48)&gt;0,ROW(SWDATA!C48)+15,"")</f>
        <v/>
      </c>
    </row>
    <row r="49" spans="14:15" x14ac:dyDescent="0.2">
      <c r="N49" s="171" t="str">
        <f ca="1">IF(ROW()-3&lt;=TS_Count,SWDATA!C49,"")</f>
        <v/>
      </c>
      <c r="O49" s="171" t="str">
        <f ca="1">IF(LEN(N49)&gt;0,ROW(SWDATA!C49)+15,"")</f>
        <v/>
      </c>
    </row>
    <row r="50" spans="14:15" x14ac:dyDescent="0.2">
      <c r="N50" s="171" t="str">
        <f ca="1">IF(ROW()-3&lt;=TS_Count,SWDATA!C50,"")</f>
        <v/>
      </c>
      <c r="O50" s="171" t="str">
        <f ca="1">IF(LEN(N50)&gt;0,ROW(SWDATA!C50)+15,"")</f>
        <v/>
      </c>
    </row>
    <row r="51" spans="14:15" x14ac:dyDescent="0.2">
      <c r="N51" s="171" t="str">
        <f ca="1">IF(ROW()-3&lt;=TS_Count,SWDATA!C51,"")</f>
        <v/>
      </c>
      <c r="O51" s="171" t="str">
        <f ca="1">IF(LEN(N51)&gt;0,ROW(SWDATA!C51)+15,"")</f>
        <v/>
      </c>
    </row>
    <row r="52" spans="14:15" x14ac:dyDescent="0.2">
      <c r="N52" s="171" t="str">
        <f ca="1">IF(ROW()-3&lt;=TS_Count,SWDATA!C52,"")</f>
        <v/>
      </c>
      <c r="O52" s="171" t="str">
        <f ca="1">IF(LEN(N52)&gt;0,ROW(SWDATA!C52)+15,"")</f>
        <v/>
      </c>
    </row>
    <row r="53" spans="14:15" x14ac:dyDescent="0.2">
      <c r="N53" s="171" t="str">
        <f ca="1">IF(ROW()-3&lt;=TS_Count,SWDATA!C53,"")</f>
        <v/>
      </c>
      <c r="O53" s="171" t="str">
        <f ca="1">IF(LEN(N53)&gt;0,ROW(SWDATA!C53)+15,"")</f>
        <v/>
      </c>
    </row>
    <row r="54" spans="14:15" x14ac:dyDescent="0.2">
      <c r="N54" s="171" t="str">
        <f ca="1">IF(ROW()-3&lt;=TS_Count,SWDATA!C54,"")</f>
        <v/>
      </c>
      <c r="O54" s="171" t="str">
        <f ca="1">IF(LEN(N54)&gt;0,ROW(SWDATA!C54)+15,"")</f>
        <v/>
      </c>
    </row>
    <row r="55" spans="14:15" x14ac:dyDescent="0.2">
      <c r="N55" s="171" t="str">
        <f ca="1">IF(ROW()-3&lt;=TS_Count,SWDATA!C55,"")</f>
        <v/>
      </c>
      <c r="O55" s="171" t="str">
        <f ca="1">IF(LEN(N55)&gt;0,ROW(SWDATA!C55)+15,"")</f>
        <v/>
      </c>
    </row>
    <row r="56" spans="14:15" x14ac:dyDescent="0.2">
      <c r="N56" s="171" t="str">
        <f ca="1">IF(ROW()-3&lt;=TS_Count,SWDATA!C56,"")</f>
        <v/>
      </c>
      <c r="O56" s="171" t="str">
        <f ca="1">IF(LEN(N56)&gt;0,ROW(SWDATA!C56)+15,"")</f>
        <v/>
      </c>
    </row>
    <row r="57" spans="14:15" x14ac:dyDescent="0.2">
      <c r="N57" s="171" t="str">
        <f ca="1">IF(ROW()-3&lt;=TS_Count,SWDATA!C57,"")</f>
        <v/>
      </c>
      <c r="O57" s="171" t="str">
        <f ca="1">IF(LEN(N57)&gt;0,ROW(SWDATA!C57)+15,"")</f>
        <v/>
      </c>
    </row>
    <row r="58" spans="14:15" x14ac:dyDescent="0.2">
      <c r="N58" s="171" t="str">
        <f ca="1">IF(ROW()-3&lt;=TS_Count,SWDATA!C58,"")</f>
        <v/>
      </c>
      <c r="O58" s="171" t="str">
        <f ca="1">IF(LEN(N58)&gt;0,ROW(SWDATA!C58)+15,"")</f>
        <v/>
      </c>
    </row>
    <row r="59" spans="14:15" x14ac:dyDescent="0.2">
      <c r="N59" s="171" t="str">
        <f ca="1">IF(ROW()-3&lt;=TS_Count,SWDATA!C59,"")</f>
        <v/>
      </c>
      <c r="O59" s="171" t="str">
        <f ca="1">IF(LEN(N59)&gt;0,ROW(SWDATA!C59)+15,"")</f>
        <v/>
      </c>
    </row>
    <row r="60" spans="14:15" x14ac:dyDescent="0.2">
      <c r="N60" s="171" t="str">
        <f ca="1">IF(ROW()-3&lt;=TS_Count,SWDATA!C60,"")</f>
        <v/>
      </c>
      <c r="O60" s="171" t="str">
        <f ca="1">IF(LEN(N60)&gt;0,ROW(SWDATA!C60)+15,"")</f>
        <v/>
      </c>
    </row>
    <row r="61" spans="14:15" x14ac:dyDescent="0.2">
      <c r="N61" s="171" t="str">
        <f ca="1">IF(ROW()-3&lt;=TS_Count,SWDATA!C61,"")</f>
        <v/>
      </c>
      <c r="O61" s="171" t="str">
        <f ca="1">IF(LEN(N61)&gt;0,ROW(SWDATA!C61)+15,"")</f>
        <v/>
      </c>
    </row>
    <row r="62" spans="14:15" x14ac:dyDescent="0.2">
      <c r="N62" s="171" t="str">
        <f ca="1">IF(ROW()-3&lt;=TS_Count,SWDATA!C62,"")</f>
        <v/>
      </c>
      <c r="O62" s="171" t="str">
        <f ca="1">IF(LEN(N62)&gt;0,ROW(SWDATA!C62)+15,"")</f>
        <v/>
      </c>
    </row>
    <row r="63" spans="14:15" x14ac:dyDescent="0.2">
      <c r="N63" s="171" t="str">
        <f ca="1">IF(ROW()-3&lt;=TS_Count,SWDATA!C63,"")</f>
        <v/>
      </c>
      <c r="O63" s="171" t="str">
        <f ca="1">IF(LEN(N63)&gt;0,ROW(SWDATA!C63)+15,"")</f>
        <v/>
      </c>
    </row>
    <row r="64" spans="14:15" x14ac:dyDescent="0.2">
      <c r="N64" s="171" t="str">
        <f ca="1">IF(ROW()-3&lt;=TS_Count,SWDATA!C64,"")</f>
        <v/>
      </c>
      <c r="O64" s="171" t="str">
        <f ca="1">IF(LEN(N64)&gt;0,ROW(SWDATA!C64)+15,"")</f>
        <v/>
      </c>
    </row>
    <row r="65" spans="14:15" x14ac:dyDescent="0.2">
      <c r="N65" s="171" t="str">
        <f ca="1">IF(ROW()-3&lt;=TS_Count,SWDATA!C65,"")</f>
        <v/>
      </c>
      <c r="O65" s="171" t="str">
        <f ca="1">IF(LEN(N65)&gt;0,ROW(SWDATA!C65)+15,"")</f>
        <v/>
      </c>
    </row>
    <row r="66" spans="14:15" x14ac:dyDescent="0.2">
      <c r="N66" s="171" t="str">
        <f ca="1">IF(ROW()-3&lt;=TS_Count,SWDATA!C66,"")</f>
        <v/>
      </c>
      <c r="O66" s="171" t="str">
        <f ca="1">IF(LEN(N66)&gt;0,ROW(SWDATA!C66)+15,"")</f>
        <v/>
      </c>
    </row>
    <row r="67" spans="14:15" x14ac:dyDescent="0.2">
      <c r="N67" s="171" t="str">
        <f ca="1">IF(ROW()-3&lt;=TS_Count,SWDATA!C67,"")</f>
        <v/>
      </c>
      <c r="O67" s="171" t="str">
        <f ca="1">IF(LEN(N67)&gt;0,ROW(SWDATA!C67)+15,"")</f>
        <v/>
      </c>
    </row>
    <row r="68" spans="14:15" x14ac:dyDescent="0.2">
      <c r="N68" s="171" t="str">
        <f ca="1">IF(ROW()-3&lt;=TS_Count,SWDATA!C68,"")</f>
        <v/>
      </c>
      <c r="O68" s="171" t="str">
        <f ca="1">IF(LEN(N68)&gt;0,ROW(SWDATA!C68)+15,"")</f>
        <v/>
      </c>
    </row>
    <row r="69" spans="14:15" x14ac:dyDescent="0.2">
      <c r="N69" s="171" t="str">
        <f ca="1">IF(ROW()-3&lt;=TS_Count,SWDATA!C69,"")</f>
        <v/>
      </c>
      <c r="O69" s="171" t="str">
        <f ca="1">IF(LEN(N69)&gt;0,ROW(SWDATA!C69)+15,"")</f>
        <v/>
      </c>
    </row>
    <row r="70" spans="14:15" x14ac:dyDescent="0.2">
      <c r="N70" s="171" t="str">
        <f ca="1">IF(ROW()-3&lt;=TS_Count,SWDATA!C70,"")</f>
        <v/>
      </c>
      <c r="O70" s="171" t="str">
        <f ca="1">IF(LEN(N70)&gt;0,ROW(SWDATA!C70)+15,"")</f>
        <v/>
      </c>
    </row>
    <row r="71" spans="14:15" x14ac:dyDescent="0.2">
      <c r="N71" s="171" t="str">
        <f ca="1">IF(ROW()-3&lt;=TS_Count,SWDATA!C71,"")</f>
        <v/>
      </c>
      <c r="O71" s="171" t="str">
        <f ca="1">IF(LEN(N71)&gt;0,ROW(SWDATA!C71)+15,"")</f>
        <v/>
      </c>
    </row>
    <row r="72" spans="14:15" x14ac:dyDescent="0.2">
      <c r="N72" s="171" t="str">
        <f ca="1">IF(ROW()-3&lt;=TS_Count,SWDATA!C72,"")</f>
        <v/>
      </c>
      <c r="O72" s="171" t="str">
        <f ca="1">IF(LEN(N72)&gt;0,ROW(SWDATA!C72)+15,"")</f>
        <v/>
      </c>
    </row>
    <row r="73" spans="14:15" x14ac:dyDescent="0.2">
      <c r="N73" s="171" t="str">
        <f ca="1">IF(ROW()-3&lt;=TS_Count,SWDATA!C73,"")</f>
        <v/>
      </c>
      <c r="O73" s="171" t="str">
        <f ca="1">IF(LEN(N73)&gt;0,ROW(SWDATA!C73)+15,"")</f>
        <v/>
      </c>
    </row>
    <row r="74" spans="14:15" x14ac:dyDescent="0.2">
      <c r="N74" s="171" t="str">
        <f ca="1">IF(ROW()-3&lt;=TS_Count,SWDATA!C74,"")</f>
        <v/>
      </c>
      <c r="O74" s="171" t="str">
        <f ca="1">IF(LEN(N74)&gt;0,ROW(SWDATA!C74)+15,"")</f>
        <v/>
      </c>
    </row>
    <row r="75" spans="14:15" x14ac:dyDescent="0.2">
      <c r="N75" s="171" t="str">
        <f ca="1">IF(ROW()-3&lt;=TS_Count,SWDATA!C75,"")</f>
        <v/>
      </c>
      <c r="O75" s="171" t="str">
        <f ca="1">IF(LEN(N75)&gt;0,ROW(SWDATA!C75)+15,"")</f>
        <v/>
      </c>
    </row>
    <row r="76" spans="14:15" x14ac:dyDescent="0.2">
      <c r="N76" s="171" t="str">
        <f ca="1">IF(ROW()-3&lt;=TS_Count,SWDATA!C76,"")</f>
        <v/>
      </c>
      <c r="O76" s="171" t="str">
        <f ca="1">IF(LEN(N76)&gt;0,ROW(SWDATA!C76)+15,"")</f>
        <v/>
      </c>
    </row>
    <row r="77" spans="14:15" x14ac:dyDescent="0.2">
      <c r="N77" s="171" t="str">
        <f ca="1">IF(ROW()-3&lt;=TS_Count,SWDATA!C77,"")</f>
        <v/>
      </c>
      <c r="O77" s="171" t="str">
        <f ca="1">IF(LEN(N77)&gt;0,ROW(SWDATA!C77)+15,"")</f>
        <v/>
      </c>
    </row>
    <row r="78" spans="14:15" x14ac:dyDescent="0.2">
      <c r="N78" s="171" t="str">
        <f ca="1">IF(ROW()-3&lt;=TS_Count,SWDATA!C78,"")</f>
        <v/>
      </c>
      <c r="O78" s="171" t="str">
        <f ca="1">IF(LEN(N78)&gt;0,ROW(SWDATA!C78)+15,"")</f>
        <v/>
      </c>
    </row>
    <row r="79" spans="14:15" x14ac:dyDescent="0.2">
      <c r="N79" s="171" t="str">
        <f ca="1">IF(ROW()-3&lt;=TS_Count,SWDATA!C79,"")</f>
        <v/>
      </c>
      <c r="O79" s="171" t="str">
        <f ca="1">IF(LEN(N79)&gt;0,ROW(SWDATA!C79)+15,"")</f>
        <v/>
      </c>
    </row>
    <row r="80" spans="14:15" x14ac:dyDescent="0.2">
      <c r="N80" s="171" t="str">
        <f ca="1">IF(ROW()-3&lt;=TS_Count,SWDATA!C80,"")</f>
        <v/>
      </c>
      <c r="O80" s="171" t="str">
        <f ca="1">IF(LEN(N80)&gt;0,ROW(SWDATA!C80)+15,"")</f>
        <v/>
      </c>
    </row>
    <row r="81" spans="14:15" x14ac:dyDescent="0.2">
      <c r="N81" s="171" t="str">
        <f ca="1">IF(ROW()-3&lt;=TS_Count,SWDATA!C81,"")</f>
        <v/>
      </c>
      <c r="O81" s="171" t="str">
        <f ca="1">IF(LEN(N81)&gt;0,ROW(SWDATA!C81)+15,"")</f>
        <v/>
      </c>
    </row>
    <row r="82" spans="14:15" x14ac:dyDescent="0.2">
      <c r="N82" s="171" t="str">
        <f ca="1">IF(ROW()-3&lt;=TS_Count,SWDATA!C82,"")</f>
        <v/>
      </c>
      <c r="O82" s="171" t="str">
        <f ca="1">IF(LEN(N82)&gt;0,ROW(SWDATA!C82)+15,"")</f>
        <v/>
      </c>
    </row>
    <row r="83" spans="14:15" x14ac:dyDescent="0.2">
      <c r="N83" s="171" t="str">
        <f ca="1">IF(ROW()-3&lt;=TS_Count,SWDATA!C83,"")</f>
        <v/>
      </c>
      <c r="O83" s="171" t="str">
        <f ca="1">IF(LEN(N83)&gt;0,ROW(SWDATA!C83)+15,"")</f>
        <v/>
      </c>
    </row>
    <row r="84" spans="14:15" x14ac:dyDescent="0.2">
      <c r="N84" s="171" t="str">
        <f ca="1">IF(ROW()-3&lt;=TS_Count,SWDATA!C84,"")</f>
        <v/>
      </c>
      <c r="O84" s="171" t="str">
        <f ca="1">IF(LEN(N84)&gt;0,ROW(SWDATA!C84)+15,"")</f>
        <v/>
      </c>
    </row>
    <row r="85" spans="14:15" x14ac:dyDescent="0.2">
      <c r="N85" s="171" t="str">
        <f ca="1">IF(ROW()-3&lt;=TS_Count,SWDATA!C85,"")</f>
        <v/>
      </c>
      <c r="O85" s="171" t="str">
        <f ca="1">IF(LEN(N85)&gt;0,ROW(SWDATA!C85)+15,"")</f>
        <v/>
      </c>
    </row>
    <row r="86" spans="14:15" x14ac:dyDescent="0.2">
      <c r="N86" s="171" t="str">
        <f ca="1">IF(ROW()-3&lt;=TS_Count,SWDATA!C86,"")</f>
        <v/>
      </c>
      <c r="O86" s="171" t="str">
        <f ca="1">IF(LEN(N86)&gt;0,ROW(SWDATA!C86)+15,"")</f>
        <v/>
      </c>
    </row>
    <row r="87" spans="14:15" x14ac:dyDescent="0.2">
      <c r="N87" s="171" t="str">
        <f ca="1">IF(ROW()-3&lt;=TS_Count,SWDATA!C87,"")</f>
        <v/>
      </c>
      <c r="O87" s="171" t="str">
        <f ca="1">IF(LEN(N87)&gt;0,ROW(SWDATA!C87)+15,"")</f>
        <v/>
      </c>
    </row>
    <row r="88" spans="14:15" x14ac:dyDescent="0.2">
      <c r="N88" s="171" t="str">
        <f ca="1">IF(ROW()-3&lt;=TS_Count,SWDATA!C88,"")</f>
        <v/>
      </c>
      <c r="O88" s="171" t="str">
        <f ca="1">IF(LEN(N88)&gt;0,ROW(SWDATA!C88)+15,"")</f>
        <v/>
      </c>
    </row>
    <row r="89" spans="14:15" x14ac:dyDescent="0.2">
      <c r="N89" s="171" t="str">
        <f ca="1">IF(ROW()-3&lt;=TS_Count,SWDATA!C89,"")</f>
        <v/>
      </c>
      <c r="O89" s="171" t="str">
        <f ca="1">IF(LEN(N89)&gt;0,ROW(SWDATA!C89)+15,"")</f>
        <v/>
      </c>
    </row>
    <row r="90" spans="14:15" x14ac:dyDescent="0.2">
      <c r="N90" s="171" t="str">
        <f ca="1">IF(ROW()-3&lt;=TS_Count,SWDATA!C90,"")</f>
        <v/>
      </c>
      <c r="O90" s="171" t="str">
        <f ca="1">IF(LEN(N90)&gt;0,ROW(SWDATA!C90)+15,"")</f>
        <v/>
      </c>
    </row>
    <row r="91" spans="14:15" x14ac:dyDescent="0.2">
      <c r="N91" s="171" t="str">
        <f ca="1">IF(ROW()-3&lt;=TS_Count,SWDATA!C91,"")</f>
        <v/>
      </c>
      <c r="O91" s="171" t="str">
        <f ca="1">IF(LEN(N91)&gt;0,ROW(SWDATA!C91)+15,"")</f>
        <v/>
      </c>
    </row>
    <row r="92" spans="14:15" x14ac:dyDescent="0.2">
      <c r="N92" s="171" t="str">
        <f ca="1">IF(ROW()-3&lt;=TS_Count,SWDATA!C92,"")</f>
        <v/>
      </c>
      <c r="O92" s="171" t="str">
        <f ca="1">IF(LEN(N92)&gt;0,ROW(SWDATA!C92)+15,"")</f>
        <v/>
      </c>
    </row>
    <row r="93" spans="14:15" x14ac:dyDescent="0.2">
      <c r="N93" s="171" t="str">
        <f ca="1">IF(ROW()-3&lt;=TS_Count,SWDATA!C93,"")</f>
        <v/>
      </c>
      <c r="O93" s="171" t="str">
        <f ca="1">IF(LEN(N93)&gt;0,ROW(SWDATA!C93)+15,"")</f>
        <v/>
      </c>
    </row>
    <row r="94" spans="14:15" x14ac:dyDescent="0.2">
      <c r="N94" s="171" t="str">
        <f ca="1">IF(ROW()-3&lt;=TS_Count,SWDATA!C94,"")</f>
        <v/>
      </c>
      <c r="O94" s="171" t="str">
        <f ca="1">IF(LEN(N94)&gt;0,ROW(SWDATA!C94)+15,"")</f>
        <v/>
      </c>
    </row>
    <row r="95" spans="14:15" x14ac:dyDescent="0.2">
      <c r="N95" s="171" t="str">
        <f ca="1">IF(ROW()-3&lt;=TS_Count,SWDATA!C95,"")</f>
        <v/>
      </c>
      <c r="O95" s="171" t="str">
        <f ca="1">IF(LEN(N95)&gt;0,ROW(SWDATA!C95)+15,"")</f>
        <v/>
      </c>
    </row>
    <row r="96" spans="14:15" x14ac:dyDescent="0.2">
      <c r="N96" s="171" t="str">
        <f ca="1">IF(ROW()-3&lt;=TS_Count,SWDATA!C96,"")</f>
        <v/>
      </c>
      <c r="O96" s="171" t="str">
        <f ca="1">IF(LEN(N96)&gt;0,ROW(SWDATA!C96)+15,"")</f>
        <v/>
      </c>
    </row>
    <row r="97" spans="14:15" x14ac:dyDescent="0.2">
      <c r="N97" s="171" t="str">
        <f ca="1">IF(ROW()-3&lt;=TS_Count,SWDATA!C97,"")</f>
        <v/>
      </c>
      <c r="O97" s="171" t="str">
        <f ca="1">IF(LEN(N97)&gt;0,ROW(SWDATA!C97)+15,"")</f>
        <v/>
      </c>
    </row>
    <row r="98" spans="14:15" x14ac:dyDescent="0.2">
      <c r="N98" s="171" t="str">
        <f ca="1">IF(ROW()-3&lt;=TS_Count,SWDATA!C98,"")</f>
        <v/>
      </c>
      <c r="O98" s="171" t="str">
        <f ca="1">IF(LEN(N98)&gt;0,ROW(SWDATA!C98)+15,"")</f>
        <v/>
      </c>
    </row>
    <row r="99" spans="14:15" x14ac:dyDescent="0.2">
      <c r="N99" s="171" t="str">
        <f ca="1">IF(ROW()-3&lt;=TS_Count,SWDATA!C99,"")</f>
        <v/>
      </c>
      <c r="O99" s="171" t="str">
        <f ca="1">IF(LEN(N99)&gt;0,ROW(SWDATA!C99)+15,"")</f>
        <v/>
      </c>
    </row>
    <row r="100" spans="14:15" x14ac:dyDescent="0.2">
      <c r="N100" s="171" t="str">
        <f ca="1">IF(ROW()-3&lt;=TS_Count,SWDATA!C100,"")</f>
        <v/>
      </c>
      <c r="O100" s="171" t="str">
        <f ca="1">IF(LEN(N100)&gt;0,ROW(SWDATA!C100)+15,"")</f>
        <v/>
      </c>
    </row>
    <row r="101" spans="14:15" x14ac:dyDescent="0.2">
      <c r="N101" s="171" t="str">
        <f ca="1">IF(ROW()-3&lt;=TS_Count,SWDATA!C101,"")</f>
        <v/>
      </c>
      <c r="O101" s="171" t="str">
        <f ca="1">IF(LEN(N101)&gt;0,ROW(SWDATA!C101)+15,"")</f>
        <v/>
      </c>
    </row>
    <row r="102" spans="14:15" x14ac:dyDescent="0.2">
      <c r="N102" s="171" t="str">
        <f ca="1">IF(ROW()-3&lt;=TS_Count,SWDATA!C102,"")</f>
        <v/>
      </c>
      <c r="O102" s="171" t="str">
        <f ca="1">IF(LEN(N102)&gt;0,ROW(SWDATA!C102)+15,"")</f>
        <v/>
      </c>
    </row>
    <row r="103" spans="14:15" x14ac:dyDescent="0.2">
      <c r="N103" s="171" t="str">
        <f ca="1">IF(ROW()-3&lt;=TS_Count,SWDATA!C103,"")</f>
        <v/>
      </c>
      <c r="O103" s="171" t="str">
        <f ca="1">IF(LEN(N103)&gt;0,ROW(SWDATA!C103)+15,"")</f>
        <v/>
      </c>
    </row>
  </sheetData>
  <phoneticPr fontId="9" type="noConversion"/>
  <dataValidations count="1">
    <dataValidation type="list" allowBlank="1" showInputMessage="1" showErrorMessage="1" sqref="F7 F14">
      <formula1>"NO,YES"</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tabColor theme="7" tint="-0.499984740745262"/>
    <pageSetUpPr fitToPage="1"/>
  </sheetPr>
  <dimension ref="A1:HR78"/>
  <sheetViews>
    <sheetView showGridLines="0" tabSelected="1" zoomScale="90" zoomScaleNormal="90" workbookViewId="0">
      <pane xSplit="16" ySplit="18" topLeftCell="AK19" activePane="bottomRight" state="frozen"/>
      <selection activeCell="H1" sqref="H1"/>
      <selection pane="topRight" activeCell="BA18" sqref="BA18:BI18"/>
      <selection pane="bottomLeft" activeCell="H18" sqref="H18"/>
      <selection pane="bottomRight" activeCell="AK18" sqref="AK18"/>
    </sheetView>
  </sheetViews>
  <sheetFormatPr defaultRowHeight="15" customHeight="1" outlineLevelRow="1" outlineLevelCol="1" x14ac:dyDescent="0.2"/>
  <cols>
    <col min="1" max="1" width="5.42578125" hidden="1" customWidth="1"/>
    <col min="2" max="2" width="7.140625" hidden="1" customWidth="1"/>
    <col min="3" max="3" width="6.28515625" hidden="1" customWidth="1"/>
    <col min="4" max="4" width="11.42578125" hidden="1" customWidth="1"/>
    <col min="5" max="5" width="9.140625" hidden="1" customWidth="1"/>
    <col min="6" max="6" width="4.42578125" hidden="1" customWidth="1"/>
    <col min="7" max="7" width="8.140625" hidden="1" customWidth="1"/>
    <col min="8" max="8" width="1.42578125" customWidth="1"/>
    <col min="9" max="9" width="1" customWidth="1"/>
    <col min="10" max="10" width="2.28515625" customWidth="1"/>
    <col min="11" max="11" width="3" customWidth="1"/>
    <col min="12" max="12" width="0.5703125" customWidth="1"/>
    <col min="13" max="13" width="1.85546875" hidden="1" customWidth="1"/>
    <col min="14" max="14" width="26.28515625" customWidth="1"/>
    <col min="15" max="15" width="26.5703125" customWidth="1"/>
    <col min="16" max="16" width="35.42578125" customWidth="1"/>
    <col min="17" max="17" width="1.42578125" hidden="1" customWidth="1" outlineLevel="1"/>
    <col min="18" max="18" width="20.5703125" hidden="1" customWidth="1" outlineLevel="1"/>
    <col min="19" max="19" width="9.140625" hidden="1" customWidth="1" outlineLevel="1"/>
    <col min="20" max="20" width="6.85546875" hidden="1" customWidth="1" outlineLevel="1"/>
    <col min="21" max="21" width="57.140625" hidden="1" customWidth="1" outlineLevel="1"/>
    <col min="22" max="22" width="2.140625" customWidth="1" collapsed="1"/>
    <col min="23" max="25" width="12.28515625" customWidth="1"/>
    <col min="26" max="26" width="12.28515625" hidden="1" customWidth="1" outlineLevel="1"/>
    <col min="27" max="27" width="12.28515625" customWidth="1" collapsed="1"/>
    <col min="28" max="29" width="12.28515625" customWidth="1"/>
    <col min="30" max="30" width="12.28515625" hidden="1" customWidth="1" outlineLevel="1"/>
    <col min="31" max="31" width="12.28515625" customWidth="1" collapsed="1"/>
    <col min="32" max="33" width="12.28515625" customWidth="1"/>
    <col min="34" max="34" width="12.28515625" hidden="1" customWidth="1" outlineLevel="1"/>
    <col min="35" max="35" width="12.28515625" customWidth="1" collapsed="1"/>
    <col min="36" max="37" width="12.28515625" customWidth="1"/>
    <col min="38" max="38" width="12.28515625" hidden="1" customWidth="1" outlineLevel="1"/>
    <col min="39" max="39" width="12.28515625" customWidth="1" collapsed="1"/>
    <col min="40" max="41" width="12.28515625" customWidth="1"/>
    <col min="42" max="42" width="12.28515625" hidden="1" customWidth="1" outlineLevel="1"/>
    <col min="43" max="43" width="12.28515625" customWidth="1" collapsed="1"/>
    <col min="44" max="45" width="12.28515625" customWidth="1"/>
    <col min="46" max="46" width="12.28515625" hidden="1" customWidth="1" outlineLevel="1"/>
    <col min="47" max="47" width="12.28515625" customWidth="1" collapsed="1"/>
    <col min="48" max="49" width="12.28515625" customWidth="1"/>
    <col min="50" max="50" width="12.28515625" hidden="1" customWidth="1" outlineLevel="1"/>
    <col min="51" max="51" width="12.28515625" customWidth="1" collapsed="1"/>
    <col min="52" max="53" width="12.28515625" customWidth="1"/>
    <col min="54" max="54" width="12.28515625" hidden="1" customWidth="1" outlineLevel="1"/>
    <col min="55" max="55" width="12.28515625" customWidth="1" collapsed="1"/>
    <col min="56" max="57" width="12.28515625" customWidth="1"/>
    <col min="58" max="58" width="12.28515625" hidden="1" customWidth="1" outlineLevel="1"/>
    <col min="59" max="59" width="12.28515625" customWidth="1" collapsed="1"/>
    <col min="60" max="70" width="12.28515625" customWidth="1"/>
    <col min="71" max="90" width="12" customWidth="1"/>
    <col min="93" max="93" width="10.28515625" bestFit="1" customWidth="1"/>
    <col min="94" max="94" width="12.140625" customWidth="1"/>
    <col min="98" max="98" width="11.28515625" customWidth="1"/>
    <col min="102" max="102" width="9" customWidth="1"/>
    <col min="106" max="106" width="11.5703125" customWidth="1"/>
    <col min="110" max="110" width="8.5703125" bestFit="1" customWidth="1"/>
    <col min="114" max="114" width="5" customWidth="1"/>
    <col min="118" max="118" width="13.5703125" bestFit="1" customWidth="1"/>
    <col min="119" max="119" width="23.85546875" style="366" bestFit="1" customWidth="1"/>
    <col min="120" max="120" width="10.5703125" style="366" bestFit="1" customWidth="1"/>
    <col min="121" max="121" width="15.28515625" style="366" bestFit="1" customWidth="1"/>
    <col min="122" max="122" width="5" style="366" customWidth="1"/>
    <col min="123" max="123" width="9.42578125" style="366" bestFit="1" customWidth="1"/>
    <col min="124" max="124" width="29.28515625" style="366" bestFit="1" customWidth="1"/>
    <col min="125" max="154" width="9.140625" style="366"/>
    <col min="155" max="155" width="9.140625" style="366" customWidth="1"/>
    <col min="156" max="16373" width="9.140625" style="366"/>
    <col min="16374" max="16374" width="32.85546875" style="366" customWidth="1"/>
    <col min="16375" max="16384" width="9.140625" style="366"/>
  </cols>
  <sheetData>
    <row r="1" spans="1:226" s="356" customFormat="1" ht="15.75" customHeight="1" x14ac:dyDescent="0.2">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206"/>
      <c r="N1" s="240"/>
      <c r="O1" s="299"/>
      <c r="P1" s="299"/>
      <c r="Q1" s="108"/>
      <c r="R1" s="108"/>
      <c r="S1" s="108"/>
      <c r="T1" s="151">
        <v>1</v>
      </c>
      <c r="U1" s="151">
        <v>1</v>
      </c>
      <c r="V1" s="208"/>
      <c r="W1" s="195">
        <f>IF(SWDATA!P1=0,"",SWDATA!P1)</f>
        <v>288</v>
      </c>
      <c r="X1" s="195">
        <f>IF(SWDATA!Q1=0,"",SWDATA!Q1)</f>
        <v>289</v>
      </c>
      <c r="Y1" s="195">
        <f>IF(SWDATA!R1=0,"",SWDATA!R1)</f>
        <v>290</v>
      </c>
      <c r="Z1" s="195" t="str">
        <f>IF(SWDATA!S1=0,"",SWDATA!S1)</f>
        <v/>
      </c>
      <c r="AA1" s="209">
        <f>IF(SWDATA!T1=0,"",SWDATA!T1)</f>
        <v>291</v>
      </c>
      <c r="AB1" s="195">
        <f>IF(SWDATA!U1=0,"",SWDATA!U1)</f>
        <v>292</v>
      </c>
      <c r="AC1" s="195">
        <f>IF(SWDATA!V1=0,"",SWDATA!V1)</f>
        <v>293</v>
      </c>
      <c r="AD1" s="195" t="str">
        <f>IF(SWDATA!W1=0,"",SWDATA!W1)</f>
        <v/>
      </c>
      <c r="AE1" s="209">
        <f>IF(SWDATA!X1=0,"",SWDATA!X1)</f>
        <v>294</v>
      </c>
      <c r="AF1" s="195">
        <f>IF(SWDATA!Y1=0,"",SWDATA!Y1)</f>
        <v>295</v>
      </c>
      <c r="AG1" s="196">
        <f>IF(SWDATA!Z1=0,"",SWDATA!Z1)</f>
        <v>296</v>
      </c>
      <c r="AH1" s="195" t="str">
        <f>IF(SWDATA!AA1=0,"",SWDATA!AA1)</f>
        <v/>
      </c>
      <c r="AI1" s="209">
        <f>IF(SWDATA!AB1=0,"",SWDATA!AB1)</f>
        <v>297</v>
      </c>
      <c r="AJ1" s="195">
        <f>IF(SWDATA!AC1=0,"",SWDATA!AC1)</f>
        <v>298</v>
      </c>
      <c r="AK1" s="195">
        <f>IF(SWDATA!AD1=0,"",SWDATA!AD1)</f>
        <v>299</v>
      </c>
      <c r="AL1" s="195" t="str">
        <f>IF(SWDATA!AE1=0,"",SWDATA!AE1)</f>
        <v/>
      </c>
      <c r="AM1" s="209">
        <f>IF(SWDATA!AF1=0,"",SWDATA!AF1)</f>
        <v>300</v>
      </c>
      <c r="AN1" s="195">
        <f>IF(SWDATA!AG1=0,"",SWDATA!AG1)</f>
        <v>301</v>
      </c>
      <c r="AO1" s="195">
        <f>IF(SWDATA!AH1=0,"",SWDATA!AH1)</f>
        <v>302</v>
      </c>
      <c r="AP1" s="195" t="str">
        <f>IF(SWDATA!AI1=0,"",SWDATA!AI1)</f>
        <v/>
      </c>
      <c r="AQ1" s="209">
        <f>IF(SWDATA!AJ1=0,"",SWDATA!AJ1)</f>
        <v>303</v>
      </c>
      <c r="AR1" s="195">
        <f>IF(SWDATA!AK1=0,"",SWDATA!AK1)</f>
        <v>304</v>
      </c>
      <c r="AS1" s="195">
        <f>IF(SWDATA!AL1=0,"",SWDATA!AL1)</f>
        <v>305</v>
      </c>
      <c r="AT1" s="195" t="str">
        <f>IF(SWDATA!AM1=0,"",SWDATA!AM1)</f>
        <v/>
      </c>
      <c r="AU1" s="209">
        <f>IF(SWDATA!AN1=0,"",SWDATA!AN1)</f>
        <v>306</v>
      </c>
      <c r="AV1" s="195">
        <f>IF(SWDATA!AO1=0,"",SWDATA!AO1)</f>
        <v>307</v>
      </c>
      <c r="AW1" s="195">
        <f>IF(SWDATA!AP1=0,"",SWDATA!AP1)</f>
        <v>308</v>
      </c>
      <c r="AX1" s="195" t="str">
        <f>IF(SWDATA!AQ1=0,"",SWDATA!AQ1)</f>
        <v/>
      </c>
      <c r="AY1" s="209">
        <f>IF(SWDATA!AR1=0,"",SWDATA!AR1)</f>
        <v>309</v>
      </c>
      <c r="AZ1" s="195">
        <f>IF(SWDATA!AS1=0,"",SWDATA!AS1)</f>
        <v>310</v>
      </c>
      <c r="BA1" s="195">
        <f>IF(SWDATA!AT1=0,"",SWDATA!AT1)</f>
        <v>311</v>
      </c>
      <c r="BB1" s="195" t="str">
        <f>IF(SWDATA!AU1=0,"",SWDATA!AU1)</f>
        <v/>
      </c>
      <c r="BC1" s="209">
        <f>IF(SWDATA!AV1=0,"",SWDATA!AV1)</f>
        <v>312</v>
      </c>
      <c r="BD1" s="195">
        <f>IF(SWDATA!AW1=0,"",SWDATA!AW1)</f>
        <v>313</v>
      </c>
      <c r="BE1" s="195">
        <f>IF(SWDATA!AX1=0,"",SWDATA!AX1)</f>
        <v>314</v>
      </c>
      <c r="BF1" s="195"/>
      <c r="BG1" s="209"/>
      <c r="BH1" s="195"/>
      <c r="BI1" s="195"/>
      <c r="BJ1" s="195"/>
      <c r="BK1" s="209"/>
      <c r="BL1" s="195"/>
      <c r="BM1" s="195"/>
      <c r="BN1" s="195"/>
      <c r="BO1" s="209"/>
      <c r="BP1" s="195"/>
      <c r="BQ1" s="195"/>
      <c r="BR1" s="195"/>
      <c r="BS1"/>
      <c r="BT1"/>
      <c r="BU1"/>
      <c r="BV1"/>
      <c r="BW1"/>
      <c r="BX1"/>
      <c r="BY1"/>
      <c r="BZ1"/>
      <c r="CA1"/>
      <c r="CB1"/>
      <c r="CC1"/>
      <c r="CD1"/>
      <c r="CE1"/>
      <c r="CF1"/>
      <c r="CG1"/>
      <c r="CH1"/>
      <c r="CI1"/>
      <c r="CJ1"/>
      <c r="CK1"/>
      <c r="CL1"/>
      <c r="CM1"/>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T1" s="357" t="s">
        <v>291</v>
      </c>
      <c r="DU1" s="358">
        <f ca="1">INDEX(W18:BU18,MATCH(Forecast_Start_Key,W1:BU1,0))</f>
        <v>40649</v>
      </c>
      <c r="DV1" s="357" t="s">
        <v>292</v>
      </c>
      <c r="DW1" s="358">
        <f ca="1">O11</f>
        <v>40649</v>
      </c>
      <c r="DX1" s="357" t="s">
        <v>352</v>
      </c>
      <c r="DY1" s="356">
        <v>12</v>
      </c>
      <c r="FY1" s="358"/>
      <c r="FZ1" s="359"/>
      <c r="GA1" s="359"/>
      <c r="GB1" s="359"/>
      <c r="GC1" s="359"/>
      <c r="GD1" s="359"/>
      <c r="GE1" s="359"/>
      <c r="GF1" s="359"/>
      <c r="GG1" s="359"/>
      <c r="GH1" s="359"/>
      <c r="GI1" s="359"/>
      <c r="GJ1" s="359"/>
      <c r="GK1" s="359"/>
      <c r="GL1" s="359"/>
      <c r="GM1" s="359"/>
      <c r="GN1" s="359"/>
      <c r="GO1" s="359"/>
      <c r="GP1" s="359"/>
      <c r="GQ1" s="359"/>
      <c r="GR1" s="359"/>
      <c r="GS1" s="359"/>
      <c r="GT1" s="359"/>
      <c r="GU1" s="359"/>
      <c r="GV1" s="359"/>
      <c r="GW1" s="359"/>
      <c r="GX1" s="359"/>
      <c r="GY1" s="359"/>
      <c r="GZ1" s="359"/>
      <c r="HA1" s="359"/>
      <c r="HB1" s="359"/>
      <c r="HC1" s="359"/>
      <c r="HD1" s="359"/>
      <c r="HE1" s="359"/>
      <c r="HF1" s="359"/>
      <c r="HG1" s="359"/>
      <c r="HH1" s="359"/>
      <c r="HI1" s="359"/>
      <c r="HJ1" s="359"/>
      <c r="HK1" s="359"/>
      <c r="HL1" s="359"/>
      <c r="HM1" s="359"/>
      <c r="HN1" s="359"/>
      <c r="HO1" s="359"/>
      <c r="HP1" s="359"/>
      <c r="HQ1" s="359"/>
      <c r="HR1" s="366"/>
    </row>
    <row r="2" spans="1:226" s="360" customFormat="1" ht="17.25" customHeight="1" x14ac:dyDescent="0.2">
      <c r="A2" s="210"/>
      <c r="B2" s="211"/>
      <c r="C2" s="211"/>
      <c r="D2" s="212"/>
      <c r="E2" s="212"/>
      <c r="F2" s="212"/>
      <c r="G2" s="212"/>
      <c r="H2" s="213"/>
      <c r="I2" s="210"/>
      <c r="J2" s="210"/>
      <c r="K2" s="210"/>
      <c r="L2" s="260"/>
      <c r="M2" s="259"/>
      <c r="N2" s="298"/>
      <c r="O2" s="299"/>
      <c r="P2" s="299"/>
      <c r="Q2" s="260" t="s">
        <v>221</v>
      </c>
      <c r="R2" s="210"/>
      <c r="S2" s="210"/>
      <c r="T2" s="210"/>
      <c r="U2" s="210"/>
      <c r="V2" s="210"/>
      <c r="W2" s="252">
        <f>IF(LEFT(W18,1)="Q","",YEAR(W18))</f>
        <v>2010</v>
      </c>
      <c r="X2" s="252">
        <f t="shared" ref="X2:BE2" si="0">IF(LEFT(X18,1)="Q","",YEAR(X18))</f>
        <v>2010</v>
      </c>
      <c r="Y2" s="252">
        <f t="shared" si="0"/>
        <v>2010</v>
      </c>
      <c r="Z2" s="252" t="str">
        <f t="shared" si="0"/>
        <v/>
      </c>
      <c r="AA2" s="252">
        <f t="shared" si="0"/>
        <v>2010</v>
      </c>
      <c r="AB2" s="252">
        <f t="shared" si="0"/>
        <v>2010</v>
      </c>
      <c r="AC2" s="252">
        <f t="shared" si="0"/>
        <v>2010</v>
      </c>
      <c r="AD2" s="252" t="str">
        <f t="shared" si="0"/>
        <v/>
      </c>
      <c r="AE2" s="252">
        <f t="shared" si="0"/>
        <v>2010</v>
      </c>
      <c r="AF2" s="252">
        <f t="shared" si="0"/>
        <v>2010</v>
      </c>
      <c r="AG2" s="253">
        <f t="shared" si="0"/>
        <v>2010</v>
      </c>
      <c r="AH2" s="253" t="str">
        <f t="shared" si="0"/>
        <v/>
      </c>
      <c r="AI2" s="253">
        <f t="shared" si="0"/>
        <v>2011</v>
      </c>
      <c r="AJ2" s="253">
        <f t="shared" si="0"/>
        <v>2011</v>
      </c>
      <c r="AK2" s="252">
        <f t="shared" si="0"/>
        <v>2011</v>
      </c>
      <c r="AL2" s="252" t="str">
        <f t="shared" si="0"/>
        <v/>
      </c>
      <c r="AM2" s="252">
        <f t="shared" si="0"/>
        <v>2011</v>
      </c>
      <c r="AN2" s="252">
        <f t="shared" si="0"/>
        <v>2011</v>
      </c>
      <c r="AO2" s="252">
        <f t="shared" si="0"/>
        <v>2011</v>
      </c>
      <c r="AP2" s="252" t="str">
        <f t="shared" si="0"/>
        <v/>
      </c>
      <c r="AQ2" s="252">
        <f t="shared" si="0"/>
        <v>2011</v>
      </c>
      <c r="AR2" s="252">
        <f t="shared" si="0"/>
        <v>2011</v>
      </c>
      <c r="AS2" s="252">
        <f t="shared" si="0"/>
        <v>2011</v>
      </c>
      <c r="AT2" s="252" t="str">
        <f t="shared" si="0"/>
        <v/>
      </c>
      <c r="AU2" s="252">
        <f t="shared" si="0"/>
        <v>2011</v>
      </c>
      <c r="AV2" s="252">
        <f t="shared" si="0"/>
        <v>2011</v>
      </c>
      <c r="AW2" s="252">
        <f t="shared" si="0"/>
        <v>2011</v>
      </c>
      <c r="AX2" s="252" t="str">
        <f t="shared" si="0"/>
        <v/>
      </c>
      <c r="AY2" s="252">
        <f t="shared" si="0"/>
        <v>2012</v>
      </c>
      <c r="AZ2" s="252">
        <f t="shared" si="0"/>
        <v>2012</v>
      </c>
      <c r="BA2" s="253">
        <f t="shared" si="0"/>
        <v>2012</v>
      </c>
      <c r="BB2" s="252" t="str">
        <f t="shared" si="0"/>
        <v/>
      </c>
      <c r="BC2" s="253">
        <f t="shared" si="0"/>
        <v>2012</v>
      </c>
      <c r="BD2" s="254">
        <f t="shared" si="0"/>
        <v>2012</v>
      </c>
      <c r="BE2" s="252">
        <f t="shared" si="0"/>
        <v>2012</v>
      </c>
      <c r="BF2" s="252"/>
      <c r="BG2" s="252"/>
      <c r="BH2" s="252"/>
      <c r="BI2" s="252"/>
      <c r="BJ2" s="252"/>
      <c r="BK2" s="252"/>
      <c r="BL2" s="252"/>
      <c r="BM2" s="252"/>
      <c r="BN2" s="252"/>
      <c r="BO2" s="252"/>
      <c r="BP2" s="252"/>
      <c r="BQ2" s="252"/>
      <c r="BR2" s="252"/>
      <c r="BS2"/>
      <c r="BT2"/>
      <c r="BU2"/>
      <c r="BV2"/>
      <c r="BW2"/>
      <c r="BX2"/>
      <c r="BY2"/>
      <c r="BZ2"/>
      <c r="CA2"/>
      <c r="CB2"/>
      <c r="CC2"/>
      <c r="CD2"/>
      <c r="CE2"/>
      <c r="CF2"/>
      <c r="CG2"/>
      <c r="CH2"/>
      <c r="CI2"/>
      <c r="CJ2"/>
      <c r="CK2"/>
      <c r="CL2" s="258"/>
      <c r="CM2" s="258"/>
      <c r="CN2" s="258"/>
      <c r="CO2" s="213"/>
      <c r="CP2" s="213"/>
      <c r="CQ2" s="213"/>
      <c r="CR2" s="213"/>
      <c r="CS2" s="213"/>
      <c r="CT2" s="213"/>
      <c r="CU2" s="213"/>
      <c r="CV2" s="213"/>
      <c r="CW2" s="213"/>
      <c r="CX2" s="213"/>
      <c r="CY2" s="213"/>
      <c r="CZ2" s="213"/>
      <c r="DA2" s="213"/>
      <c r="DB2" s="213"/>
      <c r="DC2" s="213"/>
      <c r="DD2" s="213"/>
      <c r="DE2" s="213"/>
      <c r="DF2" s="213"/>
      <c r="DG2" s="213"/>
      <c r="DH2" s="213"/>
      <c r="DI2" s="213"/>
      <c r="DJ2" s="213"/>
      <c r="DK2" s="213"/>
      <c r="DL2" s="213"/>
      <c r="DM2" s="213"/>
      <c r="DN2" s="213"/>
      <c r="DT2" s="357" t="s">
        <v>293</v>
      </c>
      <c r="DU2" s="361">
        <f ca="1">COLUMN(V18)+MATCH(DW1,W18:CK18,0)</f>
        <v>39</v>
      </c>
      <c r="DW2" s="362"/>
      <c r="FY2" s="363"/>
      <c r="FZ2" s="359"/>
      <c r="GA2" s="359"/>
      <c r="GB2" s="359"/>
      <c r="GC2" s="359"/>
      <c r="GD2" s="359"/>
      <c r="GE2" s="359"/>
      <c r="GF2" s="359"/>
      <c r="GG2" s="359"/>
      <c r="GH2" s="359"/>
      <c r="GI2" s="359"/>
      <c r="GJ2" s="359"/>
      <c r="GK2" s="359"/>
      <c r="GL2" s="359"/>
      <c r="GM2" s="359"/>
      <c r="GN2" s="359"/>
      <c r="GO2" s="359"/>
      <c r="GP2" s="359"/>
      <c r="GQ2" s="359"/>
      <c r="GR2" s="359"/>
      <c r="GS2" s="359"/>
      <c r="GT2" s="359"/>
      <c r="GU2" s="359"/>
      <c r="GV2" s="359"/>
      <c r="GW2" s="359"/>
      <c r="GX2" s="359"/>
      <c r="GY2" s="359"/>
      <c r="GZ2" s="359"/>
      <c r="HA2" s="359"/>
      <c r="HB2" s="359"/>
      <c r="HC2" s="359"/>
      <c r="HD2" s="359"/>
      <c r="HE2" s="359"/>
      <c r="HF2" s="359"/>
      <c r="HG2" s="359"/>
      <c r="HH2" s="359"/>
      <c r="HI2" s="359"/>
      <c r="HJ2" s="359"/>
      <c r="HK2" s="359"/>
      <c r="HL2" s="359"/>
      <c r="HM2" s="359"/>
      <c r="HN2" s="359"/>
      <c r="HO2" s="359"/>
      <c r="HP2" s="359"/>
      <c r="HQ2" s="359"/>
      <c r="HR2" s="366"/>
    </row>
    <row r="3" spans="1:226" s="356" customFormat="1" ht="11.85" hidden="1" customHeight="1" outlineLevel="1" x14ac:dyDescent="0.2">
      <c r="A3" s="108"/>
      <c r="B3" s="109"/>
      <c r="C3" s="109"/>
      <c r="D3" s="197"/>
      <c r="E3" s="197"/>
      <c r="F3" s="197"/>
      <c r="G3" s="197"/>
      <c r="H3" s="197"/>
      <c r="I3" s="207"/>
      <c r="J3" s="326"/>
      <c r="K3" s="326"/>
      <c r="L3" s="327"/>
      <c r="M3" s="259"/>
      <c r="N3" s="298"/>
      <c r="O3" s="299"/>
      <c r="P3" s="299"/>
      <c r="Q3" s="214" t="s">
        <v>221</v>
      </c>
      <c r="R3" s="108"/>
      <c r="S3" s="108"/>
      <c r="T3" s="297"/>
      <c r="U3" s="108"/>
      <c r="V3" s="108"/>
      <c r="W3" s="108"/>
      <c r="X3" s="108"/>
      <c r="Y3" s="108"/>
      <c r="Z3" s="111"/>
      <c r="AA3" s="108"/>
      <c r="AB3" s="108"/>
      <c r="AC3" s="108"/>
      <c r="AD3" s="111"/>
      <c r="AE3" s="108"/>
      <c r="AF3"/>
      <c r="AG3" s="207"/>
      <c r="AH3" s="207"/>
      <c r="AI3" s="207"/>
      <c r="AJ3" s="207"/>
      <c r="AK3" s="108"/>
      <c r="AL3" s="111"/>
      <c r="AM3" s="108"/>
      <c r="AN3" s="108"/>
      <c r="AO3" s="108"/>
      <c r="AP3" s="111"/>
      <c r="AQ3" s="108"/>
      <c r="AR3" s="108"/>
      <c r="AS3" s="108"/>
      <c r="AT3" s="111"/>
      <c r="AU3" s="108"/>
      <c r="AV3" s="108"/>
      <c r="AW3" s="108"/>
      <c r="AX3" s="111"/>
      <c r="AY3" s="108"/>
      <c r="AZ3" s="108"/>
      <c r="BA3" s="108"/>
      <c r="BB3" s="111"/>
      <c r="BC3" s="125"/>
      <c r="BD3" s="207"/>
      <c r="BE3" s="108"/>
      <c r="BF3" s="111"/>
      <c r="BG3" s="108"/>
      <c r="BH3" s="108"/>
      <c r="BI3" s="108"/>
      <c r="BJ3" s="111"/>
      <c r="BK3" s="108"/>
      <c r="BL3" s="108"/>
      <c r="BM3" s="108"/>
      <c r="BN3" s="111"/>
      <c r="BO3" s="108"/>
      <c r="BP3" s="108"/>
      <c r="BQ3" s="108"/>
      <c r="BR3" s="111"/>
      <c r="BS3"/>
      <c r="BT3"/>
      <c r="BU3"/>
      <c r="BV3"/>
      <c r="BW3"/>
      <c r="BX3"/>
      <c r="BY3"/>
      <c r="BZ3"/>
      <c r="CA3"/>
      <c r="CB3"/>
      <c r="CC3"/>
      <c r="CD3"/>
      <c r="CE3"/>
      <c r="CF3"/>
      <c r="CG3"/>
      <c r="CH3"/>
      <c r="CI3"/>
      <c r="CJ3"/>
      <c r="CK3"/>
      <c r="CL3"/>
      <c r="CM3"/>
      <c r="CN3" s="207"/>
      <c r="CO3" s="207"/>
      <c r="CP3" s="207"/>
      <c r="CQ3" s="207"/>
      <c r="CR3" s="207"/>
      <c r="CS3" s="207"/>
      <c r="CT3" s="207"/>
      <c r="CU3" s="207"/>
      <c r="CV3" s="207"/>
      <c r="CW3" s="207"/>
      <c r="CX3" s="207"/>
      <c r="CY3" s="207"/>
      <c r="CZ3" s="207"/>
      <c r="DA3" s="207"/>
      <c r="DB3" s="207"/>
      <c r="DC3" s="207"/>
      <c r="DD3" s="207"/>
      <c r="DE3" s="207"/>
      <c r="DF3" s="207"/>
      <c r="DG3" s="207"/>
      <c r="DH3" s="207"/>
      <c r="DI3" s="207"/>
      <c r="DJ3" s="207"/>
      <c r="DK3" s="207"/>
      <c r="DL3" s="207"/>
      <c r="DM3" s="207"/>
      <c r="DN3" s="207"/>
      <c r="DQ3" s="364" t="s">
        <v>320</v>
      </c>
      <c r="DU3" s="365">
        <f ca="1">YEAR(DU7)</f>
        <v>2011</v>
      </c>
      <c r="DV3" s="365">
        <f t="shared" ref="DV3:FL3" ca="1" si="1">YEAR(DV7)</f>
        <v>2011</v>
      </c>
      <c r="DW3" s="365">
        <f t="shared" ca="1" si="1"/>
        <v>2011</v>
      </c>
      <c r="DX3" s="365">
        <f t="shared" ca="1" si="1"/>
        <v>2011</v>
      </c>
      <c r="DY3" s="365">
        <f t="shared" ca="1" si="1"/>
        <v>2011</v>
      </c>
      <c r="DZ3" s="365">
        <f t="shared" ca="1" si="1"/>
        <v>2011</v>
      </c>
      <c r="EA3" s="365">
        <f t="shared" ca="1" si="1"/>
        <v>2011</v>
      </c>
      <c r="EB3" s="365">
        <f t="shared" ca="1" si="1"/>
        <v>2011</v>
      </c>
      <c r="EC3" s="365">
        <f t="shared" ca="1" si="1"/>
        <v>2011</v>
      </c>
      <c r="ED3" s="365">
        <f t="shared" ca="1" si="1"/>
        <v>2012</v>
      </c>
      <c r="EE3" s="365">
        <f t="shared" ca="1" si="1"/>
        <v>2012</v>
      </c>
      <c r="EF3" s="365">
        <f t="shared" ca="1" si="1"/>
        <v>2012</v>
      </c>
      <c r="EG3" s="365">
        <f t="shared" ca="1" si="1"/>
        <v>2012</v>
      </c>
      <c r="EH3" s="365">
        <f t="shared" ca="1" si="1"/>
        <v>2012</v>
      </c>
      <c r="EI3" s="365">
        <f t="shared" ca="1" si="1"/>
        <v>2012</v>
      </c>
      <c r="EJ3" s="365" t="e">
        <f t="shared" ca="1" si="1"/>
        <v>#VALUE!</v>
      </c>
      <c r="EK3" s="365" t="e">
        <f t="shared" ca="1" si="1"/>
        <v>#VALUE!</v>
      </c>
      <c r="EL3" s="365" t="e">
        <f t="shared" ca="1" si="1"/>
        <v>#VALUE!</v>
      </c>
      <c r="EM3" s="365" t="e">
        <f t="shared" ca="1" si="1"/>
        <v>#VALUE!</v>
      </c>
      <c r="EN3" s="365" t="e">
        <f t="shared" ca="1" si="1"/>
        <v>#VALUE!</v>
      </c>
      <c r="EO3" s="365" t="e">
        <f t="shared" ca="1" si="1"/>
        <v>#VALUE!</v>
      </c>
      <c r="EP3" s="365" t="e">
        <f t="shared" ca="1" si="1"/>
        <v>#VALUE!</v>
      </c>
      <c r="EQ3" s="365" t="e">
        <f t="shared" ca="1" si="1"/>
        <v>#VALUE!</v>
      </c>
      <c r="ER3" s="365" t="e">
        <f t="shared" ca="1" si="1"/>
        <v>#VALUE!</v>
      </c>
      <c r="ES3" s="365" t="e">
        <f t="shared" ca="1" si="1"/>
        <v>#VALUE!</v>
      </c>
      <c r="ET3" s="365" t="e">
        <f t="shared" ca="1" si="1"/>
        <v>#VALUE!</v>
      </c>
      <c r="EU3" s="365" t="e">
        <f t="shared" ca="1" si="1"/>
        <v>#VALUE!</v>
      </c>
      <c r="EV3" s="365" t="e">
        <f t="shared" ca="1" si="1"/>
        <v>#VALUE!</v>
      </c>
      <c r="EW3" s="365" t="e">
        <f t="shared" ca="1" si="1"/>
        <v>#VALUE!</v>
      </c>
      <c r="EX3" s="365" t="e">
        <f t="shared" ca="1" si="1"/>
        <v>#VALUE!</v>
      </c>
      <c r="EY3" s="365" t="e">
        <f t="shared" ca="1" si="1"/>
        <v>#VALUE!</v>
      </c>
      <c r="EZ3" s="365" t="e">
        <f t="shared" ca="1" si="1"/>
        <v>#VALUE!</v>
      </c>
      <c r="FA3" s="365" t="e">
        <f t="shared" ca="1" si="1"/>
        <v>#VALUE!</v>
      </c>
      <c r="FB3" s="365" t="e">
        <f t="shared" ca="1" si="1"/>
        <v>#VALUE!</v>
      </c>
      <c r="FC3" s="365" t="e">
        <f t="shared" ca="1" si="1"/>
        <v>#VALUE!</v>
      </c>
      <c r="FD3" s="365" t="e">
        <f t="shared" ca="1" si="1"/>
        <v>#VALUE!</v>
      </c>
      <c r="FE3" s="365" t="e">
        <f t="shared" ca="1" si="1"/>
        <v>#VALUE!</v>
      </c>
      <c r="FF3" s="365" t="e">
        <f t="shared" ca="1" si="1"/>
        <v>#VALUE!</v>
      </c>
      <c r="FG3" s="365" t="e">
        <f t="shared" ca="1" si="1"/>
        <v>#VALUE!</v>
      </c>
      <c r="FH3" s="365" t="e">
        <f t="shared" ca="1" si="1"/>
        <v>#VALUE!</v>
      </c>
      <c r="FI3" s="365" t="e">
        <f t="shared" ca="1" si="1"/>
        <v>#VALUE!</v>
      </c>
      <c r="FJ3" s="365" t="e">
        <f t="shared" ca="1" si="1"/>
        <v>#VALUE!</v>
      </c>
      <c r="FK3" s="365" t="e">
        <f t="shared" ca="1" si="1"/>
        <v>#VALUE!</v>
      </c>
      <c r="FL3" s="365" t="e">
        <f t="shared" ca="1" si="1"/>
        <v>#VALUE!</v>
      </c>
      <c r="FY3" s="358"/>
      <c r="FZ3" s="359"/>
      <c r="GA3" s="359"/>
      <c r="GB3" s="359"/>
      <c r="GC3" s="359"/>
      <c r="GD3" s="359"/>
      <c r="GE3" s="359"/>
      <c r="GF3" s="359"/>
      <c r="GG3" s="359"/>
      <c r="GH3" s="359"/>
      <c r="GI3" s="359"/>
      <c r="GJ3" s="359"/>
      <c r="GK3" s="359"/>
      <c r="GL3" s="359"/>
      <c r="GM3" s="359"/>
      <c r="GN3" s="359"/>
      <c r="GO3" s="359"/>
      <c r="GP3" s="359"/>
      <c r="GQ3" s="359"/>
      <c r="GR3" s="359"/>
      <c r="GS3" s="359"/>
      <c r="GT3" s="359"/>
      <c r="GU3" s="359"/>
      <c r="GV3" s="359"/>
      <c r="GW3" s="359"/>
      <c r="GX3" s="359"/>
      <c r="GY3" s="359"/>
      <c r="GZ3" s="359"/>
      <c r="HA3" s="359"/>
      <c r="HB3" s="359"/>
      <c r="HC3" s="359"/>
      <c r="HD3" s="359"/>
      <c r="HE3" s="359"/>
      <c r="HF3" s="359"/>
      <c r="HG3" s="359"/>
      <c r="HH3" s="359"/>
      <c r="HI3" s="359"/>
      <c r="HJ3" s="359"/>
      <c r="HK3" s="359"/>
      <c r="HL3" s="359"/>
      <c r="HM3" s="359"/>
      <c r="HN3" s="359"/>
      <c r="HO3" s="359"/>
      <c r="HP3" s="359"/>
      <c r="HQ3" s="359"/>
      <c r="HR3" s="366"/>
    </row>
    <row r="4" spans="1:226" s="356" customFormat="1" ht="11.85" hidden="1" customHeight="1" outlineLevel="1" x14ac:dyDescent="0.2">
      <c r="A4" s="108"/>
      <c r="B4" s="109"/>
      <c r="C4" s="109"/>
      <c r="D4" s="197"/>
      <c r="E4" s="197"/>
      <c r="F4" s="197"/>
      <c r="G4" s="197"/>
      <c r="H4" s="197"/>
      <c r="I4" s="207"/>
      <c r="J4" s="326"/>
      <c r="K4" s="326"/>
      <c r="L4" s="327"/>
      <c r="M4" s="259"/>
      <c r="N4" s="298"/>
      <c r="O4" s="1" t="s">
        <v>492</v>
      </c>
      <c r="P4" s="2"/>
      <c r="Q4" s="214" t="s">
        <v>221</v>
      </c>
      <c r="R4" s="207"/>
      <c r="S4" s="207"/>
      <c r="T4" s="108"/>
      <c r="U4" s="108"/>
      <c r="V4" s="108"/>
      <c r="W4" s="108"/>
      <c r="X4" s="108"/>
      <c r="Y4" s="207"/>
      <c r="Z4" s="207"/>
      <c r="AA4" s="207"/>
      <c r="AB4" s="207"/>
      <c r="AC4" s="207"/>
      <c r="AD4" s="207"/>
      <c r="AE4" s="207"/>
      <c r="AF4" s="207"/>
      <c r="AG4" s="207"/>
      <c r="AH4" s="207"/>
      <c r="AI4" s="207"/>
      <c r="AJ4" s="207"/>
      <c r="AK4" s="207"/>
      <c r="AL4" s="207"/>
      <c r="AM4" s="207"/>
      <c r="AN4" s="108"/>
      <c r="AO4" s="207"/>
      <c r="AP4" s="207"/>
      <c r="AQ4" s="207"/>
      <c r="AR4" s="207"/>
      <c r="AS4" s="207"/>
      <c r="AT4" s="207"/>
      <c r="AU4" s="207"/>
      <c r="AV4" s="207"/>
      <c r="AW4" s="207"/>
      <c r="AX4" s="207"/>
      <c r="AY4" s="207"/>
      <c r="AZ4" s="207"/>
      <c r="BA4" s="207"/>
      <c r="BB4" s="111"/>
      <c r="BC4" s="125"/>
      <c r="BD4" s="207"/>
      <c r="BE4" s="108"/>
      <c r="BF4" s="111"/>
      <c r="BG4" s="108"/>
      <c r="BH4" s="108"/>
      <c r="BI4" s="108"/>
      <c r="BJ4" s="111"/>
      <c r="BK4" s="108"/>
      <c r="BL4" s="108"/>
      <c r="BM4" s="108"/>
      <c r="BN4" s="111"/>
      <c r="BO4" s="108"/>
      <c r="BP4" s="108"/>
      <c r="BQ4" s="108"/>
      <c r="BR4" s="111"/>
      <c r="BS4"/>
      <c r="BT4"/>
      <c r="BU4"/>
      <c r="BV4"/>
      <c r="BW4"/>
      <c r="BX4"/>
      <c r="BY4"/>
      <c r="BZ4"/>
      <c r="CA4"/>
      <c r="CB4"/>
      <c r="CC4"/>
      <c r="CD4"/>
      <c r="CE4"/>
      <c r="CF4"/>
      <c r="CG4"/>
      <c r="CH4"/>
      <c r="CI4"/>
      <c r="CJ4"/>
      <c r="CK4"/>
      <c r="CL4"/>
      <c r="CM4"/>
      <c r="CN4" s="207"/>
      <c r="CO4" s="207"/>
      <c r="CP4" s="207"/>
      <c r="CQ4" s="207"/>
      <c r="CR4" s="207"/>
      <c r="CS4" s="207"/>
      <c r="CT4" s="207"/>
      <c r="CU4" s="207"/>
      <c r="CV4" s="207"/>
      <c r="CW4" s="207"/>
      <c r="CX4" s="207"/>
      <c r="CY4" s="207"/>
      <c r="CZ4" s="207"/>
      <c r="DA4" s="207"/>
      <c r="DB4" s="207"/>
      <c r="DC4" s="207"/>
      <c r="DD4" s="207"/>
      <c r="DE4" s="207"/>
      <c r="DF4" s="207"/>
      <c r="DG4" s="207"/>
      <c r="DH4" s="207"/>
      <c r="DI4" s="207"/>
      <c r="DJ4" s="207"/>
      <c r="DK4" s="207"/>
      <c r="DL4" s="207"/>
      <c r="DM4" s="207"/>
      <c r="DN4" s="207"/>
      <c r="DU4" s="365" t="str">
        <f ca="1">IF(DU6=0, "", IF(DU6&gt;26, CHAR(64+INT((DU6-1)/26)),"")&amp;CHAR(65+MOD(DU6-1, 26)))</f>
        <v>AM</v>
      </c>
      <c r="DV4" s="365" t="str">
        <f t="shared" ref="DV4:EP4" ca="1" si="2">IF(DV6=0, "", IF(DV6&gt;26, CHAR(64+INT((DV6-1)/26)),"")&amp;CHAR(65+MOD(DV6-1, 26)))</f>
        <v>AN</v>
      </c>
      <c r="DW4" s="365" t="str">
        <f t="shared" ca="1" si="2"/>
        <v>AO</v>
      </c>
      <c r="DX4" s="365" t="str">
        <f t="shared" ca="1" si="2"/>
        <v>AQ</v>
      </c>
      <c r="DY4" s="365" t="str">
        <f t="shared" ca="1" si="2"/>
        <v>AR</v>
      </c>
      <c r="DZ4" s="365" t="str">
        <f t="shared" ca="1" si="2"/>
        <v>AS</v>
      </c>
      <c r="EA4" s="365" t="str">
        <f t="shared" ca="1" si="2"/>
        <v>AU</v>
      </c>
      <c r="EB4" s="365" t="str">
        <f t="shared" ca="1" si="2"/>
        <v>AV</v>
      </c>
      <c r="EC4" s="365" t="str">
        <f t="shared" ca="1" si="2"/>
        <v>AW</v>
      </c>
      <c r="ED4" s="365" t="str">
        <f t="shared" ca="1" si="2"/>
        <v>AY</v>
      </c>
      <c r="EE4" s="365" t="str">
        <f t="shared" ca="1" si="2"/>
        <v>AZ</v>
      </c>
      <c r="EF4" s="365" t="str">
        <f t="shared" ca="1" si="2"/>
        <v>BA</v>
      </c>
      <c r="EG4" s="365" t="str">
        <f t="shared" ca="1" si="2"/>
        <v>BC</v>
      </c>
      <c r="EH4" s="365" t="str">
        <f t="shared" ca="1" si="2"/>
        <v>BD</v>
      </c>
      <c r="EI4" s="365" t="str">
        <f t="shared" ca="1" si="2"/>
        <v>BE</v>
      </c>
      <c r="EJ4" s="365" t="str">
        <f t="shared" ca="1" si="2"/>
        <v>BG</v>
      </c>
      <c r="EK4" s="365" t="str">
        <f t="shared" ca="1" si="2"/>
        <v>BH</v>
      </c>
      <c r="EL4" s="365" t="str">
        <f t="shared" ca="1" si="2"/>
        <v>BI</v>
      </c>
      <c r="EM4" s="365" t="str">
        <f t="shared" ca="1" si="2"/>
        <v>BK</v>
      </c>
      <c r="EN4" s="365" t="str">
        <f t="shared" ca="1" si="2"/>
        <v>BL</v>
      </c>
      <c r="EO4" s="365" t="str">
        <f t="shared" ca="1" si="2"/>
        <v>BM</v>
      </c>
      <c r="EP4" s="365" t="str">
        <f t="shared" ca="1" si="2"/>
        <v>BO</v>
      </c>
      <c r="EQ4" s="365" t="str">
        <f t="shared" ref="EQ4:FL4" ca="1" si="3">IF(EQ6=0, "", IF(EQ6&gt;26, CHAR(64+INT((EQ6-1)/26)),"")&amp;CHAR(65+MOD(EQ6-1, 26)))</f>
        <v>BP</v>
      </c>
      <c r="ER4" s="365" t="str">
        <f t="shared" ca="1" si="3"/>
        <v>BQ</v>
      </c>
      <c r="ES4" s="365" t="str">
        <f t="shared" ca="1" si="3"/>
        <v>BS</v>
      </c>
      <c r="ET4" s="365" t="str">
        <f t="shared" ca="1" si="3"/>
        <v>BT</v>
      </c>
      <c r="EU4" s="365" t="str">
        <f t="shared" ca="1" si="3"/>
        <v>BU</v>
      </c>
      <c r="EV4" s="365" t="str">
        <f t="shared" ca="1" si="3"/>
        <v>BW</v>
      </c>
      <c r="EW4" s="365" t="str">
        <f t="shared" ca="1" si="3"/>
        <v>BX</v>
      </c>
      <c r="EX4" s="365" t="str">
        <f t="shared" ca="1" si="3"/>
        <v>BY</v>
      </c>
      <c r="EY4" s="365" t="str">
        <f t="shared" ca="1" si="3"/>
        <v>CA</v>
      </c>
      <c r="EZ4" s="365" t="str">
        <f t="shared" ca="1" si="3"/>
        <v>CB</v>
      </c>
      <c r="FA4" s="365" t="str">
        <f t="shared" ca="1" si="3"/>
        <v>CC</v>
      </c>
      <c r="FB4" s="365" t="str">
        <f t="shared" ca="1" si="3"/>
        <v>CE</v>
      </c>
      <c r="FC4" s="365" t="str">
        <f t="shared" ca="1" si="3"/>
        <v>CF</v>
      </c>
      <c r="FD4" s="365" t="str">
        <f t="shared" ca="1" si="3"/>
        <v>CG</v>
      </c>
      <c r="FE4" s="365" t="str">
        <f t="shared" ca="1" si="3"/>
        <v>CI</v>
      </c>
      <c r="FF4" s="365" t="str">
        <f t="shared" ca="1" si="3"/>
        <v>CJ</v>
      </c>
      <c r="FG4" s="365" t="str">
        <f t="shared" ca="1" si="3"/>
        <v>CK</v>
      </c>
      <c r="FH4" s="365" t="str">
        <f t="shared" ca="1" si="3"/>
        <v>CM</v>
      </c>
      <c r="FI4" s="365" t="str">
        <f t="shared" ca="1" si="3"/>
        <v>CN</v>
      </c>
      <c r="FJ4" s="365" t="str">
        <f t="shared" ca="1" si="3"/>
        <v>CO</v>
      </c>
      <c r="FK4" s="365" t="str">
        <f t="shared" ca="1" si="3"/>
        <v>CQ</v>
      </c>
      <c r="FL4" s="365" t="str">
        <f t="shared" ca="1" si="3"/>
        <v>CR</v>
      </c>
      <c r="FM4" s="366"/>
      <c r="FN4" s="366"/>
      <c r="FO4" s="366"/>
      <c r="FP4" s="366"/>
      <c r="FQ4" s="366"/>
      <c r="FR4" s="366"/>
      <c r="FS4" s="366"/>
      <c r="FT4" s="366"/>
      <c r="FU4" s="366"/>
      <c r="FV4" s="366"/>
      <c r="FW4" s="366"/>
      <c r="FY4" s="358"/>
      <c r="FZ4" s="359"/>
      <c r="GA4" s="359"/>
      <c r="GB4" s="359"/>
      <c r="GC4" s="359"/>
      <c r="GD4" s="359"/>
      <c r="GE4" s="359"/>
      <c r="GF4" s="359"/>
      <c r="GG4" s="359"/>
      <c r="GH4" s="359"/>
      <c r="GI4" s="359"/>
      <c r="GJ4" s="359"/>
      <c r="GK4" s="359"/>
      <c r="GL4" s="359"/>
      <c r="GM4" s="359"/>
      <c r="GN4" s="359"/>
      <c r="GO4" s="359"/>
      <c r="GP4" s="359"/>
      <c r="GQ4" s="359"/>
      <c r="GR4" s="359"/>
      <c r="GS4" s="359"/>
      <c r="GT4" s="359"/>
      <c r="GU4" s="359"/>
      <c r="GV4" s="359"/>
      <c r="GW4" s="359"/>
      <c r="GX4" s="359"/>
      <c r="GY4" s="359"/>
      <c r="GZ4" s="359"/>
      <c r="HA4" s="359"/>
      <c r="HB4" s="359"/>
      <c r="HC4" s="359"/>
      <c r="HD4" s="359"/>
      <c r="HE4" s="359"/>
      <c r="HF4" s="359"/>
      <c r="HG4" s="359"/>
      <c r="HH4" s="359"/>
      <c r="HI4" s="359"/>
      <c r="HJ4" s="359"/>
      <c r="HK4" s="359"/>
      <c r="HL4" s="359"/>
      <c r="HM4" s="359"/>
      <c r="HN4" s="359"/>
      <c r="HO4" s="359"/>
      <c r="HP4" s="359"/>
      <c r="HQ4" s="359"/>
      <c r="HR4" s="366"/>
    </row>
    <row r="5" spans="1:226" s="356" customFormat="1" ht="14.1" hidden="1" customHeight="1" outlineLevel="1" x14ac:dyDescent="0.2">
      <c r="A5" s="108"/>
      <c r="B5" s="109"/>
      <c r="C5" s="109"/>
      <c r="D5" s="197"/>
      <c r="E5" s="197"/>
      <c r="F5" s="197"/>
      <c r="G5" s="197"/>
      <c r="H5" s="194">
        <f>Number_of_Items</f>
        <v>1</v>
      </c>
      <c r="I5" s="207"/>
      <c r="J5" s="193"/>
      <c r="K5" s="417" t="s">
        <v>577</v>
      </c>
      <c r="L5" s="417"/>
      <c r="M5" s="417"/>
      <c r="N5" s="417"/>
      <c r="O5" s="215"/>
      <c r="P5" s="255"/>
      <c r="Q5" s="214" t="s">
        <v>221</v>
      </c>
      <c r="R5" s="403"/>
      <c r="S5" s="403"/>
      <c r="T5" s="404"/>
      <c r="U5" s="404"/>
      <c r="V5" s="108"/>
      <c r="W5" s="108"/>
      <c r="X5" s="108"/>
      <c r="Y5" s="207"/>
      <c r="Z5" s="207"/>
      <c r="AA5" s="207"/>
      <c r="AB5" s="207"/>
      <c r="AC5" s="207"/>
      <c r="AD5" s="207"/>
      <c r="AE5" s="207"/>
      <c r="AF5" s="207"/>
      <c r="AG5" s="207"/>
      <c r="AH5" s="207"/>
      <c r="AI5" s="207"/>
      <c r="AJ5" s="207"/>
      <c r="AK5" s="207"/>
      <c r="AL5" s="207"/>
      <c r="AM5" s="207"/>
      <c r="AN5" s="108"/>
      <c r="AO5" s="207"/>
      <c r="AP5" s="207"/>
      <c r="AQ5" s="207"/>
      <c r="AR5" s="207"/>
      <c r="AS5" s="207"/>
      <c r="AT5" s="207"/>
      <c r="AU5" s="207"/>
      <c r="AV5" s="207"/>
      <c r="AW5" s="207"/>
      <c r="AX5" s="207"/>
      <c r="AY5" s="207"/>
      <c r="AZ5" s="207"/>
      <c r="BA5" s="207"/>
      <c r="BB5" s="111"/>
      <c r="BC5" s="125"/>
      <c r="BD5" s="207"/>
      <c r="BE5" s="108"/>
      <c r="BF5" s="111"/>
      <c r="BG5" s="108"/>
      <c r="BH5" s="108"/>
      <c r="BI5" s="108"/>
      <c r="BJ5" s="111"/>
      <c r="BK5" s="108"/>
      <c r="BL5" s="108"/>
      <c r="BM5" s="108"/>
      <c r="BN5" s="111"/>
      <c r="BO5" s="108"/>
      <c r="BP5" s="108"/>
      <c r="BQ5" s="108"/>
      <c r="BR5" s="111"/>
      <c r="BS5"/>
      <c r="BT5"/>
      <c r="BU5"/>
      <c r="BV5"/>
      <c r="BW5"/>
      <c r="BX5"/>
      <c r="BY5"/>
      <c r="BZ5"/>
      <c r="CA5"/>
      <c r="CB5"/>
      <c r="CC5"/>
      <c r="CD5"/>
      <c r="CE5"/>
      <c r="CF5"/>
      <c r="CG5"/>
      <c r="CH5"/>
      <c r="CI5"/>
      <c r="CJ5"/>
      <c r="CK5"/>
      <c r="CL5"/>
      <c r="CM5"/>
      <c r="CN5" s="207"/>
      <c r="CO5" s="207"/>
      <c r="CP5" s="207"/>
      <c r="CQ5" s="207"/>
      <c r="CR5" s="207"/>
      <c r="CS5" s="207"/>
      <c r="CT5" s="207"/>
      <c r="CU5" s="207"/>
      <c r="CV5" s="207"/>
      <c r="CW5" s="207"/>
      <c r="CX5" s="207"/>
      <c r="CY5" s="207"/>
      <c r="CZ5" s="207"/>
      <c r="DA5" s="207"/>
      <c r="DB5" s="207"/>
      <c r="DC5" s="207"/>
      <c r="DD5" s="207"/>
      <c r="DE5" s="207"/>
      <c r="DF5" s="207"/>
      <c r="DG5" s="207"/>
      <c r="DH5" s="207"/>
      <c r="DI5" s="207"/>
      <c r="DJ5" s="207"/>
      <c r="DK5" s="207"/>
      <c r="DL5" s="207"/>
      <c r="DM5" s="207"/>
      <c r="DN5" s="207"/>
      <c r="DT5" s="356" t="s">
        <v>294</v>
      </c>
      <c r="DV5" s="356">
        <f ca="1">IF(INDIRECT("r1c"&amp;$DU$6-3,FALSE)="",1,0)</f>
        <v>0</v>
      </c>
      <c r="DW5" s="356">
        <f ca="1">IF(INDIRECT("r1c"&amp;$DU$6-2,FALSE)="",1,0)</f>
        <v>0</v>
      </c>
      <c r="DX5" s="356">
        <f ca="1">IF(INDIRECT("r1c"&amp;$DU$6-1,FALSE)="",1,0)</f>
        <v>1</v>
      </c>
      <c r="DY5" s="356">
        <f t="shared" ref="DY5:EG5" ca="1" si="4">DV5</f>
        <v>0</v>
      </c>
      <c r="DZ5" s="356">
        <f t="shared" ca="1" si="4"/>
        <v>0</v>
      </c>
      <c r="EA5" s="356">
        <f t="shared" ca="1" si="4"/>
        <v>1</v>
      </c>
      <c r="EB5" s="356">
        <f t="shared" ca="1" si="4"/>
        <v>0</v>
      </c>
      <c r="EC5" s="356">
        <f t="shared" ca="1" si="4"/>
        <v>0</v>
      </c>
      <c r="ED5" s="356">
        <f t="shared" ca="1" si="4"/>
        <v>1</v>
      </c>
      <c r="EE5" s="356">
        <f t="shared" ca="1" si="4"/>
        <v>0</v>
      </c>
      <c r="EF5" s="356">
        <f t="shared" ca="1" si="4"/>
        <v>0</v>
      </c>
      <c r="EG5" s="356">
        <f t="shared" ca="1" si="4"/>
        <v>1</v>
      </c>
      <c r="EH5" s="356">
        <f t="shared" ref="EH5:EP5" ca="1" si="5">EE5</f>
        <v>0</v>
      </c>
      <c r="EI5" s="356">
        <f t="shared" ca="1" si="5"/>
        <v>0</v>
      </c>
      <c r="EJ5" s="356">
        <f t="shared" ca="1" si="5"/>
        <v>1</v>
      </c>
      <c r="EK5" s="356">
        <f t="shared" ca="1" si="5"/>
        <v>0</v>
      </c>
      <c r="EL5" s="356">
        <f t="shared" ca="1" si="5"/>
        <v>0</v>
      </c>
      <c r="EM5" s="356">
        <f t="shared" ca="1" si="5"/>
        <v>1</v>
      </c>
      <c r="EN5" s="356">
        <f t="shared" ca="1" si="5"/>
        <v>0</v>
      </c>
      <c r="EO5" s="356">
        <f t="shared" ca="1" si="5"/>
        <v>0</v>
      </c>
      <c r="EP5" s="356">
        <f t="shared" ca="1" si="5"/>
        <v>1</v>
      </c>
      <c r="EQ5" s="356">
        <f t="shared" ref="EQ5" ca="1" si="6">EN5</f>
        <v>0</v>
      </c>
      <c r="ER5" s="356">
        <f t="shared" ref="ER5" ca="1" si="7">EO5</f>
        <v>0</v>
      </c>
      <c r="ES5" s="356">
        <f t="shared" ref="ES5" ca="1" si="8">EP5</f>
        <v>1</v>
      </c>
      <c r="ET5" s="356">
        <f t="shared" ref="ET5" ca="1" si="9">EQ5</f>
        <v>0</v>
      </c>
      <c r="EU5" s="356">
        <f t="shared" ref="EU5" ca="1" si="10">ER5</f>
        <v>0</v>
      </c>
      <c r="EV5" s="356">
        <f t="shared" ref="EV5" ca="1" si="11">ES5</f>
        <v>1</v>
      </c>
      <c r="EW5" s="356">
        <f t="shared" ref="EW5" ca="1" si="12">ET5</f>
        <v>0</v>
      </c>
      <c r="EX5" s="356">
        <f t="shared" ref="EX5" ca="1" si="13">EU5</f>
        <v>0</v>
      </c>
      <c r="EY5" s="356">
        <f t="shared" ref="EY5" ca="1" si="14">EV5</f>
        <v>1</v>
      </c>
      <c r="EZ5" s="356">
        <f t="shared" ref="EZ5" ca="1" si="15">EW5</f>
        <v>0</v>
      </c>
      <c r="FA5" s="356">
        <f t="shared" ref="FA5" ca="1" si="16">EX5</f>
        <v>0</v>
      </c>
      <c r="FB5" s="356">
        <f t="shared" ref="FB5" ca="1" si="17">EY5</f>
        <v>1</v>
      </c>
      <c r="FC5" s="356">
        <f t="shared" ref="FC5" ca="1" si="18">EZ5</f>
        <v>0</v>
      </c>
      <c r="FD5" s="356">
        <f t="shared" ref="FD5" ca="1" si="19">FA5</f>
        <v>0</v>
      </c>
      <c r="FE5" s="356">
        <f t="shared" ref="FE5" ca="1" si="20">FB5</f>
        <v>1</v>
      </c>
      <c r="FF5" s="356">
        <f t="shared" ref="FF5" ca="1" si="21">FC5</f>
        <v>0</v>
      </c>
      <c r="FG5" s="356">
        <f t="shared" ref="FG5" ca="1" si="22">FD5</f>
        <v>0</v>
      </c>
      <c r="FH5" s="356">
        <f t="shared" ref="FH5" ca="1" si="23">FE5</f>
        <v>1</v>
      </c>
      <c r="FI5" s="356">
        <f t="shared" ref="FI5" ca="1" si="24">FF5</f>
        <v>0</v>
      </c>
      <c r="FJ5" s="356">
        <f t="shared" ref="FJ5" ca="1" si="25">FG5</f>
        <v>0</v>
      </c>
      <c r="FK5" s="356">
        <f t="shared" ref="FK5" ca="1" si="26">FH5</f>
        <v>1</v>
      </c>
      <c r="FL5" s="356">
        <f t="shared" ref="FL5" ca="1" si="27">FI5</f>
        <v>0</v>
      </c>
      <c r="FM5" s="366"/>
      <c r="FN5" s="366"/>
      <c r="FO5" s="366"/>
      <c r="FP5" s="366"/>
      <c r="FQ5" s="366"/>
      <c r="FR5" s="366"/>
      <c r="FS5" s="366"/>
      <c r="FT5" s="366"/>
      <c r="FU5" s="366"/>
      <c r="FV5" s="366"/>
      <c r="FW5" s="366"/>
      <c r="FY5" s="358"/>
      <c r="FZ5" s="359"/>
      <c r="GA5" s="359"/>
      <c r="GB5" s="359"/>
      <c r="GC5" s="359"/>
      <c r="GD5" s="359"/>
      <c r="GE5" s="359"/>
      <c r="GF5" s="359"/>
      <c r="GG5" s="359"/>
      <c r="GH5" s="359"/>
      <c r="GI5" s="359"/>
      <c r="GJ5" s="359"/>
      <c r="GK5" s="359"/>
      <c r="GL5" s="359"/>
      <c r="GM5" s="359"/>
      <c r="GN5" s="359"/>
      <c r="GO5" s="359"/>
      <c r="GP5" s="359"/>
      <c r="GQ5" s="359"/>
      <c r="GR5" s="359"/>
      <c r="GS5" s="359"/>
      <c r="GT5" s="359"/>
      <c r="GU5" s="359"/>
      <c r="GV5" s="359"/>
      <c r="GW5" s="359"/>
      <c r="GX5" s="359"/>
      <c r="GY5" s="359"/>
      <c r="GZ5" s="359"/>
      <c r="HA5" s="359"/>
      <c r="HB5" s="359"/>
      <c r="HC5" s="359"/>
      <c r="HD5" s="359"/>
      <c r="HE5" s="359"/>
      <c r="HF5" s="359"/>
      <c r="HG5" s="359"/>
      <c r="HH5" s="359"/>
      <c r="HI5" s="359"/>
      <c r="HJ5" s="359"/>
      <c r="HK5" s="359"/>
      <c r="HL5" s="359"/>
      <c r="HM5" s="359"/>
      <c r="HN5" s="359"/>
      <c r="HO5" s="359"/>
      <c r="HP5" s="359"/>
      <c r="HQ5" s="359"/>
      <c r="HR5" s="366"/>
    </row>
    <row r="6" spans="1:226" s="356" customFormat="1" ht="14.1" hidden="1" customHeight="1" outlineLevel="1" x14ac:dyDescent="0.2">
      <c r="A6" s="108"/>
      <c r="B6" s="109"/>
      <c r="C6" s="109"/>
      <c r="D6" s="197"/>
      <c r="E6" s="197"/>
      <c r="F6" s="197"/>
      <c r="G6" s="197"/>
      <c r="H6" s="198"/>
      <c r="I6" s="207"/>
      <c r="J6" s="295"/>
      <c r="K6" s="295"/>
      <c r="L6" s="295"/>
      <c r="M6" s="355" t="str">
        <f>K7</f>
        <v>Regional Confirm CBP (Units)</v>
      </c>
      <c r="N6" s="294"/>
      <c r="O6" s="216"/>
      <c r="P6" s="255"/>
      <c r="Q6" s="214" t="s">
        <v>221</v>
      </c>
      <c r="R6" s="403" t="s">
        <v>0</v>
      </c>
      <c r="S6" s="403"/>
      <c r="T6" s="404"/>
      <c r="U6" s="404"/>
      <c r="V6" s="108"/>
      <c r="W6" s="108"/>
      <c r="X6" s="108"/>
      <c r="Y6" s="207"/>
      <c r="Z6" s="207"/>
      <c r="AA6" s="207"/>
      <c r="AB6" s="207"/>
      <c r="AC6" s="207"/>
      <c r="AD6" s="207"/>
      <c r="AE6" s="207"/>
      <c r="AF6" s="207"/>
      <c r="AG6" s="207"/>
      <c r="AH6" s="207"/>
      <c r="AI6" s="207"/>
      <c r="AJ6" s="207"/>
      <c r="AK6" s="207"/>
      <c r="AL6" s="207"/>
      <c r="AM6" s="207"/>
      <c r="AN6" s="108"/>
      <c r="AO6" s="207"/>
      <c r="AP6" s="207"/>
      <c r="AQ6" s="207"/>
      <c r="AR6" s="207"/>
      <c r="AS6" s="207"/>
      <c r="AT6" s="207"/>
      <c r="AU6" s="207"/>
      <c r="AV6" s="207"/>
      <c r="AW6" s="207"/>
      <c r="AX6" s="207"/>
      <c r="AY6" s="207"/>
      <c r="AZ6" s="207"/>
      <c r="BA6" s="207"/>
      <c r="BB6" s="111"/>
      <c r="BC6" s="125"/>
      <c r="BD6" s="207"/>
      <c r="BE6" s="108"/>
      <c r="BF6" s="111"/>
      <c r="BG6" s="108"/>
      <c r="BH6" s="108"/>
      <c r="BI6" s="108"/>
      <c r="BJ6" s="111"/>
      <c r="BK6" s="108"/>
      <c r="BL6" s="108"/>
      <c r="BM6" s="108"/>
      <c r="BN6" s="111"/>
      <c r="BO6" s="108"/>
      <c r="BP6" s="108"/>
      <c r="BQ6" s="108"/>
      <c r="BR6" s="111"/>
      <c r="BS6"/>
      <c r="BT6"/>
      <c r="BU6"/>
      <c r="BV6"/>
      <c r="BW6"/>
      <c r="BX6"/>
      <c r="BY6"/>
      <c r="BZ6"/>
      <c r="CA6"/>
      <c r="CB6"/>
      <c r="CC6"/>
      <c r="CD6"/>
      <c r="CE6"/>
      <c r="CF6"/>
      <c r="CG6"/>
      <c r="CH6"/>
      <c r="CI6"/>
      <c r="CJ6"/>
      <c r="CK6"/>
      <c r="CL6"/>
      <c r="CM6"/>
      <c r="CN6" s="207"/>
      <c r="CO6" s="207"/>
      <c r="CP6" s="207"/>
      <c r="CQ6" s="207"/>
      <c r="CR6" s="207"/>
      <c r="CS6" s="207"/>
      <c r="CT6" s="207"/>
      <c r="CU6" s="207"/>
      <c r="CV6" s="207"/>
      <c r="CW6" s="207"/>
      <c r="CX6" s="207"/>
      <c r="CY6" s="207"/>
      <c r="CZ6" s="207"/>
      <c r="DA6" s="207"/>
      <c r="DB6" s="207"/>
      <c r="DC6" s="207"/>
      <c r="DD6" s="207"/>
      <c r="DE6" s="207"/>
      <c r="DF6" s="207"/>
      <c r="DG6" s="207"/>
      <c r="DH6" s="207"/>
      <c r="DI6" s="207"/>
      <c r="DJ6" s="207"/>
      <c r="DK6" s="207"/>
      <c r="DL6" s="207"/>
      <c r="DM6" s="207"/>
      <c r="DN6" s="207"/>
      <c r="DT6" s="356" t="s">
        <v>295</v>
      </c>
      <c r="DU6" s="356">
        <f ca="1">DU2</f>
        <v>39</v>
      </c>
      <c r="DV6" s="356">
        <f ca="1">DU6+1+SUM(DV5)</f>
        <v>40</v>
      </c>
      <c r="DW6" s="356">
        <f t="shared" ref="DW6:EG6" ca="1" si="28">DV6+1+SUM(DW5)</f>
        <v>41</v>
      </c>
      <c r="DX6" s="356">
        <f t="shared" ca="1" si="28"/>
        <v>43</v>
      </c>
      <c r="DY6" s="356">
        <f t="shared" ca="1" si="28"/>
        <v>44</v>
      </c>
      <c r="DZ6" s="356">
        <f t="shared" ca="1" si="28"/>
        <v>45</v>
      </c>
      <c r="EA6" s="356">
        <f t="shared" ca="1" si="28"/>
        <v>47</v>
      </c>
      <c r="EB6" s="356">
        <f t="shared" ca="1" si="28"/>
        <v>48</v>
      </c>
      <c r="EC6" s="356">
        <f t="shared" ca="1" si="28"/>
        <v>49</v>
      </c>
      <c r="ED6" s="356">
        <f t="shared" ca="1" si="28"/>
        <v>51</v>
      </c>
      <c r="EE6" s="356">
        <f t="shared" ca="1" si="28"/>
        <v>52</v>
      </c>
      <c r="EF6" s="356">
        <f t="shared" ca="1" si="28"/>
        <v>53</v>
      </c>
      <c r="EG6" s="356">
        <f t="shared" ca="1" si="28"/>
        <v>55</v>
      </c>
      <c r="EH6" s="356">
        <f t="shared" ref="EH6:EP6" ca="1" si="29">EG6+1+SUM(EH5)</f>
        <v>56</v>
      </c>
      <c r="EI6" s="356">
        <f t="shared" ca="1" si="29"/>
        <v>57</v>
      </c>
      <c r="EJ6" s="356">
        <f t="shared" ca="1" si="29"/>
        <v>59</v>
      </c>
      <c r="EK6" s="356">
        <f t="shared" ca="1" si="29"/>
        <v>60</v>
      </c>
      <c r="EL6" s="356">
        <f t="shared" ca="1" si="29"/>
        <v>61</v>
      </c>
      <c r="EM6" s="356">
        <f t="shared" ca="1" si="29"/>
        <v>63</v>
      </c>
      <c r="EN6" s="356">
        <f t="shared" ca="1" si="29"/>
        <v>64</v>
      </c>
      <c r="EO6" s="356">
        <f t="shared" ca="1" si="29"/>
        <v>65</v>
      </c>
      <c r="EP6" s="356">
        <f t="shared" ca="1" si="29"/>
        <v>67</v>
      </c>
      <c r="EQ6" s="356">
        <f t="shared" ref="EQ6" ca="1" si="30">EP6+1+SUM(EQ5)</f>
        <v>68</v>
      </c>
      <c r="ER6" s="356">
        <f t="shared" ref="ER6" ca="1" si="31">EQ6+1+SUM(ER5)</f>
        <v>69</v>
      </c>
      <c r="ES6" s="356">
        <f t="shared" ref="ES6" ca="1" si="32">ER6+1+SUM(ES5)</f>
        <v>71</v>
      </c>
      <c r="ET6" s="356">
        <f t="shared" ref="ET6" ca="1" si="33">ES6+1+SUM(ET5)</f>
        <v>72</v>
      </c>
      <c r="EU6" s="356">
        <f t="shared" ref="EU6" ca="1" si="34">ET6+1+SUM(EU5)</f>
        <v>73</v>
      </c>
      <c r="EV6" s="356">
        <f t="shared" ref="EV6" ca="1" si="35">EU6+1+SUM(EV5)</f>
        <v>75</v>
      </c>
      <c r="EW6" s="356">
        <f t="shared" ref="EW6" ca="1" si="36">EV6+1+SUM(EW5)</f>
        <v>76</v>
      </c>
      <c r="EX6" s="356">
        <f t="shared" ref="EX6" ca="1" si="37">EW6+1+SUM(EX5)</f>
        <v>77</v>
      </c>
      <c r="EY6" s="356">
        <f t="shared" ref="EY6" ca="1" si="38">EX6+1+SUM(EY5)</f>
        <v>79</v>
      </c>
      <c r="EZ6" s="356">
        <f t="shared" ref="EZ6" ca="1" si="39">EY6+1+SUM(EZ5)</f>
        <v>80</v>
      </c>
      <c r="FA6" s="356">
        <f t="shared" ref="FA6" ca="1" si="40">EZ6+1+SUM(FA5)</f>
        <v>81</v>
      </c>
      <c r="FB6" s="356">
        <f t="shared" ref="FB6" ca="1" si="41">FA6+1+SUM(FB5)</f>
        <v>83</v>
      </c>
      <c r="FC6" s="356">
        <f t="shared" ref="FC6" ca="1" si="42">FB6+1+SUM(FC5)</f>
        <v>84</v>
      </c>
      <c r="FD6" s="356">
        <f t="shared" ref="FD6" ca="1" si="43">FC6+1+SUM(FD5)</f>
        <v>85</v>
      </c>
      <c r="FE6" s="356">
        <f t="shared" ref="FE6" ca="1" si="44">FD6+1+SUM(FE5)</f>
        <v>87</v>
      </c>
      <c r="FF6" s="356">
        <f t="shared" ref="FF6" ca="1" si="45">FE6+1+SUM(FF5)</f>
        <v>88</v>
      </c>
      <c r="FG6" s="356">
        <f t="shared" ref="FG6" ca="1" si="46">FF6+1+SUM(FG5)</f>
        <v>89</v>
      </c>
      <c r="FH6" s="356">
        <f t="shared" ref="FH6" ca="1" si="47">FG6+1+SUM(FH5)</f>
        <v>91</v>
      </c>
      <c r="FI6" s="356">
        <f t="shared" ref="FI6" ca="1" si="48">FH6+1+SUM(FI5)</f>
        <v>92</v>
      </c>
      <c r="FJ6" s="356">
        <f t="shared" ref="FJ6" ca="1" si="49">FI6+1+SUM(FJ5)</f>
        <v>93</v>
      </c>
      <c r="FK6" s="356">
        <f t="shared" ref="FK6" ca="1" si="50">FJ6+1+SUM(FK5)</f>
        <v>95</v>
      </c>
      <c r="FL6" s="356">
        <f t="shared" ref="FL6" ca="1" si="51">FK6+1+SUM(FL5)</f>
        <v>96</v>
      </c>
      <c r="FM6" s="366"/>
      <c r="FN6" s="366"/>
      <c r="FO6" s="366"/>
      <c r="FP6" s="366"/>
      <c r="FQ6" s="366"/>
      <c r="FR6" s="366"/>
      <c r="FS6" s="366"/>
      <c r="FT6" s="366"/>
      <c r="FU6" s="366"/>
      <c r="FV6" s="366"/>
      <c r="FW6" s="366"/>
      <c r="FY6" s="358"/>
      <c r="FZ6" s="359"/>
      <c r="GA6" s="359"/>
      <c r="GB6" s="359"/>
      <c r="GC6" s="359"/>
      <c r="GD6" s="359"/>
      <c r="GE6" s="359"/>
      <c r="GF6" s="359"/>
      <c r="GG6" s="359"/>
      <c r="GH6" s="359"/>
      <c r="GI6" s="359"/>
      <c r="GJ6" s="359"/>
      <c r="GK6" s="359"/>
      <c r="GL6" s="359"/>
      <c r="GM6" s="359"/>
      <c r="GN6" s="359"/>
      <c r="GO6" s="359"/>
      <c r="GP6" s="359"/>
      <c r="GQ6" s="359"/>
      <c r="GR6" s="359"/>
      <c r="GS6" s="359"/>
      <c r="GT6" s="359"/>
      <c r="GU6" s="359"/>
      <c r="GV6" s="359"/>
      <c r="GW6" s="359"/>
      <c r="GX6" s="359"/>
      <c r="GY6" s="359"/>
      <c r="GZ6" s="359"/>
      <c r="HA6" s="359"/>
      <c r="HB6" s="359"/>
      <c r="HC6" s="359"/>
      <c r="HD6" s="359"/>
      <c r="HE6" s="359"/>
      <c r="HF6" s="359"/>
      <c r="HG6" s="359"/>
      <c r="HH6" s="359"/>
      <c r="HI6" s="359"/>
      <c r="HJ6" s="359"/>
      <c r="HK6" s="359"/>
      <c r="HL6" s="359"/>
      <c r="HM6" s="359"/>
      <c r="HN6" s="359"/>
      <c r="HO6" s="359"/>
      <c r="HP6" s="359"/>
      <c r="HQ6" s="359"/>
      <c r="HR6" s="366"/>
    </row>
    <row r="7" spans="1:226" s="356" customFormat="1" ht="14.1" hidden="1" customHeight="1" outlineLevel="1" x14ac:dyDescent="0.2">
      <c r="A7" s="108"/>
      <c r="B7" s="108"/>
      <c r="C7" s="108"/>
      <c r="D7" s="108"/>
      <c r="E7" s="108"/>
      <c r="F7" s="108"/>
      <c r="G7" s="108"/>
      <c r="H7" s="108"/>
      <c r="I7" s="207"/>
      <c r="J7" s="193"/>
      <c r="K7" s="418" t="s">
        <v>578</v>
      </c>
      <c r="L7" s="418"/>
      <c r="M7" s="418"/>
      <c r="N7" s="418"/>
      <c r="O7" s="217"/>
      <c r="P7" s="255"/>
      <c r="Q7" s="214" t="s">
        <v>221</v>
      </c>
      <c r="R7" s="403"/>
      <c r="S7" s="403"/>
      <c r="T7" s="404"/>
      <c r="U7" s="404"/>
      <c r="V7" s="108"/>
      <c r="W7" s="108"/>
      <c r="X7" s="108"/>
      <c r="Y7" s="207"/>
      <c r="Z7" s="207"/>
      <c r="AA7" s="207"/>
      <c r="AB7" s="207"/>
      <c r="AC7" s="207"/>
      <c r="AD7" s="207"/>
      <c r="AE7" s="207"/>
      <c r="AF7" s="207"/>
      <c r="AG7" s="207"/>
      <c r="AH7" s="207"/>
      <c r="AI7" s="207"/>
      <c r="AJ7" s="207"/>
      <c r="AK7" s="207"/>
      <c r="AL7" s="207"/>
      <c r="AM7" s="207"/>
      <c r="AN7" s="108"/>
      <c r="AO7" s="207"/>
      <c r="AP7" s="207"/>
      <c r="AQ7" s="207"/>
      <c r="AR7" s="207"/>
      <c r="AS7" s="207"/>
      <c r="AT7" s="207"/>
      <c r="AU7" s="207"/>
      <c r="AV7" s="207"/>
      <c r="AW7" s="207"/>
      <c r="AX7" s="207"/>
      <c r="AY7" s="207"/>
      <c r="AZ7" s="207"/>
      <c r="BA7" s="207"/>
      <c r="BB7" s="111"/>
      <c r="BC7" s="125"/>
      <c r="BD7" s="207"/>
      <c r="BE7" s="108"/>
      <c r="BF7" s="111"/>
      <c r="BG7" s="108"/>
      <c r="BH7" s="108"/>
      <c r="BI7" s="108"/>
      <c r="BJ7" s="111"/>
      <c r="BK7" s="108"/>
      <c r="BL7" s="108"/>
      <c r="BM7" s="108"/>
      <c r="BN7" s="111"/>
      <c r="BO7" s="108"/>
      <c r="BP7" s="108"/>
      <c r="BQ7" s="108"/>
      <c r="BR7" s="111"/>
      <c r="BS7"/>
      <c r="BT7"/>
      <c r="BU7"/>
      <c r="BV7"/>
      <c r="BW7"/>
      <c r="BX7"/>
      <c r="BY7"/>
      <c r="BZ7"/>
      <c r="CA7"/>
      <c r="CB7"/>
      <c r="CC7"/>
      <c r="CD7"/>
      <c r="CE7"/>
      <c r="CF7"/>
      <c r="CG7"/>
      <c r="CH7"/>
      <c r="CI7"/>
      <c r="CJ7"/>
      <c r="CK7"/>
      <c r="CL7"/>
      <c r="CM7"/>
      <c r="CN7" s="207"/>
      <c r="CO7" s="207"/>
      <c r="CP7" s="207"/>
      <c r="CQ7" s="207"/>
      <c r="CR7" s="207"/>
      <c r="CS7" s="207"/>
      <c r="CT7" s="207"/>
      <c r="CU7" s="207"/>
      <c r="CV7" s="207"/>
      <c r="CW7" s="207"/>
      <c r="CX7" s="207"/>
      <c r="CY7" s="207"/>
      <c r="CZ7" s="207"/>
      <c r="DA7" s="207"/>
      <c r="DB7" s="207"/>
      <c r="DC7" s="207"/>
      <c r="DD7" s="207"/>
      <c r="DE7" s="207"/>
      <c r="DF7" s="207"/>
      <c r="DG7" s="207"/>
      <c r="DH7" s="207"/>
      <c r="DI7" s="207"/>
      <c r="DJ7" s="207"/>
      <c r="DK7" s="207"/>
      <c r="DL7" s="207"/>
      <c r="DM7" s="207"/>
      <c r="DN7" s="207"/>
      <c r="DT7" s="358" t="s">
        <v>296</v>
      </c>
      <c r="DU7" s="358">
        <f ca="1">IF(INDIRECT("r18c"&amp;DU$6,FALSE)=0,"",INDIRECT("r18c"&amp;DU$6,FALSE))</f>
        <v>40649</v>
      </c>
      <c r="DV7" s="358">
        <f t="shared" ref="DV7:FL7" ca="1" si="52">IF(INDIRECT("r18c"&amp;DV$6,FALSE)=0,"",INDIRECT("r18c"&amp;DV$6,FALSE))</f>
        <v>40679</v>
      </c>
      <c r="DW7" s="358">
        <f t="shared" ca="1" si="52"/>
        <v>40710</v>
      </c>
      <c r="DX7" s="358">
        <f t="shared" ca="1" si="52"/>
        <v>40740</v>
      </c>
      <c r="DY7" s="358">
        <f t="shared" ca="1" si="52"/>
        <v>40771</v>
      </c>
      <c r="DZ7" s="358">
        <f t="shared" ca="1" si="52"/>
        <v>40802</v>
      </c>
      <c r="EA7" s="358">
        <f t="shared" ca="1" si="52"/>
        <v>40832</v>
      </c>
      <c r="EB7" s="358">
        <f t="shared" ca="1" si="52"/>
        <v>40863</v>
      </c>
      <c r="EC7" s="358">
        <f t="shared" ca="1" si="52"/>
        <v>40893</v>
      </c>
      <c r="ED7" s="358">
        <f t="shared" ca="1" si="52"/>
        <v>40924</v>
      </c>
      <c r="EE7" s="358">
        <f t="shared" ca="1" si="52"/>
        <v>40955</v>
      </c>
      <c r="EF7" s="358">
        <f t="shared" ca="1" si="52"/>
        <v>40984</v>
      </c>
      <c r="EG7" s="358">
        <f t="shared" ca="1" si="52"/>
        <v>41015</v>
      </c>
      <c r="EH7" s="358">
        <f t="shared" ca="1" si="52"/>
        <v>41045</v>
      </c>
      <c r="EI7" s="358">
        <f t="shared" ca="1" si="52"/>
        <v>41076</v>
      </c>
      <c r="EJ7" s="358" t="str">
        <f t="shared" ca="1" si="52"/>
        <v/>
      </c>
      <c r="EK7" s="358" t="str">
        <f t="shared" ca="1" si="52"/>
        <v/>
      </c>
      <c r="EL7" s="358" t="str">
        <f t="shared" ca="1" si="52"/>
        <v/>
      </c>
      <c r="EM7" s="358" t="str">
        <f t="shared" ca="1" si="52"/>
        <v/>
      </c>
      <c r="EN7" s="358" t="str">
        <f t="shared" ca="1" si="52"/>
        <v/>
      </c>
      <c r="EO7" s="358" t="str">
        <f t="shared" ca="1" si="52"/>
        <v/>
      </c>
      <c r="EP7" s="358" t="str">
        <f t="shared" ca="1" si="52"/>
        <v/>
      </c>
      <c r="EQ7" s="358" t="str">
        <f t="shared" ca="1" si="52"/>
        <v/>
      </c>
      <c r="ER7" s="358" t="str">
        <f t="shared" ca="1" si="52"/>
        <v/>
      </c>
      <c r="ES7" s="358" t="str">
        <f t="shared" ca="1" si="52"/>
        <v/>
      </c>
      <c r="ET7" s="358" t="str">
        <f t="shared" ca="1" si="52"/>
        <v/>
      </c>
      <c r="EU7" s="358" t="str">
        <f t="shared" ca="1" si="52"/>
        <v/>
      </c>
      <c r="EV7" s="358" t="str">
        <f t="shared" ca="1" si="52"/>
        <v/>
      </c>
      <c r="EW7" s="358" t="str">
        <f t="shared" ca="1" si="52"/>
        <v/>
      </c>
      <c r="EX7" s="358" t="str">
        <f t="shared" ca="1" si="52"/>
        <v/>
      </c>
      <c r="EY7" s="358" t="str">
        <f t="shared" ca="1" si="52"/>
        <v/>
      </c>
      <c r="EZ7" s="358" t="str">
        <f t="shared" ca="1" si="52"/>
        <v/>
      </c>
      <c r="FA7" s="358" t="str">
        <f t="shared" ca="1" si="52"/>
        <v/>
      </c>
      <c r="FB7" s="358" t="str">
        <f t="shared" ca="1" si="52"/>
        <v/>
      </c>
      <c r="FC7" s="358" t="str">
        <f t="shared" ca="1" si="52"/>
        <v/>
      </c>
      <c r="FD7" s="358" t="str">
        <f t="shared" ca="1" si="52"/>
        <v/>
      </c>
      <c r="FE7" s="358" t="str">
        <f t="shared" ca="1" si="52"/>
        <v/>
      </c>
      <c r="FF7" s="358" t="str">
        <f t="shared" ca="1" si="52"/>
        <v/>
      </c>
      <c r="FG7" s="358" t="str">
        <f t="shared" ca="1" si="52"/>
        <v/>
      </c>
      <c r="FH7" s="358" t="str">
        <f t="shared" ca="1" si="52"/>
        <v/>
      </c>
      <c r="FI7" s="358" t="str">
        <f t="shared" ca="1" si="52"/>
        <v/>
      </c>
      <c r="FJ7" s="358" t="str">
        <f t="shared" ca="1" si="52"/>
        <v/>
      </c>
      <c r="FK7" s="358" t="str">
        <f t="shared" ca="1" si="52"/>
        <v/>
      </c>
      <c r="FL7" s="358" t="str">
        <f t="shared" ca="1" si="52"/>
        <v/>
      </c>
      <c r="FM7" s="366"/>
      <c r="FN7" s="366"/>
      <c r="FO7" s="366"/>
      <c r="FP7" s="366"/>
      <c r="FQ7" s="366"/>
      <c r="FR7" s="366"/>
      <c r="FS7" s="366"/>
      <c r="FT7" s="366"/>
      <c r="FU7" s="366"/>
      <c r="FV7" s="366"/>
      <c r="FW7" s="366"/>
      <c r="FY7" s="358"/>
      <c r="FZ7" s="359"/>
      <c r="GA7" s="359"/>
      <c r="GB7" s="359"/>
      <c r="GC7" s="359"/>
      <c r="GD7" s="359"/>
      <c r="GE7" s="359"/>
      <c r="GF7" s="359"/>
      <c r="GG7" s="359"/>
      <c r="GH7" s="359"/>
      <c r="GI7" s="359"/>
      <c r="GJ7" s="359"/>
      <c r="GK7" s="359"/>
      <c r="GL7" s="359"/>
      <c r="GM7" s="359"/>
      <c r="GN7" s="359"/>
      <c r="GO7" s="359"/>
      <c r="GP7" s="359"/>
      <c r="GQ7" s="359"/>
      <c r="GR7" s="359"/>
      <c r="GS7" s="359"/>
      <c r="GT7" s="359"/>
      <c r="GU7" s="359"/>
      <c r="GV7" s="359"/>
      <c r="GW7" s="359"/>
      <c r="GX7" s="359"/>
      <c r="GY7" s="359"/>
      <c r="GZ7" s="359"/>
      <c r="HA7" s="359"/>
      <c r="HB7" s="359"/>
      <c r="HC7" s="359"/>
      <c r="HD7" s="359"/>
      <c r="HE7" s="359"/>
      <c r="HF7" s="359"/>
      <c r="HG7" s="359"/>
      <c r="HH7" s="359"/>
      <c r="HI7" s="359"/>
      <c r="HJ7" s="359"/>
      <c r="HK7" s="359"/>
      <c r="HL7" s="359"/>
      <c r="HM7" s="359"/>
      <c r="HN7" s="359"/>
      <c r="HO7" s="359"/>
      <c r="HP7" s="359"/>
      <c r="HQ7" s="359"/>
      <c r="HR7" s="366"/>
    </row>
    <row r="8" spans="1:226" s="356" customFormat="1" ht="14.1" hidden="1" customHeight="1" outlineLevel="1" x14ac:dyDescent="0.2">
      <c r="A8" s="108"/>
      <c r="B8" s="109"/>
      <c r="C8" s="109"/>
      <c r="D8" s="197"/>
      <c r="E8" s="197"/>
      <c r="F8" s="197"/>
      <c r="G8" s="197"/>
      <c r="H8" s="108"/>
      <c r="I8" s="198"/>
      <c r="J8" s="193"/>
      <c r="K8" s="193"/>
      <c r="L8" s="294"/>
      <c r="M8" s="416"/>
      <c r="N8" s="416"/>
      <c r="O8" s="239"/>
      <c r="P8" s="255"/>
      <c r="Q8" s="214" t="s">
        <v>221</v>
      </c>
      <c r="R8" s="403"/>
      <c r="S8" s="403"/>
      <c r="T8" s="404"/>
      <c r="U8" s="404"/>
      <c r="V8" s="108"/>
      <c r="W8" s="108"/>
      <c r="X8" s="108"/>
      <c r="Y8"/>
      <c r="Z8"/>
      <c r="AA8"/>
      <c r="AB8"/>
      <c r="AC8"/>
      <c r="AD8"/>
      <c r="AE8"/>
      <c r="AF8"/>
      <c r="AG8"/>
      <c r="AH8"/>
      <c r="AI8"/>
      <c r="AJ8"/>
      <c r="AK8" s="207"/>
      <c r="AL8" s="207"/>
      <c r="AM8" s="207"/>
      <c r="AN8" s="108"/>
      <c r="AO8" s="207"/>
      <c r="AP8" s="207"/>
      <c r="AQ8" s="207"/>
      <c r="AR8" s="108"/>
      <c r="AS8" s="108"/>
      <c r="AT8" s="111"/>
      <c r="AU8" s="108"/>
      <c r="AV8" s="108"/>
      <c r="AW8" s="108"/>
      <c r="AX8" s="111"/>
      <c r="AY8" s="108"/>
      <c r="AZ8" s="108"/>
      <c r="BA8" s="108"/>
      <c r="BB8" s="111"/>
      <c r="BC8" s="125"/>
      <c r="BD8" s="207"/>
      <c r="BE8" s="108"/>
      <c r="BF8" s="111"/>
      <c r="BG8" s="108"/>
      <c r="BH8" s="108"/>
      <c r="BI8" s="108"/>
      <c r="BJ8" s="111"/>
      <c r="BK8" s="108"/>
      <c r="BL8" s="108"/>
      <c r="BM8" s="108"/>
      <c r="BN8" s="111"/>
      <c r="BO8" s="108"/>
      <c r="BP8" s="108"/>
      <c r="BQ8" s="108"/>
      <c r="BR8" s="111"/>
      <c r="BS8"/>
      <c r="BT8"/>
      <c r="BU8"/>
      <c r="BV8"/>
      <c r="BW8"/>
      <c r="BX8"/>
      <c r="BY8"/>
      <c r="BZ8"/>
      <c r="CA8"/>
      <c r="CB8"/>
      <c r="CC8"/>
      <c r="CD8"/>
      <c r="CE8"/>
      <c r="CF8"/>
      <c r="CG8"/>
      <c r="CH8"/>
      <c r="CI8"/>
      <c r="CJ8"/>
      <c r="CK8"/>
      <c r="CL8"/>
      <c r="CM8"/>
      <c r="CN8" s="207"/>
      <c r="CO8" s="207"/>
      <c r="CP8" s="207"/>
      <c r="CQ8" s="207"/>
      <c r="CR8" s="207"/>
      <c r="CS8" s="207"/>
      <c r="CT8" s="207"/>
      <c r="CU8" s="207"/>
      <c r="CV8" s="207"/>
      <c r="CW8" s="207"/>
      <c r="CX8" s="207"/>
      <c r="CY8" s="207"/>
      <c r="CZ8" s="207"/>
      <c r="DA8" s="207"/>
      <c r="DB8" s="207"/>
      <c r="DC8" s="207"/>
      <c r="DD8" s="207"/>
      <c r="DE8" s="207"/>
      <c r="DF8" s="207"/>
      <c r="DG8" s="207"/>
      <c r="DH8" s="207"/>
      <c r="DI8" s="207"/>
      <c r="DJ8" s="207"/>
      <c r="DK8" s="207"/>
      <c r="DL8" s="207"/>
      <c r="DM8" s="207"/>
      <c r="DN8" s="207"/>
      <c r="DO8" s="358" t="str">
        <f>K5</f>
        <v>Region CBP Override Region Filter (Units)</v>
      </c>
      <c r="DP8" s="367">
        <f ca="1">TRUNC(SUM(DU8:FL8),0)</f>
        <v>0</v>
      </c>
      <c r="DS8" s="356" t="s">
        <v>297</v>
      </c>
      <c r="DT8" s="358" t="str">
        <f>K7</f>
        <v>Regional Confirm CBP (Units)</v>
      </c>
      <c r="DU8" s="359">
        <f ca="1">SUMIF(INDIRECT("$Q$18:$Q$"&amp;$S$15),$DT8,OFFSET(INDIRECT("$W$18:$W$"&amp;$S$15),0,DU$6-COLUMN($W$18)))</f>
        <v>0</v>
      </c>
      <c r="DV8" s="359">
        <f t="shared" ref="DV8:FL10" ca="1" si="53">SUMIF(INDIRECT("$Q$18:$Q$"&amp;$S$15),$DT8,OFFSET(INDIRECT("$W$18:$W$"&amp;$S$15),0,DV$6-COLUMN($W$18)))</f>
        <v>0</v>
      </c>
      <c r="DW8" s="359">
        <f t="shared" ca="1" si="53"/>
        <v>0</v>
      </c>
      <c r="DX8" s="359">
        <f t="shared" ca="1" si="53"/>
        <v>0</v>
      </c>
      <c r="DY8" s="359">
        <f t="shared" ca="1" si="53"/>
        <v>0</v>
      </c>
      <c r="DZ8" s="359">
        <f t="shared" ca="1" si="53"/>
        <v>0</v>
      </c>
      <c r="EA8" s="359">
        <f t="shared" ca="1" si="53"/>
        <v>0</v>
      </c>
      <c r="EB8" s="359">
        <f t="shared" ca="1" si="53"/>
        <v>0</v>
      </c>
      <c r="EC8" s="359">
        <f t="shared" ca="1" si="53"/>
        <v>0</v>
      </c>
      <c r="ED8" s="359">
        <f t="shared" ca="1" si="53"/>
        <v>0</v>
      </c>
      <c r="EE8" s="359">
        <f t="shared" ca="1" si="53"/>
        <v>0</v>
      </c>
      <c r="EF8" s="359">
        <f t="shared" ca="1" si="53"/>
        <v>0</v>
      </c>
      <c r="EG8" s="359">
        <f t="shared" ca="1" si="53"/>
        <v>0</v>
      </c>
      <c r="EH8" s="359">
        <f t="shared" ca="1" si="53"/>
        <v>0</v>
      </c>
      <c r="EI8" s="359">
        <f t="shared" ca="1" si="53"/>
        <v>0</v>
      </c>
      <c r="EJ8" s="359">
        <f t="shared" ca="1" si="53"/>
        <v>0</v>
      </c>
      <c r="EK8" s="359">
        <f t="shared" ca="1" si="53"/>
        <v>0</v>
      </c>
      <c r="EL8" s="359">
        <f t="shared" ca="1" si="53"/>
        <v>0</v>
      </c>
      <c r="EM8" s="359">
        <f t="shared" ca="1" si="53"/>
        <v>0</v>
      </c>
      <c r="EN8" s="359">
        <f t="shared" ca="1" si="53"/>
        <v>0</v>
      </c>
      <c r="EO8" s="359">
        <f t="shared" ca="1" si="53"/>
        <v>0</v>
      </c>
      <c r="EP8" s="359">
        <f t="shared" ca="1" si="53"/>
        <v>0</v>
      </c>
      <c r="EQ8" s="359">
        <f t="shared" ca="1" si="53"/>
        <v>0</v>
      </c>
      <c r="ER8" s="359">
        <f t="shared" ca="1" si="53"/>
        <v>0</v>
      </c>
      <c r="ES8" s="359">
        <f t="shared" ca="1" si="53"/>
        <v>0</v>
      </c>
      <c r="ET8" s="359">
        <f t="shared" ca="1" si="53"/>
        <v>0</v>
      </c>
      <c r="EU8" s="359">
        <f t="shared" ca="1" si="53"/>
        <v>0</v>
      </c>
      <c r="EV8" s="359">
        <f t="shared" ca="1" si="53"/>
        <v>0</v>
      </c>
      <c r="EW8" s="359">
        <f t="shared" ca="1" si="53"/>
        <v>0</v>
      </c>
      <c r="EX8" s="359">
        <f t="shared" ca="1" si="53"/>
        <v>0</v>
      </c>
      <c r="EY8" s="359">
        <f t="shared" ca="1" si="53"/>
        <v>0</v>
      </c>
      <c r="EZ8" s="359">
        <f t="shared" ca="1" si="53"/>
        <v>0</v>
      </c>
      <c r="FA8" s="359">
        <f t="shared" ca="1" si="53"/>
        <v>0</v>
      </c>
      <c r="FB8" s="359">
        <f t="shared" ca="1" si="53"/>
        <v>0</v>
      </c>
      <c r="FC8" s="359">
        <f t="shared" ca="1" si="53"/>
        <v>0</v>
      </c>
      <c r="FD8" s="359">
        <f t="shared" ca="1" si="53"/>
        <v>0</v>
      </c>
      <c r="FE8" s="359">
        <f t="shared" ca="1" si="53"/>
        <v>0</v>
      </c>
      <c r="FF8" s="359">
        <f t="shared" ca="1" si="53"/>
        <v>0</v>
      </c>
      <c r="FG8" s="359">
        <f t="shared" ca="1" si="53"/>
        <v>0</v>
      </c>
      <c r="FH8" s="359">
        <f t="shared" ca="1" si="53"/>
        <v>0</v>
      </c>
      <c r="FI8" s="359">
        <f t="shared" ca="1" si="53"/>
        <v>0</v>
      </c>
      <c r="FJ8" s="359">
        <f t="shared" ca="1" si="53"/>
        <v>0</v>
      </c>
      <c r="FK8" s="359">
        <f t="shared" ca="1" si="53"/>
        <v>0</v>
      </c>
      <c r="FL8" s="359">
        <f t="shared" ca="1" si="53"/>
        <v>0</v>
      </c>
      <c r="FM8" s="366"/>
      <c r="FN8" s="366"/>
      <c r="FO8" s="366"/>
      <c r="FP8" s="366"/>
      <c r="FQ8" s="366"/>
      <c r="FR8" s="366"/>
      <c r="FS8" s="366"/>
      <c r="FT8" s="366"/>
      <c r="FU8" s="366"/>
      <c r="FV8" s="366"/>
      <c r="FW8" s="366"/>
      <c r="FY8" s="358"/>
      <c r="FZ8" s="359"/>
      <c r="GA8" s="359"/>
      <c r="GB8" s="359"/>
      <c r="GC8" s="359"/>
      <c r="GD8" s="359"/>
      <c r="GE8" s="359"/>
      <c r="GF8" s="359"/>
      <c r="GG8" s="359"/>
      <c r="GH8" s="359"/>
      <c r="GI8" s="359"/>
      <c r="GJ8" s="359"/>
      <c r="GK8" s="359"/>
      <c r="GL8" s="359"/>
      <c r="GM8" s="359"/>
      <c r="GN8" s="359"/>
      <c r="GO8" s="359"/>
      <c r="GP8" s="359"/>
      <c r="GQ8" s="359"/>
      <c r="GR8" s="359"/>
      <c r="GS8" s="359"/>
      <c r="GT8" s="359"/>
      <c r="GU8" s="359"/>
      <c r="GV8" s="359"/>
      <c r="GW8" s="359"/>
      <c r="GX8" s="359"/>
      <c r="GY8" s="359"/>
      <c r="GZ8" s="359"/>
      <c r="HA8" s="359"/>
      <c r="HB8" s="359"/>
      <c r="HC8" s="359"/>
      <c r="HD8" s="359"/>
      <c r="HE8" s="359"/>
      <c r="HF8" s="359"/>
      <c r="HG8" s="359"/>
      <c r="HH8" s="359"/>
      <c r="HI8" s="359"/>
      <c r="HJ8" s="359"/>
      <c r="HK8" s="359"/>
      <c r="HL8" s="359"/>
      <c r="HM8" s="359"/>
      <c r="HN8" s="359"/>
      <c r="HO8" s="359"/>
      <c r="HP8" s="359"/>
      <c r="HQ8" s="359"/>
      <c r="HR8" s="366"/>
    </row>
    <row r="9" spans="1:226" s="356" customFormat="1" ht="14.1" hidden="1" customHeight="1" outlineLevel="1" x14ac:dyDescent="0.2">
      <c r="A9" s="108"/>
      <c r="B9" s="109"/>
      <c r="C9" s="109"/>
      <c r="D9" s="197"/>
      <c r="E9" s="197"/>
      <c r="F9" s="197"/>
      <c r="G9" s="197"/>
      <c r="H9" s="108"/>
      <c r="I9" s="198"/>
      <c r="J9" s="207"/>
      <c r="K9" s="207"/>
      <c r="L9" s="207"/>
      <c r="M9" s="207"/>
      <c r="N9" s="207"/>
      <c r="O9" s="228"/>
      <c r="P9" s="256"/>
      <c r="Q9" s="214" t="s">
        <v>221</v>
      </c>
      <c r="R9" s="194"/>
      <c r="S9" s="194"/>
      <c r="T9" s="194"/>
      <c r="U9" s="194"/>
      <c r="V9" s="108"/>
      <c r="W9" s="108"/>
      <c r="X9" s="108"/>
      <c r="Y9" s="108"/>
      <c r="Z9" s="111"/>
      <c r="AA9" s="108"/>
      <c r="AB9" s="108"/>
      <c r="AC9" s="207"/>
      <c r="AD9" s="207"/>
      <c r="AE9" s="207"/>
      <c r="AF9"/>
      <c r="AG9" s="207"/>
      <c r="AH9" s="207"/>
      <c r="AI9" s="207"/>
      <c r="AJ9" s="207"/>
      <c r="AK9" s="207"/>
      <c r="AL9" s="207"/>
      <c r="AM9" s="207"/>
      <c r="AN9" s="207"/>
      <c r="AO9" s="207"/>
      <c r="AP9" s="207"/>
      <c r="AQ9" s="207"/>
      <c r="AR9" s="108"/>
      <c r="AS9" s="108"/>
      <c r="AT9" s="111"/>
      <c r="AU9" s="108"/>
      <c r="AV9" s="108"/>
      <c r="AW9" s="108"/>
      <c r="AX9" s="111"/>
      <c r="AY9" s="108"/>
      <c r="AZ9" s="108"/>
      <c r="BA9" s="108"/>
      <c r="BB9" s="111"/>
      <c r="BC9" s="194"/>
      <c r="BD9" s="108"/>
      <c r="BE9" s="108"/>
      <c r="BF9" s="111"/>
      <c r="BG9" s="108"/>
      <c r="BH9" s="108"/>
      <c r="BI9" s="108"/>
      <c r="BJ9" s="111"/>
      <c r="BK9" s="108"/>
      <c r="BL9" s="108"/>
      <c r="BM9" s="108"/>
      <c r="BN9" s="111"/>
      <c r="BO9" s="108"/>
      <c r="BP9" s="108"/>
      <c r="BQ9" s="108"/>
      <c r="BR9" s="111"/>
      <c r="BS9"/>
      <c r="BT9"/>
      <c r="BU9"/>
      <c r="BV9"/>
      <c r="BW9"/>
      <c r="BX9"/>
      <c r="BY9"/>
      <c r="BZ9"/>
      <c r="CA9"/>
      <c r="CB9"/>
      <c r="CC9"/>
      <c r="CD9"/>
      <c r="CE9"/>
      <c r="CF9"/>
      <c r="CG9"/>
      <c r="CH9"/>
      <c r="CI9"/>
      <c r="CJ9"/>
      <c r="CK9"/>
      <c r="CL9"/>
      <c r="CM9"/>
      <c r="CN9" s="207"/>
      <c r="CO9" s="207"/>
      <c r="CP9" s="207"/>
      <c r="CQ9" s="207"/>
      <c r="CR9" s="207"/>
      <c r="CS9" s="207"/>
      <c r="CT9" s="207"/>
      <c r="CU9" s="207"/>
      <c r="CV9" s="207"/>
      <c r="CW9" s="207"/>
      <c r="CX9" s="207"/>
      <c r="CY9" s="207"/>
      <c r="CZ9" s="207"/>
      <c r="DA9" s="207"/>
      <c r="DB9" s="207"/>
      <c r="DC9" s="207"/>
      <c r="DD9" s="207"/>
      <c r="DE9" s="207"/>
      <c r="DF9" s="207"/>
      <c r="DG9" s="207"/>
      <c r="DH9" s="207"/>
      <c r="DI9" s="207"/>
      <c r="DJ9" s="207"/>
      <c r="DK9" s="207"/>
      <c r="DL9" s="207"/>
      <c r="DM9" s="207"/>
      <c r="DN9" s="207"/>
      <c r="DO9" s="358" t="str">
        <f>K7</f>
        <v>Regional Confirm CBP (Units)</v>
      </c>
      <c r="DP9" s="367">
        <f ca="1">TRUNC(SUM(DU9:FL9),0)</f>
        <v>0</v>
      </c>
      <c r="DS9" s="356" t="s">
        <v>297</v>
      </c>
      <c r="DT9" s="358" t="str">
        <f>K5</f>
        <v>Region CBP Override Region Filter (Units)</v>
      </c>
      <c r="DU9" s="359">
        <f t="shared" ref="DU9:EJ10" ca="1" si="54">SUMIF(INDIRECT("$Q$18:$Q$"&amp;$S$15),$DT9,OFFSET(INDIRECT("$W$18:$W$"&amp;$S$15),0,DU$6-COLUMN($W$18)))</f>
        <v>0</v>
      </c>
      <c r="DV9" s="359">
        <f t="shared" ca="1" si="54"/>
        <v>0</v>
      </c>
      <c r="DW9" s="359">
        <f t="shared" ca="1" si="54"/>
        <v>0</v>
      </c>
      <c r="DX9" s="359">
        <f t="shared" ca="1" si="54"/>
        <v>0</v>
      </c>
      <c r="DY9" s="359">
        <f t="shared" ca="1" si="54"/>
        <v>0</v>
      </c>
      <c r="DZ9" s="359">
        <f t="shared" ca="1" si="54"/>
        <v>0</v>
      </c>
      <c r="EA9" s="359">
        <f t="shared" ca="1" si="54"/>
        <v>0</v>
      </c>
      <c r="EB9" s="359">
        <f t="shared" ca="1" si="54"/>
        <v>0</v>
      </c>
      <c r="EC9" s="359">
        <f t="shared" ca="1" si="54"/>
        <v>0</v>
      </c>
      <c r="ED9" s="359">
        <f t="shared" ca="1" si="54"/>
        <v>0</v>
      </c>
      <c r="EE9" s="359">
        <f t="shared" ca="1" si="54"/>
        <v>0</v>
      </c>
      <c r="EF9" s="359">
        <f t="shared" ca="1" si="54"/>
        <v>0</v>
      </c>
      <c r="EG9" s="359">
        <f t="shared" ca="1" si="54"/>
        <v>0</v>
      </c>
      <c r="EH9" s="359">
        <f t="shared" ca="1" si="54"/>
        <v>0</v>
      </c>
      <c r="EI9" s="359">
        <f t="shared" ca="1" si="54"/>
        <v>0</v>
      </c>
      <c r="EJ9" s="359">
        <f t="shared" ca="1" si="54"/>
        <v>0</v>
      </c>
      <c r="EK9" s="359">
        <f t="shared" ca="1" si="53"/>
        <v>0</v>
      </c>
      <c r="EL9" s="359">
        <f t="shared" ca="1" si="53"/>
        <v>0</v>
      </c>
      <c r="EM9" s="359">
        <f t="shared" ca="1" si="53"/>
        <v>0</v>
      </c>
      <c r="EN9" s="359">
        <f t="shared" ca="1" si="53"/>
        <v>0</v>
      </c>
      <c r="EO9" s="359">
        <f t="shared" ca="1" si="53"/>
        <v>0</v>
      </c>
      <c r="EP9" s="359">
        <f t="shared" ca="1" si="53"/>
        <v>0</v>
      </c>
      <c r="EQ9" s="359">
        <f t="shared" ca="1" si="53"/>
        <v>0</v>
      </c>
      <c r="ER9" s="359">
        <f t="shared" ca="1" si="53"/>
        <v>0</v>
      </c>
      <c r="ES9" s="359">
        <f t="shared" ca="1" si="53"/>
        <v>0</v>
      </c>
      <c r="ET9" s="359">
        <f t="shared" ca="1" si="53"/>
        <v>0</v>
      </c>
      <c r="EU9" s="359">
        <f t="shared" ca="1" si="53"/>
        <v>0</v>
      </c>
      <c r="EV9" s="359">
        <f t="shared" ca="1" si="53"/>
        <v>0</v>
      </c>
      <c r="EW9" s="359">
        <f t="shared" ca="1" si="53"/>
        <v>0</v>
      </c>
      <c r="EX9" s="359">
        <f t="shared" ca="1" si="53"/>
        <v>0</v>
      </c>
      <c r="EY9" s="359">
        <f t="shared" ca="1" si="53"/>
        <v>0</v>
      </c>
      <c r="EZ9" s="359">
        <f t="shared" ca="1" si="53"/>
        <v>0</v>
      </c>
      <c r="FA9" s="359">
        <f t="shared" ca="1" si="53"/>
        <v>0</v>
      </c>
      <c r="FB9" s="359">
        <f t="shared" ca="1" si="53"/>
        <v>0</v>
      </c>
      <c r="FC9" s="359">
        <f t="shared" ca="1" si="53"/>
        <v>0</v>
      </c>
      <c r="FD9" s="359">
        <f t="shared" ca="1" si="53"/>
        <v>0</v>
      </c>
      <c r="FE9" s="359">
        <f t="shared" ca="1" si="53"/>
        <v>0</v>
      </c>
      <c r="FF9" s="359">
        <f t="shared" ca="1" si="53"/>
        <v>0</v>
      </c>
      <c r="FG9" s="359">
        <f t="shared" ca="1" si="53"/>
        <v>0</v>
      </c>
      <c r="FH9" s="359">
        <f t="shared" ca="1" si="53"/>
        <v>0</v>
      </c>
      <c r="FI9" s="359">
        <f t="shared" ca="1" si="53"/>
        <v>0</v>
      </c>
      <c r="FJ9" s="359">
        <f t="shared" ca="1" si="53"/>
        <v>0</v>
      </c>
      <c r="FK9" s="359">
        <f t="shared" ca="1" si="53"/>
        <v>0</v>
      </c>
      <c r="FL9" s="359">
        <f t="shared" ca="1" si="53"/>
        <v>0</v>
      </c>
      <c r="FM9" s="366"/>
      <c r="FN9" s="366"/>
      <c r="FO9" s="366"/>
      <c r="FP9" s="366"/>
      <c r="FQ9" s="366"/>
      <c r="FR9" s="366"/>
      <c r="FS9" s="366"/>
      <c r="FT9" s="366"/>
      <c r="FU9" s="366"/>
      <c r="FV9" s="366"/>
      <c r="FW9" s="366"/>
      <c r="FY9" s="358"/>
      <c r="FZ9" s="359"/>
      <c r="GA9" s="359"/>
      <c r="GB9" s="359"/>
      <c r="GC9" s="359"/>
      <c r="GD9" s="359"/>
      <c r="GE9" s="359"/>
      <c r="GF9" s="359"/>
      <c r="GG9" s="359"/>
      <c r="GH9" s="359"/>
      <c r="GI9" s="359"/>
      <c r="GJ9" s="359"/>
      <c r="GK9" s="359"/>
      <c r="GL9" s="359"/>
      <c r="GM9" s="359"/>
      <c r="GN9" s="359"/>
      <c r="GO9" s="359"/>
      <c r="GP9" s="359"/>
      <c r="GQ9" s="359"/>
      <c r="GR9" s="359"/>
      <c r="GS9" s="359"/>
      <c r="GT9" s="359"/>
      <c r="GU9" s="359"/>
      <c r="GV9" s="359"/>
      <c r="GW9" s="359"/>
      <c r="GX9" s="359"/>
      <c r="GY9" s="359"/>
      <c r="GZ9" s="359"/>
      <c r="HA9" s="359"/>
      <c r="HB9" s="359"/>
      <c r="HC9" s="359"/>
      <c r="HD9" s="359"/>
      <c r="HE9" s="359"/>
      <c r="HF9" s="359"/>
      <c r="HG9" s="359"/>
      <c r="HH9" s="359"/>
      <c r="HI9" s="359"/>
      <c r="HJ9" s="359"/>
      <c r="HK9" s="359"/>
      <c r="HL9" s="359"/>
      <c r="HM9" s="359"/>
      <c r="HN9" s="359"/>
      <c r="HO9" s="359"/>
      <c r="HP9" s="359"/>
      <c r="HQ9" s="359"/>
      <c r="HR9" s="366"/>
    </row>
    <row r="10" spans="1:226" s="356" customFormat="1" ht="11.85" hidden="1" customHeight="1" outlineLevel="1" x14ac:dyDescent="0.2">
      <c r="A10" s="108"/>
      <c r="B10" s="109"/>
      <c r="C10" s="109"/>
      <c r="D10" s="197"/>
      <c r="E10" s="197"/>
      <c r="F10" s="197"/>
      <c r="G10" s="197"/>
      <c r="H10" s="193"/>
      <c r="I10" s="198"/>
      <c r="J10" s="207"/>
      <c r="K10" s="207"/>
      <c r="L10" s="207"/>
      <c r="M10" s="207"/>
      <c r="N10" s="207"/>
      <c r="O10" s="350" t="s">
        <v>443</v>
      </c>
      <c r="P10" s="350" t="s">
        <v>486</v>
      </c>
      <c r="Q10" s="214" t="s">
        <v>221</v>
      </c>
      <c r="R10" s="194" t="s">
        <v>585</v>
      </c>
      <c r="S10" s="194">
        <f t="array" aca="1" ref="S10" ca="1">SUM(IF(FREQUENCY(IF(SUBTOTAL(3,OFFSET(P19,ROW(INDIRECT("p19:p"&amp;Last_downloaded_item_row))-ROW(P19),0)),MATCH(INDIRECT("p19:p"&amp;Last_downloaded_item_row),INDIRECT("p19:p"&amp;Last_downloaded_item_row),0)),MATCH(INDIRECT("p19:p"&amp;Last_downloaded_item_row),INDIRECT("p19:p"&amp;Last_downloaded_item_row),0)),1))</f>
        <v>3</v>
      </c>
      <c r="T10" s="194"/>
      <c r="U10" s="194"/>
      <c r="V10" s="108"/>
      <c r="W10" s="207"/>
      <c r="X10" s="207"/>
      <c r="Y10" s="108"/>
      <c r="Z10" s="111"/>
      <c r="AA10" s="108"/>
      <c r="AB10" s="108"/>
      <c r="AC10" s="108"/>
      <c r="AD10" s="111"/>
      <c r="AE10" s="108"/>
      <c r="AF10" s="108"/>
      <c r="AG10" s="108"/>
      <c r="AH10" s="111"/>
      <c r="AI10" s="244"/>
      <c r="AJ10" s="244"/>
      <c r="AK10" s="207"/>
      <c r="AL10" s="207"/>
      <c r="AM10" s="207"/>
      <c r="AN10" s="207"/>
      <c r="AO10" s="207"/>
      <c r="AP10" s="207"/>
      <c r="AQ10" s="207"/>
      <c r="AR10" s="108"/>
      <c r="AS10" s="108"/>
      <c r="AT10" s="111"/>
      <c r="AU10" s="108"/>
      <c r="AV10" s="108"/>
      <c r="AW10" s="108"/>
      <c r="AX10" s="111"/>
      <c r="AY10" s="108"/>
      <c r="AZ10" s="108"/>
      <c r="BA10" s="108"/>
      <c r="BB10" s="111"/>
      <c r="BC10" s="108"/>
      <c r="BD10" s="108"/>
      <c r="BE10" s="108"/>
      <c r="BF10" s="111"/>
      <c r="BG10" s="108"/>
      <c r="BH10" s="108"/>
      <c r="BI10" s="108"/>
      <c r="BJ10" s="111"/>
      <c r="BK10" s="108"/>
      <c r="BL10" s="108"/>
      <c r="BM10" s="108"/>
      <c r="BN10" s="111"/>
      <c r="BO10" s="108"/>
      <c r="BP10" s="108"/>
      <c r="BQ10" s="108"/>
      <c r="BR10" s="111"/>
      <c r="BS10"/>
      <c r="BT10"/>
      <c r="BU10"/>
      <c r="BV10"/>
      <c r="BW10"/>
      <c r="BX10"/>
      <c r="BY10"/>
      <c r="BZ10"/>
      <c r="CA10"/>
      <c r="CB10"/>
      <c r="CC10"/>
      <c r="CD10"/>
      <c r="CE10"/>
      <c r="CF10"/>
      <c r="CG10"/>
      <c r="CH10"/>
      <c r="CI10"/>
      <c r="CJ10"/>
      <c r="CK10"/>
      <c r="CL10"/>
      <c r="CM10"/>
      <c r="CN10" s="207"/>
      <c r="CO10" s="207"/>
      <c r="CP10" s="207"/>
      <c r="CQ10" s="207"/>
      <c r="CR10" s="207"/>
      <c r="CS10" s="207"/>
      <c r="CT10" s="207"/>
      <c r="CU10" s="207"/>
      <c r="CV10" s="207"/>
      <c r="CW10" s="207"/>
      <c r="CX10" s="207"/>
      <c r="CY10" s="207"/>
      <c r="CZ10" s="207"/>
      <c r="DA10" s="207"/>
      <c r="DB10" s="207"/>
      <c r="DC10" s="207"/>
      <c r="DD10" s="207"/>
      <c r="DE10" s="207"/>
      <c r="DF10" s="207"/>
      <c r="DG10" s="207"/>
      <c r="DH10" s="207"/>
      <c r="DI10" s="207"/>
      <c r="DJ10" s="207"/>
      <c r="DK10" s="207"/>
      <c r="DL10" s="207"/>
      <c r="DM10" s="207"/>
      <c r="DN10" s="207"/>
      <c r="DO10" s="358"/>
      <c r="DP10" s="367"/>
      <c r="DS10" s="356" t="s">
        <v>297</v>
      </c>
      <c r="DT10" s="358"/>
      <c r="DU10" s="359">
        <f t="shared" ca="1" si="54"/>
        <v>0</v>
      </c>
      <c r="DV10" s="359">
        <f t="shared" ca="1" si="53"/>
        <v>0</v>
      </c>
      <c r="DW10" s="359">
        <f t="shared" ca="1" si="53"/>
        <v>0</v>
      </c>
      <c r="DX10" s="359">
        <f t="shared" ca="1" si="53"/>
        <v>0</v>
      </c>
      <c r="DY10" s="359">
        <f t="shared" ca="1" si="53"/>
        <v>0</v>
      </c>
      <c r="DZ10" s="359">
        <f t="shared" ca="1" si="53"/>
        <v>0</v>
      </c>
      <c r="EA10" s="359">
        <f t="shared" ca="1" si="53"/>
        <v>0</v>
      </c>
      <c r="EB10" s="359">
        <f t="shared" ca="1" si="53"/>
        <v>0</v>
      </c>
      <c r="EC10" s="359">
        <f t="shared" ca="1" si="53"/>
        <v>0</v>
      </c>
      <c r="ED10" s="359">
        <f t="shared" ca="1" si="53"/>
        <v>0</v>
      </c>
      <c r="EE10" s="359">
        <f t="shared" ca="1" si="53"/>
        <v>0</v>
      </c>
      <c r="EF10" s="359">
        <f t="shared" ca="1" si="53"/>
        <v>0</v>
      </c>
      <c r="EG10" s="359">
        <f t="shared" ca="1" si="53"/>
        <v>0</v>
      </c>
      <c r="EH10" s="359">
        <f t="shared" ca="1" si="53"/>
        <v>0</v>
      </c>
      <c r="EI10" s="359">
        <f t="shared" ca="1" si="53"/>
        <v>0</v>
      </c>
      <c r="EJ10" s="359">
        <f t="shared" ca="1" si="53"/>
        <v>0</v>
      </c>
      <c r="EK10" s="359">
        <f t="shared" ca="1" si="53"/>
        <v>0</v>
      </c>
      <c r="EL10" s="359">
        <f t="shared" ca="1" si="53"/>
        <v>0</v>
      </c>
      <c r="EM10" s="359">
        <f t="shared" ca="1" si="53"/>
        <v>0</v>
      </c>
      <c r="EN10" s="359">
        <f t="shared" ca="1" si="53"/>
        <v>0</v>
      </c>
      <c r="EO10" s="359">
        <f t="shared" ca="1" si="53"/>
        <v>0</v>
      </c>
      <c r="EP10" s="359">
        <f t="shared" ca="1" si="53"/>
        <v>0</v>
      </c>
      <c r="EQ10" s="359">
        <f t="shared" ca="1" si="53"/>
        <v>0</v>
      </c>
      <c r="ER10" s="359">
        <f t="shared" ca="1" si="53"/>
        <v>0</v>
      </c>
      <c r="ES10" s="359">
        <f t="shared" ca="1" si="53"/>
        <v>0</v>
      </c>
      <c r="ET10" s="359">
        <f t="shared" ca="1" si="53"/>
        <v>0</v>
      </c>
      <c r="EU10" s="359">
        <f t="shared" ca="1" si="53"/>
        <v>0</v>
      </c>
      <c r="EV10" s="359">
        <f t="shared" ca="1" si="53"/>
        <v>0</v>
      </c>
      <c r="EW10" s="359">
        <f t="shared" ca="1" si="53"/>
        <v>0</v>
      </c>
      <c r="EX10" s="359">
        <f t="shared" ca="1" si="53"/>
        <v>0</v>
      </c>
      <c r="EY10" s="359">
        <f t="shared" ca="1" si="53"/>
        <v>0</v>
      </c>
      <c r="EZ10" s="359">
        <f t="shared" ca="1" si="53"/>
        <v>0</v>
      </c>
      <c r="FA10" s="359">
        <f t="shared" ca="1" si="53"/>
        <v>0</v>
      </c>
      <c r="FB10" s="359">
        <f t="shared" ca="1" si="53"/>
        <v>0</v>
      </c>
      <c r="FC10" s="359">
        <f t="shared" ca="1" si="53"/>
        <v>0</v>
      </c>
      <c r="FD10" s="359">
        <f t="shared" ca="1" si="53"/>
        <v>0</v>
      </c>
      <c r="FE10" s="359">
        <f t="shared" ca="1" si="53"/>
        <v>0</v>
      </c>
      <c r="FF10" s="359">
        <f t="shared" ca="1" si="53"/>
        <v>0</v>
      </c>
      <c r="FG10" s="359">
        <f t="shared" ca="1" si="53"/>
        <v>0</v>
      </c>
      <c r="FH10" s="359">
        <f t="shared" ca="1" si="53"/>
        <v>0</v>
      </c>
      <c r="FI10" s="359">
        <f t="shared" ca="1" si="53"/>
        <v>0</v>
      </c>
      <c r="FJ10" s="359">
        <f t="shared" ca="1" si="53"/>
        <v>0</v>
      </c>
      <c r="FK10" s="359">
        <f t="shared" ca="1" si="53"/>
        <v>0</v>
      </c>
      <c r="FL10" s="359">
        <f t="shared" ca="1" si="53"/>
        <v>0</v>
      </c>
      <c r="FM10" s="366"/>
      <c r="FN10" s="366"/>
      <c r="FO10" s="366"/>
      <c r="FP10" s="366"/>
      <c r="FQ10" s="366"/>
      <c r="FR10" s="366"/>
      <c r="FS10" s="366"/>
      <c r="FT10" s="366"/>
      <c r="FU10" s="366"/>
      <c r="FV10" s="366"/>
      <c r="FW10" s="366"/>
      <c r="FY10" s="358"/>
      <c r="FZ10" s="359"/>
      <c r="GA10" s="359"/>
      <c r="GB10" s="359"/>
      <c r="GC10" s="359"/>
      <c r="GD10" s="359"/>
      <c r="GE10" s="359"/>
      <c r="GF10" s="359"/>
      <c r="GG10" s="359"/>
      <c r="GH10" s="359"/>
      <c r="GI10" s="359"/>
      <c r="GJ10" s="359"/>
      <c r="GK10" s="359"/>
      <c r="GL10" s="359"/>
      <c r="GM10" s="359"/>
      <c r="GN10" s="359"/>
      <c r="GO10" s="359"/>
      <c r="GP10" s="359"/>
      <c r="GQ10" s="359"/>
      <c r="GR10" s="359"/>
      <c r="GS10" s="359"/>
      <c r="GT10" s="359"/>
      <c r="GU10" s="359"/>
      <c r="GV10" s="359"/>
      <c r="GW10" s="359"/>
      <c r="GX10" s="359"/>
      <c r="GY10" s="359"/>
      <c r="GZ10" s="359"/>
      <c r="HA10" s="359"/>
      <c r="HB10" s="359"/>
      <c r="HC10" s="359"/>
      <c r="HD10" s="359"/>
      <c r="HE10" s="359"/>
      <c r="HF10" s="359"/>
      <c r="HG10" s="359"/>
      <c r="HH10" s="359"/>
      <c r="HI10" s="359"/>
      <c r="HJ10" s="359"/>
      <c r="HK10" s="359"/>
      <c r="HL10" s="359"/>
      <c r="HM10" s="359"/>
      <c r="HN10" s="359"/>
      <c r="HO10" s="359"/>
      <c r="HP10" s="359"/>
      <c r="HQ10" s="359"/>
      <c r="HR10" s="366"/>
    </row>
    <row r="11" spans="1:226" s="356" customFormat="1" ht="15" hidden="1" customHeight="1" outlineLevel="1" x14ac:dyDescent="0.2">
      <c r="A11" s="108"/>
      <c r="B11" s="109"/>
      <c r="C11" s="109"/>
      <c r="D11" s="197"/>
      <c r="E11" s="197"/>
      <c r="F11" s="197"/>
      <c r="G11" s="197"/>
      <c r="H11" s="415"/>
      <c r="I11" s="415"/>
      <c r="J11" s="415"/>
      <c r="K11" s="415"/>
      <c r="L11" s="415"/>
      <c r="M11" s="294"/>
      <c r="N11" s="353" t="s">
        <v>485</v>
      </c>
      <c r="O11" s="351">
        <f ca="1">current_date</f>
        <v>40649</v>
      </c>
      <c r="P11" s="341" t="str">
        <f ca="1">'Metrics &amp; Attributes View'!F16&amp;": "&amp;TEXT(IF(ISERROR(AVERAGE('Metrics &amp; Attributes View'!N16:BK16)),"NA",AVERAGE('Metrics &amp; Attributes View'!N16:BK16)),"#,##0")&amp;"%"</f>
        <v>PERIOD_MAPE: 1%</v>
      </c>
      <c r="Q11" s="214" t="s">
        <v>221</v>
      </c>
      <c r="R11" s="245" t="s">
        <v>477</v>
      </c>
      <c r="S11" s="246">
        <f>TS_Hidden*Number_of_Items</f>
        <v>1</v>
      </c>
      <c r="T11" s="247"/>
      <c r="U11" s="194"/>
      <c r="V11" s="225"/>
      <c r="W11" s="108"/>
      <c r="X11" s="108"/>
      <c r="Y11" s="108"/>
      <c r="Z11" s="111"/>
      <c r="AA11" s="225"/>
      <c r="AB11" s="108"/>
      <c r="AC11" s="108"/>
      <c r="AD11" s="111"/>
      <c r="AE11" s="225"/>
      <c r="AF11" s="108"/>
      <c r="AG11" s="108"/>
      <c r="AH11" s="111"/>
      <c r="AI11" s="207"/>
      <c r="AJ11" s="207"/>
      <c r="AK11" s="207"/>
      <c r="AL11" s="207"/>
      <c r="AM11" s="207"/>
      <c r="AN11" s="207"/>
      <c r="AO11" s="207"/>
      <c r="AP11" s="207"/>
      <c r="AQ11" s="207"/>
      <c r="AR11" s="108"/>
      <c r="AS11" s="108"/>
      <c r="AT11" s="111"/>
      <c r="AU11" s="225"/>
      <c r="AV11" s="108"/>
      <c r="AW11" s="108"/>
      <c r="AX11" s="111"/>
      <c r="AY11" s="225"/>
      <c r="AZ11" s="108"/>
      <c r="BA11" s="108"/>
      <c r="BB11" s="111"/>
      <c r="BC11" s="225"/>
      <c r="BD11" s="108"/>
      <c r="BE11" s="108"/>
      <c r="BF11" s="111"/>
      <c r="BG11" s="225"/>
      <c r="BH11" s="108"/>
      <c r="BI11" s="108"/>
      <c r="BJ11" s="111"/>
      <c r="BK11" s="225"/>
      <c r="BL11" s="108"/>
      <c r="BM11" s="108"/>
      <c r="BN11" s="111"/>
      <c r="BO11" s="225"/>
      <c r="BP11" s="108"/>
      <c r="BQ11" s="108"/>
      <c r="BR11" s="111"/>
      <c r="BS11"/>
      <c r="BT11"/>
      <c r="BU11"/>
      <c r="BV11"/>
      <c r="BW11"/>
      <c r="BX11"/>
      <c r="BY11"/>
      <c r="BZ11"/>
      <c r="CA11"/>
      <c r="CB11"/>
      <c r="CC11"/>
      <c r="CD11"/>
      <c r="CE11"/>
      <c r="CF11"/>
      <c r="CG11"/>
      <c r="CH11"/>
      <c r="CI11"/>
      <c r="CJ11"/>
      <c r="CK11"/>
      <c r="CL11"/>
      <c r="CM11"/>
      <c r="CN11" s="207"/>
      <c r="CO11" s="207"/>
      <c r="CP11" s="207"/>
      <c r="CQ11" s="207"/>
      <c r="CR11" s="207"/>
      <c r="CS11" s="207"/>
      <c r="CT11" s="207"/>
      <c r="CU11" s="207"/>
      <c r="CV11" s="207"/>
      <c r="CW11" s="207"/>
      <c r="CX11" s="207"/>
      <c r="CY11" s="207"/>
      <c r="CZ11" s="207"/>
      <c r="DA11" s="207"/>
      <c r="DB11" s="207"/>
      <c r="DC11" s="207"/>
      <c r="DD11" s="207"/>
      <c r="DE11" s="207"/>
      <c r="DF11" s="207"/>
      <c r="DG11" s="207"/>
      <c r="DH11" s="207"/>
      <c r="DI11" s="207"/>
      <c r="DJ11" s="207"/>
      <c r="DK11" s="207"/>
      <c r="DL11" s="207"/>
      <c r="DM11" s="207"/>
      <c r="DN11" s="207"/>
      <c r="DO11" s="358"/>
      <c r="DP11" s="359"/>
      <c r="DT11" s="358"/>
      <c r="DU11" s="359"/>
      <c r="DV11" s="359"/>
      <c r="DW11" s="359"/>
      <c r="DX11" s="359"/>
      <c r="DY11" s="359"/>
      <c r="DZ11" s="359"/>
      <c r="EA11" s="359"/>
      <c r="EB11" s="359"/>
      <c r="EC11" s="359"/>
      <c r="ED11" s="359"/>
      <c r="EE11" s="359"/>
      <c r="EF11" s="359"/>
      <c r="EG11" s="359"/>
      <c r="EH11" s="359"/>
      <c r="EI11" s="359"/>
      <c r="EJ11" s="359"/>
      <c r="EK11" s="359"/>
      <c r="EL11" s="359"/>
      <c r="EM11" s="359"/>
      <c r="EN11" s="359"/>
      <c r="EO11" s="359"/>
      <c r="EP11" s="359"/>
      <c r="EQ11" s="359"/>
      <c r="ER11" s="359"/>
      <c r="ES11" s="359"/>
      <c r="ET11" s="359"/>
      <c r="EU11" s="359"/>
      <c r="EV11" s="359"/>
      <c r="EW11" s="359"/>
      <c r="EX11" s="359"/>
      <c r="EY11" s="359"/>
      <c r="EZ11" s="359"/>
      <c r="FA11" s="359"/>
      <c r="FB11" s="359"/>
      <c r="FC11" s="359"/>
      <c r="FD11" s="359"/>
      <c r="FE11" s="359"/>
      <c r="FF11" s="359"/>
      <c r="FG11" s="359"/>
      <c r="FH11" s="359"/>
      <c r="FI11" s="359"/>
      <c r="FJ11" s="359"/>
      <c r="FK11" s="359"/>
      <c r="FL11" s="359"/>
      <c r="FM11" s="366"/>
      <c r="FN11" s="366"/>
      <c r="FO11" s="366"/>
      <c r="FP11" s="366"/>
      <c r="FQ11" s="366"/>
      <c r="FR11" s="366"/>
      <c r="FS11" s="366"/>
      <c r="FT11" s="366"/>
      <c r="FU11" s="366"/>
      <c r="FV11" s="366"/>
      <c r="FW11" s="366"/>
      <c r="FY11" s="358"/>
      <c r="FZ11" s="359"/>
      <c r="GA11" s="359"/>
      <c r="GB11" s="359"/>
      <c r="GC11" s="359"/>
      <c r="GD11" s="359"/>
      <c r="GE11" s="359"/>
      <c r="GF11" s="359"/>
      <c r="GG11" s="359"/>
      <c r="GH11" s="359"/>
      <c r="GI11" s="359"/>
      <c r="GJ11" s="359"/>
      <c r="GK11" s="359"/>
      <c r="GL11" s="359"/>
      <c r="GM11" s="359"/>
      <c r="GN11" s="359"/>
      <c r="GO11" s="359"/>
      <c r="GP11" s="359"/>
      <c r="GQ11" s="359"/>
      <c r="GR11" s="359"/>
      <c r="GS11" s="359"/>
      <c r="GT11" s="359"/>
      <c r="GU11" s="359"/>
      <c r="GV11" s="359"/>
      <c r="GW11" s="359"/>
      <c r="GX11" s="359"/>
      <c r="GY11" s="359"/>
      <c r="GZ11" s="359"/>
      <c r="HA11" s="359"/>
      <c r="HB11" s="359"/>
      <c r="HC11" s="359"/>
      <c r="HD11" s="359"/>
      <c r="HE11" s="359"/>
      <c r="HF11" s="359"/>
      <c r="HG11" s="359"/>
      <c r="HH11" s="359"/>
      <c r="HI11" s="359"/>
      <c r="HJ11" s="359"/>
      <c r="HK11" s="359"/>
      <c r="HL11" s="359"/>
      <c r="HM11" s="359"/>
      <c r="HN11" s="359"/>
      <c r="HO11" s="359"/>
      <c r="HP11" s="359"/>
      <c r="HQ11" s="359"/>
      <c r="HR11" s="366"/>
    </row>
    <row r="12" spans="1:226" s="356" customFormat="1" ht="13.5" hidden="1" customHeight="1" outlineLevel="1" x14ac:dyDescent="0.2">
      <c r="A12" s="108"/>
      <c r="B12" s="109"/>
      <c r="C12" s="109"/>
      <c r="D12" s="197"/>
      <c r="E12" s="197"/>
      <c r="F12" s="197"/>
      <c r="G12" s="197"/>
      <c r="H12" s="348"/>
      <c r="I12" s="348"/>
      <c r="J12" s="348"/>
      <c r="K12" s="348"/>
      <c r="L12" s="348"/>
      <c r="M12" s="294"/>
      <c r="N12" s="353" t="s">
        <v>308</v>
      </c>
      <c r="O12" s="352" t="str">
        <f>IF(Configuration!J13=1,"ID",IF(Configuration!J13=2,"Desc","ID &amp; Desc"))</f>
        <v>ID &amp; Desc</v>
      </c>
      <c r="P12" s="342" t="str">
        <f ca="1">'Metrics &amp; Attributes View'!F17&amp;": "&amp;TEXT(IF(ISERROR(SUM('Metrics &amp; Attributes View'!N17:BK17)),"NA",SUM('Metrics &amp; Attributes View'!N17:BK17)),"#,##0")</f>
        <v>L3MO: 0</v>
      </c>
      <c r="Q12" s="214" t="s">
        <v>221</v>
      </c>
      <c r="R12" s="245" t="s">
        <v>478</v>
      </c>
      <c r="S12" s="246">
        <f ca="1">IF(S13&gt;Number_of_Items,Number_of_Items,S13)</f>
        <v>1</v>
      </c>
      <c r="T12" s="246">
        <f ca="1">TS_Count-S11</f>
        <v>2</v>
      </c>
      <c r="U12" s="405"/>
      <c r="V12" s="225"/>
      <c r="W12" s="108"/>
      <c r="X12" s="207"/>
      <c r="Y12" s="108"/>
      <c r="Z12" s="111"/>
      <c r="AA12" s="225"/>
      <c r="AB12" s="108"/>
      <c r="AC12" s="108"/>
      <c r="AD12" s="111"/>
      <c r="AE12" s="225"/>
      <c r="AF12" s="108"/>
      <c r="AG12" s="108"/>
      <c r="AH12" s="111"/>
      <c r="AI12" s="225"/>
      <c r="AJ12" s="108"/>
      <c r="AK12" s="108"/>
      <c r="AL12" s="111"/>
      <c r="AM12" s="225"/>
      <c r="AN12" s="108"/>
      <c r="AO12" s="108"/>
      <c r="AP12" s="111"/>
      <c r="AQ12" s="225"/>
      <c r="AR12" s="108"/>
      <c r="AS12" s="108"/>
      <c r="AT12" s="111"/>
      <c r="AU12" s="225"/>
      <c r="AV12" s="108"/>
      <c r="AW12" s="108"/>
      <c r="AX12" s="111"/>
      <c r="AY12" s="225"/>
      <c r="AZ12" s="108"/>
      <c r="BA12" s="108"/>
      <c r="BB12" s="111"/>
      <c r="BC12" s="225"/>
      <c r="BD12" s="108"/>
      <c r="BE12" s="108"/>
      <c r="BF12" s="111"/>
      <c r="BG12" s="225"/>
      <c r="BH12" s="108"/>
      <c r="BI12" s="108"/>
      <c r="BJ12" s="111"/>
      <c r="BK12" s="225"/>
      <c r="BL12" s="108"/>
      <c r="BM12" s="108"/>
      <c r="BN12" s="111"/>
      <c r="BO12" s="225"/>
      <c r="BP12" s="108"/>
      <c r="BQ12" s="108"/>
      <c r="BR12" s="111"/>
      <c r="BS12"/>
      <c r="BT12"/>
      <c r="BU12"/>
      <c r="BV12"/>
      <c r="BW12"/>
      <c r="BX12"/>
      <c r="BY12"/>
      <c r="BZ12"/>
      <c r="CA12"/>
      <c r="CB12"/>
      <c r="CC12"/>
      <c r="CD12"/>
      <c r="CE12"/>
      <c r="CF12"/>
      <c r="CG12"/>
      <c r="CH12"/>
      <c r="CI12"/>
      <c r="CJ12"/>
      <c r="CK12"/>
      <c r="CL12"/>
      <c r="CM12"/>
      <c r="CN12" s="207"/>
      <c r="CO12" s="207"/>
      <c r="CP12" s="207"/>
      <c r="CQ12" s="207"/>
      <c r="CR12" s="207"/>
      <c r="CS12" s="207"/>
      <c r="CT12" s="207"/>
      <c r="CU12" s="207"/>
      <c r="CV12" s="207"/>
      <c r="CW12" s="207"/>
      <c r="CX12" s="207"/>
      <c r="CY12" s="207"/>
      <c r="CZ12" s="207"/>
      <c r="DA12" s="207"/>
      <c r="DB12" s="207"/>
      <c r="DC12" s="207"/>
      <c r="DD12" s="207"/>
      <c r="DE12" s="207"/>
      <c r="DF12" s="207"/>
      <c r="DG12" s="207"/>
      <c r="DH12" s="207"/>
      <c r="DI12" s="207"/>
      <c r="DJ12" s="207"/>
      <c r="DK12" s="207"/>
      <c r="DL12" s="207"/>
      <c r="DM12" s="207"/>
      <c r="DN12" s="207"/>
      <c r="DT12" s="358"/>
      <c r="DU12" s="359"/>
      <c r="DV12" s="359"/>
      <c r="DW12" s="359"/>
      <c r="DX12" s="359"/>
      <c r="DY12" s="359"/>
      <c r="DZ12" s="359"/>
      <c r="EA12" s="359"/>
      <c r="EB12" s="359"/>
      <c r="EC12" s="359"/>
      <c r="ED12" s="359"/>
      <c r="EE12" s="359"/>
      <c r="EF12" s="359"/>
      <c r="EG12" s="359"/>
      <c r="EH12" s="359"/>
      <c r="EI12" s="359"/>
      <c r="EJ12" s="359"/>
      <c r="EK12" s="359"/>
      <c r="EL12" s="359"/>
      <c r="EM12" s="359"/>
      <c r="EN12" s="359"/>
      <c r="EO12" s="359"/>
      <c r="EP12" s="359"/>
      <c r="EQ12" s="359"/>
      <c r="ER12" s="359"/>
      <c r="FY12" s="358"/>
      <c r="FZ12" s="359"/>
      <c r="GA12" s="359"/>
      <c r="GB12" s="359"/>
      <c r="GC12" s="359"/>
      <c r="GD12" s="359"/>
      <c r="GE12" s="359"/>
      <c r="GF12" s="359"/>
      <c r="GG12" s="359"/>
      <c r="GH12" s="359"/>
      <c r="GI12" s="359"/>
      <c r="GJ12" s="359"/>
      <c r="GK12" s="359"/>
      <c r="GL12" s="359"/>
      <c r="GM12" s="359"/>
      <c r="GN12" s="359"/>
      <c r="GO12" s="359"/>
      <c r="GP12" s="359"/>
      <c r="GQ12" s="359"/>
      <c r="GR12" s="359"/>
      <c r="GS12" s="359"/>
      <c r="GT12" s="359"/>
      <c r="GU12" s="359"/>
      <c r="GV12" s="359"/>
      <c r="GW12" s="359"/>
      <c r="GX12" s="359"/>
      <c r="GY12" s="359"/>
      <c r="GZ12" s="359"/>
      <c r="HA12" s="359"/>
      <c r="HB12" s="359"/>
      <c r="HC12" s="359"/>
      <c r="HD12" s="359"/>
      <c r="HE12" s="359"/>
      <c r="HF12" s="359"/>
      <c r="HG12" s="359"/>
      <c r="HH12" s="359"/>
      <c r="HI12" s="359"/>
      <c r="HJ12" s="359"/>
      <c r="HK12" s="359"/>
      <c r="HL12" s="359"/>
      <c r="HM12" s="359"/>
      <c r="HN12" s="359"/>
      <c r="HO12" s="359"/>
      <c r="HP12" s="359"/>
      <c r="HQ12" s="359"/>
      <c r="HR12" s="366"/>
    </row>
    <row r="13" spans="1:226" s="356" customFormat="1" ht="11.85" hidden="1" customHeight="1" outlineLevel="1" x14ac:dyDescent="0.2">
      <c r="A13" s="142" t="s">
        <v>15</v>
      </c>
      <c r="B13" s="142" t="s">
        <v>16</v>
      </c>
      <c r="C13" s="207"/>
      <c r="D13" s="142" t="s">
        <v>287</v>
      </c>
      <c r="E13" s="142" t="s">
        <v>240</v>
      </c>
      <c r="F13" s="142" t="s">
        <v>241</v>
      </c>
      <c r="G13" s="207"/>
      <c r="H13" s="294"/>
      <c r="I13" s="294"/>
      <c r="J13" s="294"/>
      <c r="K13" s="330" t="s">
        <v>361</v>
      </c>
      <c r="L13" s="330"/>
      <c r="M13" s="330"/>
      <c r="N13" s="346">
        <v>0.1</v>
      </c>
      <c r="O13" s="344"/>
      <c r="P13" s="342" t="str">
        <f ca="1">'Metrics &amp; Attributes View'!F18&amp;": "&amp;TEXT(IF(ISERROR(SUM('Metrics &amp; Attributes View'!N18:BK18)),"NA",SUM('Metrics &amp; Attributes View'!N18:BK18)),"#,##0")</f>
        <v>N3MO: 0</v>
      </c>
      <c r="Q13" s="199"/>
      <c r="R13" s="245" t="s">
        <v>476</v>
      </c>
      <c r="S13" s="246">
        <f ca="1">IF(AND(ISERROR(FIND(".",SUBTOTAL(2,INDIRECT("D19:D"&amp;Last_downloaded_item_row))/TS_Count,1)),OR(SUBTOTAL(2,INDIRECT("D19:D"&amp;First_Item_Row))=0,SUBTOTAL(2,INDIRECT("D19:D"&amp;First_Item_Row))=TS_Count)),SUBTOTAL(2,INDIRECT("D19:D"&amp;Last_downloaded_item_row))/TS_Count,IF(AND(SUBTOTAL(2,INDIRECT("D19:D"&amp;Last_downloaded_item_row))&gt;0,SUBTOTAL(2,INDIRECT("D19:D"&amp;First_Item_Row))=SUBTOTAL(2,INDIRECT("D19:D"&amp;First_Item_Row))),IF(SUBTOTAL(2,INDIRECT("D19:D"&amp;First_Item_Row))=0,SUBTOTAL(2,INDIRECT("D19:D"&amp;Last_downloaded_item_row))/S10,SUBTOTAL(2,INDIRECT("D19:D"&amp;Last_downloaded_item_row))/SUBTOTAL(2,INDIRECT("D19:D"&amp;First_Item_Row))),IF(SUBTOTAL(2,INDIRECT("D19:D"&amp;First_Item_Row))&lt;=TS_Count,Number_of_Items,SUBTOTAL(2,INDIRECT("D19:D"&amp;Last_downloaded_item_row)))))</f>
        <v>1</v>
      </c>
      <c r="T13" s="246">
        <f ca="1">ROUND(S13/T12,0)</f>
        <v>1</v>
      </c>
      <c r="U13" s="405"/>
      <c r="V13" s="225"/>
      <c r="W13" s="108"/>
      <c r="X13" s="108"/>
      <c r="Y13" s="108"/>
      <c r="Z13" s="111"/>
      <c r="AA13" s="225"/>
      <c r="AB13" s="108"/>
      <c r="AC13" s="108"/>
      <c r="AD13" s="111"/>
      <c r="AE13" s="225"/>
      <c r="AF13" s="108"/>
      <c r="AG13" s="108"/>
      <c r="AH13" s="111"/>
      <c r="AI13" s="225"/>
      <c r="AJ13" s="108"/>
      <c r="AK13" s="108"/>
      <c r="AL13" s="111"/>
      <c r="AM13" s="225"/>
      <c r="AN13" s="108"/>
      <c r="AO13" s="108"/>
      <c r="AP13" s="111"/>
      <c r="AQ13" s="225"/>
      <c r="AR13" s="108"/>
      <c r="AS13" s="108"/>
      <c r="AT13" s="111"/>
      <c r="AU13" s="225"/>
      <c r="AV13" s="108"/>
      <c r="AW13" s="108"/>
      <c r="AX13" s="111"/>
      <c r="AY13" s="225"/>
      <c r="AZ13" s="108"/>
      <c r="BA13" s="108"/>
      <c r="BB13" s="111"/>
      <c r="BC13" s="225"/>
      <c r="BD13" s="108"/>
      <c r="BE13" s="108"/>
      <c r="BF13" s="111"/>
      <c r="BG13" s="225"/>
      <c r="BH13" s="108"/>
      <c r="BI13" s="108"/>
      <c r="BJ13" s="111"/>
      <c r="BK13" s="225"/>
      <c r="BL13" s="108"/>
      <c r="BM13" s="108"/>
      <c r="BN13" s="111"/>
      <c r="BO13" s="225"/>
      <c r="BP13" s="108"/>
      <c r="BQ13" s="108"/>
      <c r="BR13" s="111"/>
      <c r="BS13"/>
      <c r="BT13"/>
      <c r="BU13"/>
      <c r="BV13"/>
      <c r="BW13"/>
      <c r="BX13"/>
      <c r="BY13"/>
      <c r="BZ13"/>
      <c r="CA13"/>
      <c r="CB13"/>
      <c r="CC13"/>
      <c r="CD13"/>
      <c r="CE13"/>
      <c r="CF13"/>
      <c r="CG13"/>
      <c r="CH13"/>
      <c r="CI13"/>
      <c r="CJ13"/>
      <c r="CK13"/>
      <c r="CL13"/>
      <c r="CM13"/>
      <c r="CN13" s="207"/>
      <c r="CO13" s="207"/>
      <c r="CP13" s="207"/>
      <c r="CQ13" s="207"/>
      <c r="CR13" s="207"/>
      <c r="CS13" s="207"/>
      <c r="CT13" s="207"/>
      <c r="CU13" s="207"/>
      <c r="CV13" s="207"/>
      <c r="CW13" s="207"/>
      <c r="CX13" s="207"/>
      <c r="CY13" s="207"/>
      <c r="CZ13" s="207"/>
      <c r="DA13" s="207"/>
      <c r="DB13" s="207"/>
      <c r="DC13" s="207"/>
      <c r="DD13" s="207"/>
      <c r="DE13" s="207"/>
      <c r="DF13" s="207"/>
      <c r="DG13" s="207"/>
      <c r="DH13" s="207"/>
      <c r="DI13" s="207"/>
      <c r="DJ13" s="207"/>
      <c r="DK13" s="207"/>
      <c r="DL13" s="207"/>
      <c r="DM13" s="207"/>
      <c r="DN13" s="207"/>
      <c r="DU13" s="359"/>
      <c r="DV13" s="359"/>
      <c r="DW13" s="359"/>
      <c r="DX13" s="359"/>
      <c r="DY13" s="359"/>
      <c r="DZ13" s="359"/>
      <c r="EA13" s="359"/>
      <c r="EB13" s="359"/>
      <c r="EC13" s="359"/>
      <c r="ED13" s="359"/>
      <c r="EE13" s="359"/>
      <c r="EF13" s="359"/>
      <c r="EG13" s="359"/>
      <c r="EH13" s="359"/>
      <c r="EI13" s="359"/>
      <c r="EJ13" s="359"/>
      <c r="EK13" s="359"/>
      <c r="EL13" s="359"/>
      <c r="EM13" s="359"/>
      <c r="EN13" s="359"/>
      <c r="EO13" s="359"/>
      <c r="EP13" s="359"/>
      <c r="EQ13" s="359"/>
      <c r="ER13" s="359"/>
      <c r="FY13" s="358"/>
      <c r="FZ13" s="359"/>
      <c r="GA13" s="359"/>
      <c r="GB13" s="359"/>
      <c r="GC13" s="359"/>
      <c r="GD13" s="359"/>
      <c r="GE13" s="359"/>
      <c r="GF13" s="359"/>
      <c r="GG13" s="359"/>
      <c r="GH13" s="359"/>
      <c r="GI13" s="359"/>
      <c r="GJ13" s="359"/>
      <c r="GK13" s="359"/>
      <c r="GL13" s="359"/>
      <c r="GM13" s="359"/>
      <c r="GN13" s="359"/>
      <c r="GO13" s="359"/>
      <c r="GP13" s="359"/>
      <c r="GQ13" s="359"/>
      <c r="GR13" s="359"/>
      <c r="GS13" s="359"/>
      <c r="GT13" s="359"/>
      <c r="GU13" s="359"/>
      <c r="GV13" s="359"/>
      <c r="GW13" s="359"/>
    </row>
    <row r="14" spans="1:226" s="356" customFormat="1" ht="11.85" hidden="1" customHeight="1" outlineLevel="1" x14ac:dyDescent="0.2">
      <c r="A14" s="109"/>
      <c r="B14" s="109"/>
      <c r="C14" s="207"/>
      <c r="D14" s="109"/>
      <c r="E14" s="109"/>
      <c r="F14" s="109"/>
      <c r="G14" s="109"/>
      <c r="H14" s="349"/>
      <c r="I14" s="349"/>
      <c r="J14" s="349"/>
      <c r="K14" s="349"/>
      <c r="L14" s="349"/>
      <c r="M14" s="294"/>
      <c r="N14" s="354"/>
      <c r="O14" s="345"/>
      <c r="P14" s="343"/>
      <c r="Q14" s="108"/>
      <c r="R14" s="245" t="s">
        <v>360</v>
      </c>
      <c r="S14" s="246">
        <f ca="1">TS_Count*Number_of_Items+18</f>
        <v>21</v>
      </c>
      <c r="T14" s="246" t="str">
        <f ca="1">IF(IF((ROUND((COUNTIF(L18:L38,"&gt;""")/Number_of_Items),0)-S13)&gt;=Number_of_Items,S13,((ROUND((COUNTIF(L18:L38,"&gt;""")/Number_of_Items),0)-S13)))&lt;0,R12,IF(((ROUND((COUNTIF(L18:L38,"&gt;""")/Number_of_Items),0))-S13)&gt;=Number_of_Items,S13,((ROUND((COUNTIF(L18:L38,"&gt;""")/Number_of_Items),0)-S13))))</f>
        <v>No. items</v>
      </c>
      <c r="U14" s="405"/>
      <c r="V14" s="226"/>
      <c r="W14" s="133"/>
      <c r="X14" s="133"/>
      <c r="Y14" s="133"/>
      <c r="Z14" s="108"/>
      <c r="AA14" s="227"/>
      <c r="AB14" s="133"/>
      <c r="AC14" s="133"/>
      <c r="AD14" s="108"/>
      <c r="AE14" s="227"/>
      <c r="AF14" s="133"/>
      <c r="AG14" s="133"/>
      <c r="AH14" s="108"/>
      <c r="AI14" s="227"/>
      <c r="AJ14" s="133"/>
      <c r="AK14" s="133"/>
      <c r="AL14" s="108"/>
      <c r="AM14" s="227"/>
      <c r="AN14" s="133"/>
      <c r="AO14" s="133"/>
      <c r="AP14" s="108"/>
      <c r="AQ14" s="227"/>
      <c r="AR14" s="133"/>
      <c r="AS14" s="133"/>
      <c r="AT14" s="108"/>
      <c r="AU14" s="227"/>
      <c r="AV14" s="133"/>
      <c r="AW14" s="133"/>
      <c r="AX14" s="108"/>
      <c r="AY14" s="227"/>
      <c r="AZ14" s="133"/>
      <c r="BA14" s="133"/>
      <c r="BB14" s="108"/>
      <c r="BC14" s="227"/>
      <c r="BD14" s="133"/>
      <c r="BE14" s="133"/>
      <c r="BF14" s="108"/>
      <c r="BG14" s="227"/>
      <c r="BH14" s="133"/>
      <c r="BI14" s="133"/>
      <c r="BJ14" s="108"/>
      <c r="BK14" s="227"/>
      <c r="BL14" s="133"/>
      <c r="BM14" s="133"/>
      <c r="BN14" s="108"/>
      <c r="BO14" s="227"/>
      <c r="BP14" s="133"/>
      <c r="BQ14" s="133"/>
      <c r="BR14" s="108"/>
      <c r="BS14"/>
      <c r="BT14"/>
      <c r="BU14"/>
      <c r="BV14"/>
      <c r="BW14"/>
      <c r="BX14"/>
      <c r="BY14"/>
      <c r="BZ14"/>
      <c r="CA14"/>
      <c r="CB14"/>
      <c r="CC14"/>
      <c r="CD14"/>
      <c r="CE14"/>
      <c r="CF14"/>
      <c r="CG14"/>
      <c r="CH14"/>
      <c r="CI14"/>
      <c r="CJ14"/>
      <c r="CK14"/>
      <c r="CL14"/>
      <c r="CM14"/>
      <c r="CN14" s="207"/>
      <c r="CO14" s="207"/>
      <c r="CP14" s="207"/>
      <c r="CQ14" s="207"/>
      <c r="CR14" s="207"/>
      <c r="CS14" s="207"/>
      <c r="CT14" s="207"/>
      <c r="CU14" s="207"/>
      <c r="CV14" s="207"/>
      <c r="CW14" s="207"/>
      <c r="CX14" s="207"/>
      <c r="CY14" s="207"/>
      <c r="CZ14" s="207"/>
      <c r="DA14" s="207"/>
      <c r="DB14" s="207"/>
      <c r="DC14" s="207"/>
      <c r="DD14" s="207"/>
      <c r="DE14" s="207"/>
      <c r="DF14" s="207"/>
      <c r="DG14" s="207"/>
      <c r="DH14" s="207"/>
      <c r="DI14" s="207"/>
      <c r="DJ14" s="207"/>
      <c r="DK14" s="207"/>
      <c r="DL14" s="207"/>
      <c r="DM14" s="207"/>
      <c r="DN14" s="207"/>
      <c r="DS14" s="368"/>
      <c r="DT14" s="358"/>
      <c r="DU14" s="359"/>
      <c r="DV14" s="359"/>
      <c r="DW14" s="359"/>
      <c r="DX14" s="359"/>
      <c r="DY14" s="359"/>
      <c r="DZ14" s="359"/>
      <c r="EA14" s="359"/>
      <c r="EB14" s="359"/>
      <c r="EC14" s="359"/>
      <c r="ED14" s="359"/>
      <c r="EE14" s="359"/>
      <c r="EF14" s="359"/>
      <c r="EG14" s="359"/>
      <c r="EH14" s="359"/>
      <c r="EI14" s="359"/>
      <c r="EJ14" s="359"/>
      <c r="EK14" s="359"/>
      <c r="EL14" s="359"/>
      <c r="EM14" s="359"/>
      <c r="EN14" s="359"/>
      <c r="EO14" s="359"/>
      <c r="EP14" s="359"/>
      <c r="EQ14" s="359"/>
      <c r="ER14" s="359"/>
      <c r="FY14" s="358"/>
      <c r="FZ14" s="359"/>
      <c r="GA14" s="359"/>
      <c r="GB14" s="359"/>
      <c r="GC14" s="359"/>
      <c r="GD14" s="359"/>
      <c r="GE14" s="359"/>
      <c r="GF14" s="359"/>
      <c r="GG14" s="359"/>
      <c r="GH14" s="359"/>
      <c r="GI14" s="359"/>
      <c r="GJ14" s="359"/>
      <c r="GK14" s="359"/>
      <c r="GL14" s="359"/>
      <c r="GM14" s="359"/>
      <c r="GN14" s="359"/>
      <c r="GO14" s="359"/>
      <c r="GP14" s="359"/>
      <c r="GQ14" s="359"/>
      <c r="GR14" s="359"/>
      <c r="GS14" s="359"/>
      <c r="GT14" s="359"/>
      <c r="GU14" s="359"/>
      <c r="GV14" s="359"/>
      <c r="GW14" s="359"/>
    </row>
    <row r="15" spans="1:226" s="356" customFormat="1" ht="16.5" customHeight="1" collapsed="1" x14ac:dyDescent="0.2">
      <c r="A15" s="109"/>
      <c r="B15" s="109"/>
      <c r="C15" s="207"/>
      <c r="D15" s="109"/>
      <c r="E15" s="109"/>
      <c r="F15" s="109"/>
      <c r="G15" s="109"/>
      <c r="H15" s="193"/>
      <c r="I15" s="193"/>
      <c r="J15" s="294"/>
      <c r="K15" s="294"/>
      <c r="L15" s="294"/>
      <c r="M15" s="294"/>
      <c r="N15" s="294"/>
      <c r="O15" s="413" t="s">
        <v>576</v>
      </c>
      <c r="P15" s="414"/>
      <c r="Q15" s="108"/>
      <c r="R15" s="245" t="s">
        <v>112</v>
      </c>
      <c r="S15" s="248">
        <v>59</v>
      </c>
      <c r="T15" s="248"/>
      <c r="U15" s="406"/>
      <c r="V15" s="218"/>
      <c r="W15" s="207"/>
      <c r="X15" s="207"/>
      <c r="Y15" s="207"/>
      <c r="Z15" s="207"/>
      <c r="AA15" s="218"/>
      <c r="AB15" s="207"/>
      <c r="AC15" s="207"/>
      <c r="AD15" s="207"/>
      <c r="AE15" s="218"/>
      <c r="AF15" s="207"/>
      <c r="AG15" s="207"/>
      <c r="AH15" s="207"/>
      <c r="AI15" s="218"/>
      <c r="AJ15" s="207"/>
      <c r="AK15" s="207"/>
      <c r="AL15" s="207"/>
      <c r="AM15" s="207"/>
      <c r="AN15" s="207"/>
      <c r="AO15" s="207"/>
      <c r="AP15" s="207"/>
      <c r="AQ15" s="218"/>
      <c r="AR15" s="207"/>
      <c r="AS15" s="207"/>
      <c r="AT15" s="207"/>
      <c r="AU15" s="218"/>
      <c r="AV15" s="207"/>
      <c r="AW15" s="207"/>
      <c r="AX15" s="207"/>
      <c r="AY15" s="218"/>
      <c r="AZ15" s="207"/>
      <c r="BA15" s="207"/>
      <c r="BB15" s="207"/>
      <c r="BC15" s="218"/>
      <c r="BD15" s="207"/>
      <c r="BE15" s="207"/>
      <c r="BF15" s="207"/>
      <c r="BG15" s="218"/>
      <c r="BH15" s="207"/>
      <c r="BI15" s="207"/>
      <c r="BJ15" s="207"/>
      <c r="BK15" s="218"/>
      <c r="BL15" s="207"/>
      <c r="BM15" s="207"/>
      <c r="BN15" s="207"/>
      <c r="BO15" s="218"/>
      <c r="BP15" s="207"/>
      <c r="BQ15" s="207"/>
      <c r="BR15" s="207"/>
      <c r="BS15"/>
      <c r="BT15"/>
      <c r="BU15"/>
      <c r="BV15"/>
      <c r="BW15"/>
      <c r="BX15"/>
      <c r="BY15"/>
      <c r="BZ15"/>
      <c r="CA15"/>
      <c r="CB15"/>
      <c r="CC15"/>
      <c r="CD15"/>
      <c r="CE15"/>
      <c r="CF15"/>
      <c r="CG15"/>
      <c r="CH15"/>
      <c r="CI15"/>
      <c r="CJ15"/>
      <c r="CK15"/>
      <c r="CL15"/>
      <c r="CM15"/>
      <c r="CN15" s="207"/>
      <c r="CO15" s="207"/>
      <c r="CP15" s="207"/>
      <c r="CQ15" s="207"/>
      <c r="CR15" s="207"/>
      <c r="CS15" s="207"/>
      <c r="CT15" s="207"/>
      <c r="CU15" s="207"/>
      <c r="CV15" s="207"/>
      <c r="CW15" s="207"/>
      <c r="CX15" s="207"/>
      <c r="CY15" s="207"/>
      <c r="CZ15" s="207"/>
      <c r="DA15" s="207"/>
      <c r="DB15" s="207"/>
      <c r="DC15" s="207"/>
      <c r="DD15" s="207"/>
      <c r="DE15" s="207"/>
      <c r="DF15" s="207"/>
      <c r="DG15" s="207"/>
      <c r="DH15" s="207"/>
      <c r="DI15" s="207"/>
      <c r="DJ15" s="207"/>
      <c r="DK15" s="207"/>
      <c r="DL15" s="207"/>
      <c r="DM15" s="207"/>
      <c r="DN15" s="207"/>
      <c r="DS15" s="368"/>
      <c r="DT15" s="358"/>
    </row>
    <row r="16" spans="1:226" s="356" customFormat="1" ht="24" customHeight="1" x14ac:dyDescent="0.2">
      <c r="A16" s="109"/>
      <c r="B16" s="109"/>
      <c r="C16" s="207"/>
      <c r="D16" s="109"/>
      <c r="E16" s="109"/>
      <c r="F16" s="109"/>
      <c r="G16" s="109"/>
      <c r="H16" s="193"/>
      <c r="I16" s="193"/>
      <c r="J16" s="193"/>
      <c r="K16" s="193"/>
      <c r="L16" s="193"/>
      <c r="M16" s="294"/>
      <c r="N16" s="347" t="str">
        <f ca="1">HYPERLINK(Current_Period_Link,"Show Current Period")</f>
        <v>Show Current Period</v>
      </c>
      <c r="O16" s="409" t="str">
        <f ca="1">IF(Is_Loading_Old,"TEMPLATE LOADING . . .",IF(COUNTIF(SWDATA!M:M,"=1")=0,"View Only No Overrides",IF(ISERROR(UpdateIntegrityFlag),"Overrides may error",IF(NOT(UpdateIntegrityFlag),"Overrides may error",IF(Number_of_Items&gt;max_items,"WARNING: THE "&amp;max_items&amp;" ITEM MAX LIMIT IS EXCEEDED",IF(AND(S13&lt;= Number_of_Items, S13&lt;&gt;""),S13&amp;" of "&amp; Number_of_Items &amp;" Item"&amp;(IF(Number_of_Items&gt;1,"s","")),Items_Filtered&amp;" of "&amp;Number_of_Items&amp;" Item"&amp;(IF(Number_of_Items&gt;1,"s",""))))))))</f>
        <v>View Only No Overrides</v>
      </c>
      <c r="P16" s="410"/>
      <c r="Q16" s="108"/>
      <c r="R16" s="407" t="s">
        <v>584</v>
      </c>
      <c r="S16" s="406">
        <f ca="1">18+TS_Count</f>
        <v>21</v>
      </c>
      <c r="T16" s="406"/>
      <c r="U16" s="406"/>
      <c r="V16" s="218"/>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c r="BH16"/>
      <c r="BI16"/>
      <c r="BJ16"/>
      <c r="BK16"/>
      <c r="BL16"/>
      <c r="BM16"/>
      <c r="BN16"/>
      <c r="BO16"/>
      <c r="BP16"/>
      <c r="BQ16"/>
      <c r="BR16"/>
      <c r="BS16"/>
      <c r="BT16"/>
      <c r="BU16"/>
      <c r="BV16"/>
      <c r="BW16"/>
      <c r="BX16"/>
      <c r="BY16"/>
      <c r="BZ16"/>
      <c r="CA16"/>
      <c r="CB16"/>
      <c r="CC16"/>
      <c r="CD16"/>
      <c r="CE16"/>
      <c r="CF16"/>
      <c r="CG16"/>
      <c r="CH16"/>
      <c r="CI16"/>
      <c r="CJ16"/>
      <c r="CK16"/>
      <c r="CL16"/>
      <c r="CM16"/>
      <c r="CN16" s="207"/>
      <c r="CO16" s="207"/>
      <c r="CP16" s="207"/>
      <c r="CQ16" s="207"/>
      <c r="CR16" s="207"/>
      <c r="CS16" s="207"/>
      <c r="CT16" s="207"/>
      <c r="CU16" s="207"/>
      <c r="CV16" s="207"/>
      <c r="CW16" s="207"/>
      <c r="CX16" s="207"/>
      <c r="CY16" s="207"/>
      <c r="CZ16" s="207"/>
      <c r="DA16" s="207"/>
      <c r="DB16" s="207"/>
      <c r="DC16" s="207"/>
      <c r="DD16" s="207"/>
      <c r="DE16" s="207"/>
      <c r="DF16" s="207"/>
      <c r="DG16" s="207"/>
      <c r="DH16" s="207"/>
      <c r="DI16" s="207"/>
      <c r="DJ16" s="207"/>
      <c r="DK16" s="207"/>
      <c r="DL16" s="207"/>
      <c r="DM16" s="207"/>
      <c r="DN16" s="207"/>
      <c r="DS16" s="368"/>
      <c r="DT16" s="358"/>
    </row>
    <row r="17" spans="1:211" s="356" customFormat="1" ht="14.25" customHeight="1" x14ac:dyDescent="0.2">
      <c r="A17" s="109" t="s">
        <v>211</v>
      </c>
      <c r="B17" s="109"/>
      <c r="C17" s="207"/>
      <c r="D17" s="109"/>
      <c r="E17" s="109"/>
      <c r="F17" s="109"/>
      <c r="G17" s="109"/>
      <c r="H17" s="136">
        <f>IF(SWSHEETMETA!B33=TRUE,1,0)</f>
        <v>0</v>
      </c>
      <c r="I17" s="136">
        <f>IF(SWSHEETMETA!C33=TRUE,1,0)</f>
        <v>0</v>
      </c>
      <c r="J17" s="312"/>
      <c r="K17" s="312"/>
      <c r="L17" s="339"/>
      <c r="M17" s="329"/>
      <c r="N17" s="411" t="s">
        <v>357</v>
      </c>
      <c r="O17" s="412"/>
      <c r="P17" s="313" t="s">
        <v>473</v>
      </c>
      <c r="Q17" s="235"/>
      <c r="R17" s="408"/>
      <c r="S17" s="408"/>
      <c r="T17" s="408"/>
      <c r="U17" s="408"/>
      <c r="V17" s="236"/>
      <c r="W17" s="316" t="str">
        <f ca="1">IF(W$1=Forecast_Start_Key-1, "◄ History", IF(W$1=Forecast_Start_Key, "Current",  IF(W$1=Forecast_Start_Key+FFF, " Future ►", "")))</f>
        <v/>
      </c>
      <c r="X17" s="311" t="str">
        <f ca="1">IF(X$1=Forecast_Start_Key-1, "◄ History", IF(X$1=Forecast_Start_Key, "Current",  IF(X$1=Forecast_Start_Key+FFF, " Future ►", "")))</f>
        <v/>
      </c>
      <c r="Y17" s="311" t="str">
        <f ca="1">IF(Y$1=Forecast_Start_Key-1, "◄ History", IF(Y$1=Forecast_Start_Key, "Current",  IF(Y$1=Forecast_Start_Key+FFF, " Future ►", "")))</f>
        <v/>
      </c>
      <c r="Z17" s="311" t="str">
        <f ca="1">IF(Z$1=Forecast_Start_Key-1, "◄ History", IF(Z$1=Forecast_Start_Key, "Current",  IF(Z$1=Forecast_Start_Key+FFF, " Future ►", "")))</f>
        <v/>
      </c>
      <c r="AA17" s="316" t="str">
        <f ca="1">IF(AA$1=Forecast_Start_Key-1, "◄ History", IF(AA$1=Forecast_Start_Key, "Current",  IF(AA$1=Forecast_Start_Key+FFF, " Future ►", "")))</f>
        <v/>
      </c>
      <c r="AB17" s="311" t="str">
        <f ca="1">IF(AB$1=Forecast_Start_Key-1, "◄ History", IF(AB$1=Forecast_Start_Key, "Current",  IF(AB$1=Forecast_Start_Key+FFF, " Future ►", "")))</f>
        <v/>
      </c>
      <c r="AC17" s="311" t="str">
        <f ca="1">IF(AC$1=Forecast_Start_Key-1, "◄ History", IF(AC$1=Forecast_Start_Key, "Current",  IF(AC$1=Forecast_Start_Key+FFF, " Future ►", "")))</f>
        <v/>
      </c>
      <c r="AD17" s="311" t="str">
        <f ca="1">IF(AD$1=Forecast_Start_Key-1, "◄ History", IF(AD$1=Forecast_Start_Key, "Current",  IF(AD$1=Forecast_Start_Key+FFF, " Future ►", "")))</f>
        <v/>
      </c>
      <c r="AE17" s="316" t="str">
        <f ca="1">IF(AE$1=Forecast_Start_Key-1, "◄ History", IF(AE$1=Forecast_Start_Key, "Current",  IF(AE$1=Forecast_Start_Key+FFF, " Future ►", "")))</f>
        <v/>
      </c>
      <c r="AF17" s="311" t="str">
        <f ca="1">IF(AF$1=Forecast_Start_Key-1, "◄ History", IF(AF$1=Forecast_Start_Key, "Current",  IF(AF$1=Forecast_Start_Key+FFF, " Future ►", "")))</f>
        <v/>
      </c>
      <c r="AG17" s="311" t="str">
        <f ca="1">IF(AG$1=Forecast_Start_Key-1, "◄ History", IF(AG$1=Forecast_Start_Key, "Current",  IF(AG$1=Forecast_Start_Key+FFF, " Future ►", "")))</f>
        <v/>
      </c>
      <c r="AH17" s="311" t="str">
        <f ca="1">IF(AH$1=Forecast_Start_Key-1, "◄ History", IF(AH$1=Forecast_Start_Key, "Current",  IF(AH$1=Forecast_Start_Key+FFF, " Future ►", "")))</f>
        <v/>
      </c>
      <c r="AI17" s="316" t="str">
        <f ca="1">IF(AI$1=Forecast_Start_Key-1, "◄ History", IF(AI$1=Forecast_Start_Key, "Current",  IF(AI$1=Forecast_Start_Key+FFF, " Future ►", "")))</f>
        <v/>
      </c>
      <c r="AJ17" s="311" t="str">
        <f ca="1">IF(AJ$1=Forecast_Start_Key-1, "◄ History", IF(AJ$1=Forecast_Start_Key, "Current",  IF(AJ$1=Forecast_Start_Key+FFF, " Future ►", "")))</f>
        <v/>
      </c>
      <c r="AK17" s="311" t="str">
        <f ca="1">IF(AK$1=Forecast_Start_Key-1, "◄ History", IF(AK$1=Forecast_Start_Key, "Current",  IF(AK$1=Forecast_Start_Key+FFF, " Future ►", "")))</f>
        <v>◄ History</v>
      </c>
      <c r="AL17" s="328" t="str">
        <f ca="1">IF(AL$1=Forecast_Start_Key-1, "◄ History", IF(AL$1=Forecast_Start_Key, "Current",  IF(AL$1=Forecast_Start_Key+FFF, " Future ►", "")))</f>
        <v/>
      </c>
      <c r="AM17" s="316" t="str">
        <f ca="1">IF(AM$1=Forecast_Start_Key-1, "◄ History", IF(AM$1=Forecast_Start_Key, "Current",  IF(AM$1=Forecast_Start_Key+FFF, " Future ►", "")))</f>
        <v>Current</v>
      </c>
      <c r="AN17" s="311" t="str">
        <f ca="1">IF(AN$1=Forecast_Start_Key-1, "◄ History", IF(AN$1=Forecast_Start_Key, "Current",  IF(AN$1=Forecast_Start_Key+FFF, " Future ►", "")))</f>
        <v xml:space="preserve"> Future ►</v>
      </c>
      <c r="AO17" s="311" t="str">
        <f ca="1">IF(AO$1=Forecast_Start_Key-1, "◄ History", IF(AO$1=Forecast_Start_Key, "Current",  IF(AO$1=Forecast_Start_Key+FFF, " Future ►", "")))</f>
        <v/>
      </c>
      <c r="AP17" s="315" t="str">
        <f ca="1">IF(AP$1=Forecast_Start_Key-1, "◄ History", IF(AP$1=Forecast_Start_Key, "Current",  IF(AP$1=Forecast_Start_Key+FFF, " Future ►", "")))</f>
        <v/>
      </c>
      <c r="AQ17" s="316" t="str">
        <f ca="1">IF(AQ$1=Forecast_Start_Key-1, "◄ History", IF(AQ$1=Forecast_Start_Key, "Current",  IF(AQ$1=Forecast_Start_Key+FFF, " Future ►", "")))</f>
        <v/>
      </c>
      <c r="AR17" s="311" t="str">
        <f ca="1">IF(AR$1=Forecast_Start_Key-1, "◄ History", IF(AR$1=Forecast_Start_Key, "Current",  IF(AR$1=Forecast_Start_Key+FFF, " Future ►", "")))</f>
        <v/>
      </c>
      <c r="AS17" s="311" t="str">
        <f ca="1">IF(AS$1=Forecast_Start_Key-1, "◄ History", IF(AS$1=Forecast_Start_Key, "Current",  IF(AS$1=Forecast_Start_Key+FFF, " Future ►", "")))</f>
        <v/>
      </c>
      <c r="AT17" s="311" t="str">
        <f ca="1">IF(AT$1=Forecast_Start_Key-1, "◄ History", IF(AT$1=Forecast_Start_Key, "Current",  IF(AT$1=Forecast_Start_Key+FFF, " Future ►", "")))</f>
        <v/>
      </c>
      <c r="AU17" s="316" t="str">
        <f ca="1">IF(AU$1=Forecast_Start_Key-1, "◄ History", IF(AU$1=Forecast_Start_Key, "Current",  IF(AU$1=Forecast_Start_Key+FFF, " Future ►", "")))</f>
        <v/>
      </c>
      <c r="AV17" s="311" t="str">
        <f ca="1">IF(AV$1=Forecast_Start_Key-1, "◄ History", IF(AV$1=Forecast_Start_Key, "Current",  IF(AV$1=Forecast_Start_Key+FFF, " Future ►", "")))</f>
        <v/>
      </c>
      <c r="AW17" s="311" t="str">
        <f ca="1">IF(AW$1=Forecast_Start_Key-1, "◄ History", IF(AW$1=Forecast_Start_Key, "Current",  IF(AW$1=Forecast_Start_Key+FFF, " Future ►", "")))</f>
        <v/>
      </c>
      <c r="AX17" s="311" t="str">
        <f ca="1">IF(AX$1=Forecast_Start_Key-1, "◄ History", IF(AX$1=Forecast_Start_Key, "Current",  IF(AX$1=Forecast_Start_Key+FFF, " Future ►", "")))</f>
        <v/>
      </c>
      <c r="AY17" s="316" t="str">
        <f ca="1">IF(AY$1=Forecast_Start_Key-1, "◄ History", IF(AY$1=Forecast_Start_Key, "Current",  IF(AY$1=Forecast_Start_Key+FFF, " Future ►", "")))</f>
        <v/>
      </c>
      <c r="AZ17" s="311" t="str">
        <f ca="1">IF(AZ$1=Forecast_Start_Key-1, "◄ History", IF(AZ$1=Forecast_Start_Key, "Current",  IF(AZ$1=Forecast_Start_Key+FFF, " Future ►", "")))</f>
        <v/>
      </c>
      <c r="BA17" s="311" t="str">
        <f ca="1">IF(BA$1=Forecast_Start_Key-1, "◄ History", IF(BA$1=Forecast_Start_Key, "Current",  IF(BA$1=Forecast_Start_Key+FFF, " Future ►", "")))</f>
        <v/>
      </c>
      <c r="BB17" s="311" t="str">
        <f ca="1">IF(BB$1=Forecast_Start_Key-1, "◄ History", IF(BB$1=Forecast_Start_Key, "Current",  IF(BB$1=Forecast_Start_Key+FFF, " Future ►", "")))</f>
        <v/>
      </c>
      <c r="BC17" s="316" t="str">
        <f ca="1">IF(BC$1=Forecast_Start_Key-1, "◄ History", IF(BC$1=Forecast_Start_Key, "Current",  IF(BC$1=Forecast_Start_Key+FFF, " Future ►", "")))</f>
        <v/>
      </c>
      <c r="BD17" s="311" t="str">
        <f ca="1">IF(BD$1=Forecast_Start_Key-1, "◄ History", IF(BD$1=Forecast_Start_Key, "Current",  IF(BD$1=Forecast_Start_Key+FFF, " Future ►", "")))</f>
        <v/>
      </c>
      <c r="BE17" s="315" t="str">
        <f ca="1">IF(BE$1=Forecast_Start_Key-1, "◄ History", IF(BE$1=Forecast_Start_Key, "Current",  IF(BE$1=Forecast_Start_Key+FFF, " Future ►", "")))</f>
        <v/>
      </c>
      <c r="BF17" s="315" t="str">
        <f ca="1">IF(BF$1=Forecast_Start_Key-1, "◄ History", IF(BF$1=Forecast_Start_Key, "Current",  IF(BF$1=Forecast_Start_Key+FFF, " Future ►", "")))</f>
        <v/>
      </c>
      <c r="BG17"/>
      <c r="BH17"/>
      <c r="BI17"/>
      <c r="BJ17"/>
      <c r="BK17"/>
      <c r="BL17"/>
      <c r="BM17"/>
      <c r="BN17"/>
      <c r="BO17"/>
      <c r="BP17"/>
      <c r="BQ17"/>
      <c r="BR17"/>
      <c r="BS17"/>
      <c r="BT17"/>
      <c r="BU17"/>
      <c r="BV17"/>
      <c r="BW17"/>
      <c r="BX17"/>
      <c r="BY17"/>
      <c r="BZ17"/>
      <c r="CA17"/>
      <c r="CB17"/>
      <c r="CC17"/>
      <c r="CD17"/>
      <c r="CE17"/>
      <c r="CF17"/>
      <c r="CG17"/>
      <c r="CH17"/>
      <c r="CI17"/>
      <c r="CJ17"/>
      <c r="CK17"/>
      <c r="CL17"/>
      <c r="CM17"/>
      <c r="CN17" s="207"/>
      <c r="CO17" s="207"/>
      <c r="CP17" s="207"/>
      <c r="CQ17" s="207"/>
      <c r="CR17" s="207"/>
      <c r="CS17" s="207"/>
      <c r="CT17" s="207"/>
      <c r="CU17" s="207"/>
      <c r="CV17" s="207"/>
      <c r="CW17" s="207"/>
      <c r="CX17" s="207"/>
      <c r="CY17" s="207"/>
      <c r="CZ17" s="207"/>
      <c r="DA17" s="207"/>
      <c r="DB17" s="207"/>
      <c r="DC17" s="207"/>
      <c r="DD17" s="207"/>
      <c r="DE17" s="207"/>
      <c r="DF17" s="207"/>
      <c r="DG17" s="207"/>
      <c r="DH17" s="207"/>
      <c r="DI17" s="207"/>
      <c r="DJ17" s="207"/>
      <c r="DK17" s="207"/>
      <c r="DL17" s="207"/>
      <c r="DM17" s="207"/>
      <c r="DN17" s="207"/>
      <c r="DT17" s="358"/>
    </row>
    <row r="18" spans="1:211" s="356" customFormat="1" ht="12.75" x14ac:dyDescent="0.2">
      <c r="A18" s="109" t="s">
        <v>211</v>
      </c>
      <c r="B18" s="109"/>
      <c r="C18" s="207"/>
      <c r="D18" s="109"/>
      <c r="E18" s="109"/>
      <c r="F18" s="109"/>
      <c r="G18" s="109"/>
      <c r="H18" s="109"/>
      <c r="I18" s="219">
        <f>SWSHEETMETA!C33</f>
        <v>0</v>
      </c>
      <c r="J18" s="323" t="s">
        <v>227</v>
      </c>
      <c r="K18" s="335"/>
      <c r="L18" s="340"/>
      <c r="M18" s="333"/>
      <c r="N18" s="331" t="str">
        <f ca="1">IF(Is_Loading_Old,"Loading . . .",IF(OR(M19="ALL",M19="ALL~ALL"),"PRODUCT",(SUBSTITUTE(LEFT(SWDATA!G4,FIND("|",SWDATA!G4)-1),"_"," "))))</f>
        <v>PRODUCT</v>
      </c>
      <c r="O18" s="324" t="str">
        <f ca="1">IF(Is_Loading_Old,"Loading...",IF(OR(N19="ALL",N19="ALL~ALL"),"CUSTOMER",SUBSTITUTE(LEFT(SWDATA!H4,FIND("|",SWDATA!H4)-1),"_"," ")))</f>
        <v>CUSTOMER</v>
      </c>
      <c r="P18" s="325" t="s">
        <v>214</v>
      </c>
      <c r="Q18" s="220"/>
      <c r="R18" s="221" t="s">
        <v>31</v>
      </c>
      <c r="S18" s="221" t="s">
        <v>32</v>
      </c>
      <c r="T18" s="221" t="s">
        <v>262</v>
      </c>
      <c r="U18" s="221" t="s">
        <v>215</v>
      </c>
      <c r="V18" s="222" t="s">
        <v>221</v>
      </c>
      <c r="W18" s="318">
        <f>DATE(MID(SWDATA!P2,2,4),MID(SWDATA!P2,6,2),RIGHT(SWDATA!P2,2))+15</f>
        <v>40284</v>
      </c>
      <c r="X18" s="319">
        <f>DATE(MID(SWDATA!Q2,2,4),MID(SWDATA!Q2,6,2),RIGHT(SWDATA!Q2,2))+15</f>
        <v>40314</v>
      </c>
      <c r="Y18" s="319">
        <f>DATE(MID(SWDATA!R2,2,4),MID(SWDATA!R2,6,2),RIGHT(SWDATA!R2,2))+15</f>
        <v>40345</v>
      </c>
      <c r="Z18" s="320" t="str">
        <f>"Q"&amp;INDEX(Configuration!$B$4:$B$15,MATCH(MONTH(Y18),Configuration!$C$4:$C$15,0))&amp;" "&amp;YEAR(X18)</f>
        <v>Q2 2010</v>
      </c>
      <c r="AA18" s="318">
        <f>DATE(MID(SWDATA!T2,2,4),MID(SWDATA!T2,6,2),RIGHT(SWDATA!T2,2))+15</f>
        <v>40375</v>
      </c>
      <c r="AB18" s="319">
        <f>DATE(MID(SWDATA!U2,2,4),MID(SWDATA!U2,6,2),RIGHT(SWDATA!U2,2))+15</f>
        <v>40406</v>
      </c>
      <c r="AC18" s="319">
        <f>DATE(MID(SWDATA!V2,2,4),MID(SWDATA!V2,6,2),RIGHT(SWDATA!V2,2))+15</f>
        <v>40437</v>
      </c>
      <c r="AD18" s="320" t="str">
        <f>"Q"&amp;INDEX(Configuration!$B$4:$B$15,MATCH(MONTH(AC18),Configuration!$C$4:$C$15,0))&amp;" "&amp;YEAR(AB18)</f>
        <v>Q3 2010</v>
      </c>
      <c r="AE18" s="318">
        <f>DATE(MID(SWDATA!X2,2,4),MID(SWDATA!X2,6,2),RIGHT(SWDATA!X2,2))+15</f>
        <v>40467</v>
      </c>
      <c r="AF18" s="319">
        <f>DATE(MID(SWDATA!Y2,2,4),MID(SWDATA!Y2,6,2),RIGHT(SWDATA!Y2,2))+15</f>
        <v>40498</v>
      </c>
      <c r="AG18" s="319">
        <f>DATE(MID(SWDATA!Z2,2,4),MID(SWDATA!Z2,6,2),RIGHT(SWDATA!Z2,2))+15</f>
        <v>40528</v>
      </c>
      <c r="AH18" s="320" t="str">
        <f>"Q"&amp;INDEX(Configuration!$B$4:$B$15,MATCH(MONTH(AG18),Configuration!$C$4:$C$15,0))&amp;" "&amp;YEAR(AF18)</f>
        <v>Q4 2010</v>
      </c>
      <c r="AI18" s="318">
        <f>DATE(MID(SWDATA!AB2,2,4),MID(SWDATA!AB2,6,2),RIGHT(SWDATA!AB2,2))+15</f>
        <v>40559</v>
      </c>
      <c r="AJ18" s="319">
        <f>DATE(MID(SWDATA!AC2,2,4),MID(SWDATA!AC2,6,2),RIGHT(SWDATA!AC2,2))+15</f>
        <v>40590</v>
      </c>
      <c r="AK18" s="319">
        <f>DATE(MID(SWDATA!AD2,2,4),MID(SWDATA!AD2,6,2),RIGHT(SWDATA!AD2,2))+15</f>
        <v>40618</v>
      </c>
      <c r="AL18" s="320" t="str">
        <f>"Q"&amp;INDEX(Configuration!$B$4:$B$15,MATCH(MONTH(AK18),Configuration!$C$4:$C$15,0))&amp;" "&amp;YEAR(AJ18)</f>
        <v>Q1 2011</v>
      </c>
      <c r="AM18" s="318">
        <f>DATE(MID(SWDATA!AF2,2,4),MID(SWDATA!AF2,6,2),RIGHT(SWDATA!AF2,2))+15</f>
        <v>40649</v>
      </c>
      <c r="AN18" s="319">
        <f>DATE(MID(SWDATA!AG2,2,4),MID(SWDATA!AG2,6,2),RIGHT(SWDATA!AG2,2))+15</f>
        <v>40679</v>
      </c>
      <c r="AO18" s="321">
        <f>DATE(MID(SWDATA!AH2,2,4),MID(SWDATA!AH2,6,2),RIGHT(SWDATA!AH2,2))+15</f>
        <v>40710</v>
      </c>
      <c r="AP18" s="320" t="str">
        <f>"Q"&amp;INDEX(Configuration!$B$4:$B$15,MATCH(MONTH(AO18),Configuration!$C$4:$C$15,0))&amp;" "&amp;YEAR(AN18)</f>
        <v>Q2 2011</v>
      </c>
      <c r="AQ18" s="318">
        <f>DATE(MID(SWDATA!AJ2,2,4),MID(SWDATA!AJ2,6,2),RIGHT(SWDATA!AJ2,2))+15</f>
        <v>40740</v>
      </c>
      <c r="AR18" s="319">
        <f>DATE(MID(SWDATA!AK2,2,4),MID(SWDATA!AK2,6,2),RIGHT(SWDATA!AK2,2))+15</f>
        <v>40771</v>
      </c>
      <c r="AS18" s="319">
        <f>DATE(MID(SWDATA!AL2,2,4),MID(SWDATA!AL2,6,2),RIGHT(SWDATA!AL2,2))+15</f>
        <v>40802</v>
      </c>
      <c r="AT18" s="320" t="str">
        <f>"Q"&amp;INDEX(Configuration!$B$4:$B$15,MATCH(MONTH(AS18),Configuration!$C$4:$C$15,0))&amp;" "&amp;YEAR(AR18)</f>
        <v>Q3 2011</v>
      </c>
      <c r="AU18" s="318">
        <f>DATE(MID(SWDATA!AN2,2,4),MID(SWDATA!AN2,6,2),RIGHT(SWDATA!AN2,2))+15</f>
        <v>40832</v>
      </c>
      <c r="AV18" s="319">
        <f>DATE(MID(SWDATA!AO2,2,4),MID(SWDATA!AO2,6,2),RIGHT(SWDATA!AO2,2))+15</f>
        <v>40863</v>
      </c>
      <c r="AW18" s="319">
        <f>DATE(MID(SWDATA!AP2,2,4),MID(SWDATA!AP2,6,2),RIGHT(SWDATA!AP2,2))+15</f>
        <v>40893</v>
      </c>
      <c r="AX18" s="320" t="str">
        <f>"Q"&amp;INDEX(Configuration!$B$4:$B$15,MATCH(MONTH(AW18),Configuration!$C$4:$C$15,0))&amp;" "&amp;YEAR(AV18)</f>
        <v>Q4 2011</v>
      </c>
      <c r="AY18" s="318">
        <f>DATE(MID(SWDATA!AR2,2,4),MID(SWDATA!AR2,6,2),RIGHT(SWDATA!AR2,2))+15</f>
        <v>40924</v>
      </c>
      <c r="AZ18" s="319">
        <f>DATE(MID(SWDATA!AS2,2,4),MID(SWDATA!AS2,6,2),RIGHT(SWDATA!AS2,2))+15</f>
        <v>40955</v>
      </c>
      <c r="BA18" s="319">
        <f>DATE(MID(SWDATA!AT2,2,4),MID(SWDATA!AT2,6,2),RIGHT(SWDATA!AT2,2))+15</f>
        <v>40984</v>
      </c>
      <c r="BB18" s="320" t="str">
        <f>"Q"&amp;INDEX(Configuration!$B$4:$B$15,MATCH(MONTH(BA18),Configuration!$C$4:$C$15,0))&amp;" "&amp;YEAR(AZ18)</f>
        <v>Q1 2012</v>
      </c>
      <c r="BC18" s="318">
        <f>DATE(MID(SWDATA!AV2,2,4),MID(SWDATA!AV2,6,2),RIGHT(SWDATA!AV2,2))+15</f>
        <v>41015</v>
      </c>
      <c r="BD18" s="319">
        <f>DATE(MID(SWDATA!AW2,2,4),MID(SWDATA!AW2,6,2),RIGHT(SWDATA!AW2,2))+15</f>
        <v>41045</v>
      </c>
      <c r="BE18" s="321">
        <f>DATE(MID(SWDATA!AX2,2,4),MID(SWDATA!AX2,6,2),RIGHT(SWDATA!AX2,2))+15</f>
        <v>41076</v>
      </c>
      <c r="BF18" s="322" t="str">
        <f>"Q"&amp;INDEX(Configuration!$B$4:$B$15,MATCH(MONTH(BE18),Configuration!$C$4:$C$15,0))&amp;" "&amp;YEAR(BD18)</f>
        <v>Q2 2012</v>
      </c>
      <c r="BG18"/>
      <c r="BH18"/>
      <c r="BI18"/>
      <c r="BJ18"/>
      <c r="BK18"/>
      <c r="BL18"/>
      <c r="BM18"/>
      <c r="BN18"/>
      <c r="BO18"/>
      <c r="BP18"/>
      <c r="BQ18"/>
      <c r="BR18"/>
      <c r="BS18"/>
      <c r="BT18"/>
      <c r="BU18"/>
      <c r="BV18"/>
      <c r="BW18"/>
      <c r="BX18"/>
      <c r="BY18"/>
      <c r="BZ18"/>
      <c r="CA18"/>
      <c r="CB18"/>
      <c r="CC18"/>
      <c r="CD18"/>
      <c r="CE18"/>
      <c r="CF18"/>
      <c r="CG18"/>
      <c r="CH18"/>
      <c r="CI18"/>
      <c r="CJ18"/>
      <c r="CK18"/>
      <c r="CL18"/>
      <c r="CM18"/>
      <c r="CN18" s="207"/>
      <c r="CO18" s="207"/>
      <c r="CP18" s="207"/>
      <c r="CQ18" s="207"/>
      <c r="CR18" s="207"/>
      <c r="CS18" s="207"/>
      <c r="CT18" s="207"/>
      <c r="CU18" s="207"/>
      <c r="CV18" s="207"/>
      <c r="CW18" s="207"/>
      <c r="CX18" s="207"/>
      <c r="CY18" s="207"/>
      <c r="CZ18" s="207"/>
      <c r="DA18" s="207"/>
      <c r="DB18" s="207"/>
      <c r="DC18" s="207"/>
      <c r="DD18" s="207"/>
      <c r="DE18" s="207"/>
      <c r="DF18" s="207"/>
      <c r="DG18" s="207"/>
      <c r="DH18" s="207"/>
      <c r="DI18" s="207"/>
      <c r="DJ18" s="207"/>
      <c r="DK18" s="207"/>
      <c r="DL18" s="207"/>
      <c r="DM18" s="207"/>
      <c r="DN18" s="201"/>
      <c r="DO18" s="369"/>
      <c r="DP18" s="369"/>
      <c r="DQ18" s="369"/>
      <c r="DT18" s="370" t="s">
        <v>298</v>
      </c>
      <c r="DU18" s="371">
        <f ca="1">INDIRECT("r18c"&amp;DU20,FALSE)</f>
        <v>40284</v>
      </c>
      <c r="DV18" s="371">
        <f t="shared" ref="DV18:FD18" ca="1" si="55">INDIRECT("r18c"&amp;DV20,FALSE)</f>
        <v>40314</v>
      </c>
      <c r="DW18" s="371">
        <f t="shared" ca="1" si="55"/>
        <v>40345</v>
      </c>
      <c r="DX18" s="371">
        <f t="shared" ca="1" si="55"/>
        <v>40375</v>
      </c>
      <c r="DY18" s="371">
        <f t="shared" ca="1" si="55"/>
        <v>40406</v>
      </c>
      <c r="DZ18" s="371">
        <f t="shared" ca="1" si="55"/>
        <v>40437</v>
      </c>
      <c r="EA18" s="371">
        <f t="shared" ca="1" si="55"/>
        <v>40467</v>
      </c>
      <c r="EB18" s="371">
        <f t="shared" ca="1" si="55"/>
        <v>40498</v>
      </c>
      <c r="EC18" s="371">
        <f t="shared" ca="1" si="55"/>
        <v>40528</v>
      </c>
      <c r="ED18" s="371">
        <f t="shared" ca="1" si="55"/>
        <v>40559</v>
      </c>
      <c r="EE18" s="371">
        <f t="shared" ca="1" si="55"/>
        <v>40590</v>
      </c>
      <c r="EF18" s="371">
        <f t="shared" ca="1" si="55"/>
        <v>40618</v>
      </c>
      <c r="EG18" s="371">
        <f t="shared" ca="1" si="55"/>
        <v>40649</v>
      </c>
      <c r="EH18" s="371">
        <f t="shared" ca="1" si="55"/>
        <v>40679</v>
      </c>
      <c r="EI18" s="371">
        <f t="shared" ca="1" si="55"/>
        <v>40710</v>
      </c>
      <c r="EJ18" s="371">
        <f t="shared" ca="1" si="55"/>
        <v>40740</v>
      </c>
      <c r="EK18" s="371">
        <f t="shared" ca="1" si="55"/>
        <v>40771</v>
      </c>
      <c r="EL18" s="371">
        <f t="shared" ca="1" si="55"/>
        <v>40802</v>
      </c>
      <c r="EM18" s="371">
        <f t="shared" ca="1" si="55"/>
        <v>40832</v>
      </c>
      <c r="EN18" s="371">
        <f t="shared" ca="1" si="55"/>
        <v>40863</v>
      </c>
      <c r="EO18" s="371">
        <f t="shared" ca="1" si="55"/>
        <v>40893</v>
      </c>
      <c r="EP18" s="371">
        <f t="shared" ca="1" si="55"/>
        <v>40924</v>
      </c>
      <c r="EQ18" s="371">
        <f t="shared" ca="1" si="55"/>
        <v>40955</v>
      </c>
      <c r="ER18" s="371">
        <f t="shared" ca="1" si="55"/>
        <v>40984</v>
      </c>
      <c r="ES18" s="371">
        <f t="shared" ca="1" si="55"/>
        <v>41015</v>
      </c>
      <c r="ET18" s="371">
        <f t="shared" ca="1" si="55"/>
        <v>41045</v>
      </c>
      <c r="EU18" s="371">
        <f t="shared" ca="1" si="55"/>
        <v>41076</v>
      </c>
      <c r="EV18" s="371">
        <f t="shared" ca="1" si="55"/>
        <v>0</v>
      </c>
      <c r="EW18" s="371">
        <f t="shared" ca="1" si="55"/>
        <v>0</v>
      </c>
      <c r="EX18" s="371">
        <f t="shared" ca="1" si="55"/>
        <v>0</v>
      </c>
      <c r="EY18" s="371">
        <f t="shared" ca="1" si="55"/>
        <v>0</v>
      </c>
      <c r="EZ18" s="371">
        <f t="shared" ca="1" si="55"/>
        <v>0</v>
      </c>
      <c r="FA18" s="371">
        <f t="shared" ca="1" si="55"/>
        <v>0</v>
      </c>
      <c r="FB18" s="371">
        <f t="shared" ca="1" si="55"/>
        <v>0</v>
      </c>
      <c r="FC18" s="371">
        <f t="shared" ca="1" si="55"/>
        <v>0</v>
      </c>
      <c r="FD18" s="371">
        <f t="shared" ca="1" si="55"/>
        <v>0</v>
      </c>
      <c r="FE18" s="372"/>
    </row>
    <row r="19" spans="1:211" s="369" customFormat="1" ht="15" customHeight="1" thickBot="1" x14ac:dyDescent="0.25">
      <c r="A19" s="192" t="str">
        <f>SWDATA!O4</f>
        <v>1_PARENT00001_DMACTUALS_INDEPENDENT:CATALOGDETAIL:UNITS:No Perspective:default:Live:0</v>
      </c>
      <c r="B19" s="192">
        <f>SWDATA!M4</f>
        <v>0</v>
      </c>
      <c r="C19" s="201">
        <f>IF(AND(SWDATA!M4=1,SWDATA!Q4="promotions"),SWDATA!P4,0)</f>
        <v>0</v>
      </c>
      <c r="D19" s="200">
        <f>ROW(SWDATA!M4)</f>
        <v>4</v>
      </c>
      <c r="E19" s="202">
        <f>B19</f>
        <v>0</v>
      </c>
      <c r="F19" s="203">
        <f t="shared" ref="F19:F21" si="56">IF(NOT(ISERROR(SEARCH("Kg",P19))),3,IF(NOT(ISERROR(SEARCH("/Unit",P19))),2,IF(NOT(ISERROR(SEARCH("Pct",P19))),2,1)))</f>
        <v>1</v>
      </c>
      <c r="G19" s="192" t="str">
        <f t="shared" ref="G19:G21" si="57">IF(NOT(ISERROR(SEARCH("U",P19))),"U",IF(NOT(ISERROR(SEARCH("Pct",P19))),"Pct",""))</f>
        <v>U</v>
      </c>
      <c r="H19" s="308"/>
      <c r="I19" s="402" t="str">
        <f>SWDATA!E4</f>
        <v>PARENT00001</v>
      </c>
      <c r="J19" s="390" t="str">
        <f>IF(ISERROR(FIND(":-1",A19)),A19,0)</f>
        <v>1_PARENT00001_DMACTUALS_INDEPENDENT:CATALOGDETAIL:UNITS:No Perspective:default:Live:0</v>
      </c>
      <c r="K19" s="391" t="str">
        <f>IF(NOT(ISERROR(SEARCH("(Cost)",P19))),"C",IF(NOT(ISERROR(SEARCH("(EURO)",P19))),"R",IF(NOT(ISERROR(SEARCH("marg",P19))),"M",IF(OR(NOT(ISERROR(SEARCH("(Rev/",P19))),NOT(ISERROR(SEARCH("(Pct)",P19)))),"P",IF(NOT(ISERROR(SEARCH("Units",P19))),"U","")))))</f>
        <v>U</v>
      </c>
      <c r="L19" s="334"/>
      <c r="M19" s="336"/>
      <c r="N19" s="392" t="str">
        <f>IF(LEN(SWDATA!F4)=0,"",IF(LEN(SWDATA!G4)=0,"",IF($O$12="ID",MID(SWDATA!G4,FIND("|",SWDATA!G4)+1,FIND("~~",SWDATA!G4)-FIND("|",SWDATA!G4)-1),IF($O$12="Desc",RIGHT(SWDATA!G4,LEN(SWDATA!G4)-FIND("~~",SWDATA!G4)-1),RIGHT(SWDATA!G4,LEN(SWDATA!G4)-FIND("|",SWDATA!G4))))))</f>
        <v>D876-GP210DB~~GP210DB</v>
      </c>
      <c r="O19" s="393" t="str">
        <f>IF(LEN(SWDATA!G4)=0,"",IF(LEN(SWDATA!H4)=0,"",IF($O$12="ID",MID(SWDATA!H4,FIND("|",SWDATA!H4)+1,FIND("~~",SWDATA!H4)-FIND("|",SWDATA!H4)-1),IF($O$12="Desc",RIGHT(SWDATA!H4,LEN(SWDATA!H4)-FIND("~~",SWDATA!H4)-1),RIGHT(SWDATA!H4,LEN(SWDATA!H4)-FIND("|",SWDATA!H4))))))</f>
        <v>074-650000~~WESTCON EQUIP &amp; RENTALS</v>
      </c>
      <c r="P19" s="394" t="str">
        <f>IF(LEN(SWDATA!C4)=0,"",SWDATA!C4)</f>
        <v>Region CBP Override Region Filter (Units)</v>
      </c>
      <c r="Q19" s="307" t="str">
        <f t="shared" ref="Q19:Q25" si="58">P19</f>
        <v>Region CBP Override Region Filter (Units)</v>
      </c>
      <c r="R19" s="399" t="s">
        <v>261</v>
      </c>
      <c r="S19" s="400" t="s">
        <v>483</v>
      </c>
      <c r="T19" s="400"/>
      <c r="U19" s="401" t="s">
        <v>583</v>
      </c>
      <c r="V19" s="205" t="s">
        <v>221</v>
      </c>
      <c r="W19" s="395" t="str">
        <f>IF(OR(Is_Loading,LEN($A19)=0),"",SWDATA!P4)</f>
        <v>-</v>
      </c>
      <c r="X19" s="396" t="str">
        <f>IF(OR(Is_Loading,LEN($A19)=0),"",SWDATA!Q4)</f>
        <v>-</v>
      </c>
      <c r="Y19" s="396" t="str">
        <f>IF(OR(Is_Loading,LEN($A19)=0),"",SWDATA!R4)</f>
        <v>-</v>
      </c>
      <c r="Z19" s="395">
        <f t="shared" ref="Z19" si="59">IF($A19=0,"",CHOOSE($F19,SUM(W19:Y19),SUM(W19:Y19)/3,Y19))</f>
        <v>0</v>
      </c>
      <c r="AA19" s="395" t="str">
        <f>IF(OR(Is_Loading,LEN($A19)=0),"",SWDATA!T4)</f>
        <v>-</v>
      </c>
      <c r="AB19" s="396" t="str">
        <f>IF(OR(Is_Loading,LEN($A19)=0),"",SWDATA!U4)</f>
        <v>-</v>
      </c>
      <c r="AC19" s="396" t="str">
        <f>IF(OR(Is_Loading,LEN($A19)=0),"",SWDATA!V4)</f>
        <v>-</v>
      </c>
      <c r="AD19" s="395">
        <f t="shared" ref="AD19" si="60">IF($A19=0,"",CHOOSE($F19,SUM(AA19:AC19),SUM(AA19:AC19)/3,AC19))</f>
        <v>0</v>
      </c>
      <c r="AE19" s="395" t="str">
        <f>IF(OR(Is_Loading,LEN($A19)=0),"",SWDATA!X4)</f>
        <v>-</v>
      </c>
      <c r="AF19" s="396" t="str">
        <f>IF(OR(Is_Loading,LEN($A19)=0),"",SWDATA!Y4)</f>
        <v>-</v>
      </c>
      <c r="AG19" s="396" t="str">
        <f>IF(OR(Is_Loading,LEN($A19)=0),"",SWDATA!Z4)</f>
        <v>-</v>
      </c>
      <c r="AH19" s="395">
        <f t="shared" ref="AH19" si="61">IF($A19=0,"",CHOOSE($F19,SUM(AE19:AG19),SUM(AE19:AG19)/3,AG19))</f>
        <v>0</v>
      </c>
      <c r="AI19" s="395" t="str">
        <f>IF(OR(Is_Loading,LEN($A19)=0),"",SWDATA!AB4)</f>
        <v>-</v>
      </c>
      <c r="AJ19" s="396" t="str">
        <f>IF(OR(Is_Loading,LEN($A19)=0),"",SWDATA!AC4)</f>
        <v>-</v>
      </c>
      <c r="AK19" s="396" t="str">
        <f>IF(OR(Is_Loading,LEN($A19)=0),"",SWDATA!AD4)</f>
        <v>-</v>
      </c>
      <c r="AL19" s="395">
        <f t="shared" ref="AL19" si="62">IF($A19=0,"",CHOOSE($F19,SUM(AI19:AK19),SUM(AI19:AK19)/3,AK19))</f>
        <v>0</v>
      </c>
      <c r="AM19" s="395" t="str">
        <f>IF(OR(Is_Loading,LEN($A19)=0),"",SWDATA!AF4)</f>
        <v>-</v>
      </c>
      <c r="AN19" s="396" t="str">
        <f>IF(OR(Is_Loading,LEN($A19)=0),"",SWDATA!AG4)</f>
        <v>-</v>
      </c>
      <c r="AO19" s="397" t="str">
        <f>IF(OR(Is_Loading,LEN($A19)=0),"",SWDATA!AH4)</f>
        <v>-</v>
      </c>
      <c r="AP19" s="398">
        <f t="shared" ref="AP19" si="63">IF($A19=0,"",CHOOSE($F19,SUM(AM19:AO19),SUM(AM19:AO19)/3,AO19))</f>
        <v>0</v>
      </c>
      <c r="AQ19" s="395" t="str">
        <f>IF(OR(Is_Loading,LEN($A19)=0),"",SWDATA!AJ4)</f>
        <v>-</v>
      </c>
      <c r="AR19" s="396" t="str">
        <f>IF(OR(Is_Loading,LEN($A19)=0),"",SWDATA!AK4)</f>
        <v>-</v>
      </c>
      <c r="AS19" s="396" t="str">
        <f>IF(OR(Is_Loading,LEN($A19)=0),"",SWDATA!AL4)</f>
        <v>-</v>
      </c>
      <c r="AT19" s="395">
        <f t="shared" ref="AT19" si="64">IF($A19=0,"",CHOOSE($F19,SUM(AQ19:AS19),SUM(AQ19:AS19)/3,AS19))</f>
        <v>0</v>
      </c>
      <c r="AU19" s="395" t="str">
        <f>IF(OR(Is_Loading,LEN($A19)=0),"",SWDATA!AN4)</f>
        <v>-</v>
      </c>
      <c r="AV19" s="396" t="str">
        <f>IF(OR(Is_Loading,LEN($A19)=0),"",SWDATA!AO4)</f>
        <v>-</v>
      </c>
      <c r="AW19" s="396" t="str">
        <f>IF(OR(Is_Loading,LEN($A19)=0),"",SWDATA!AP4)</f>
        <v>-</v>
      </c>
      <c r="AX19" s="395">
        <f t="shared" ref="AX19" si="65">IF($A19=0,"",CHOOSE($F19,SUM(AU19:AW19),SUM(AU19:AW19)/3,AW19))</f>
        <v>0</v>
      </c>
      <c r="AY19" s="395" t="str">
        <f>IF(OR(Is_Loading,LEN($A19)=0),"",SWDATA!AR4)</f>
        <v>-</v>
      </c>
      <c r="AZ19" s="396" t="str">
        <f>IF(OR(Is_Loading,LEN($A19)=0),"",SWDATA!AS4)</f>
        <v>-</v>
      </c>
      <c r="BA19" s="396" t="str">
        <f>IF(OR(Is_Loading,LEN($A19)=0),"",SWDATA!AT4)</f>
        <v>-</v>
      </c>
      <c r="BB19" s="395">
        <f t="shared" ref="BB19" si="66">IF($A19=0,"",CHOOSE($F19,SUM(AY19:BA19),SUM(AY19:BA19)/3,BA19))</f>
        <v>0</v>
      </c>
      <c r="BC19" s="395" t="str">
        <f>IF(OR(Is_Loading,LEN($A19)=0),"",SWDATA!AV4)</f>
        <v>-</v>
      </c>
      <c r="BD19" s="396" t="str">
        <f>IF(OR(Is_Loading,LEN($A19)=0),"",SWDATA!AW4)</f>
        <v>-</v>
      </c>
      <c r="BE19" s="397" t="str">
        <f>IF(OR(Is_Loading,LEN($A19)=0),"",SWDATA!AX4)</f>
        <v>-</v>
      </c>
      <c r="BF19" s="398">
        <f t="shared" ref="BF19" si="67">IF($A19=0,"",CHOOSE($F19,SUM(BC19:BE19),SUM(BC19:BE19)/3,BE19))</f>
        <v>0</v>
      </c>
      <c r="BG19"/>
      <c r="BH19"/>
      <c r="BI19"/>
      <c r="BJ19"/>
      <c r="BK19"/>
      <c r="BL19"/>
      <c r="BM19"/>
      <c r="BN19"/>
      <c r="BO19"/>
      <c r="BP19"/>
      <c r="BQ19"/>
      <c r="BR19"/>
      <c r="BS19"/>
      <c r="BT19"/>
      <c r="BU19"/>
      <c r="BV19"/>
      <c r="BW19"/>
      <c r="BX19"/>
      <c r="BY19"/>
      <c r="BZ19"/>
      <c r="CA19"/>
      <c r="CB19"/>
      <c r="CC19"/>
      <c r="CD19"/>
      <c r="CE19"/>
      <c r="CF19"/>
      <c r="CG19"/>
      <c r="CH19"/>
      <c r="CI19"/>
      <c r="CJ19"/>
      <c r="CK19"/>
      <c r="CL19"/>
      <c r="CM19"/>
      <c r="CN19" s="201"/>
      <c r="CO19" s="201"/>
      <c r="CP19" s="201"/>
      <c r="CQ19" s="201"/>
      <c r="CR19" s="201"/>
      <c r="CS19" s="201"/>
      <c r="CT19" s="201"/>
      <c r="CU19" s="201"/>
      <c r="CV19" s="201"/>
      <c r="CW19" s="201"/>
      <c r="CX19" s="201"/>
      <c r="CY19" s="201"/>
      <c r="CZ19" s="201"/>
      <c r="DA19" s="201"/>
      <c r="DB19" s="201"/>
      <c r="DC19" s="201"/>
      <c r="DD19" s="201"/>
      <c r="DE19" s="201"/>
      <c r="DF19" s="201"/>
      <c r="DG19" s="201"/>
      <c r="DH19" s="201"/>
      <c r="DI19" s="201"/>
      <c r="DJ19" s="201"/>
      <c r="DK19" s="201"/>
      <c r="DL19" s="201"/>
      <c r="DM19" s="201"/>
      <c r="DN19" s="201"/>
      <c r="DS19" s="356"/>
      <c r="DT19" s="370"/>
      <c r="DU19" s="359"/>
      <c r="DV19" s="359"/>
      <c r="DW19" s="359"/>
      <c r="DX19" s="359"/>
      <c r="DY19" s="359"/>
      <c r="DZ19" s="359"/>
      <c r="EA19" s="359"/>
      <c r="EB19" s="359"/>
      <c r="EC19" s="359"/>
      <c r="ED19" s="359"/>
      <c r="EE19" s="359"/>
      <c r="EF19" s="359"/>
      <c r="EG19" s="359"/>
      <c r="EH19" s="359"/>
      <c r="EI19" s="359"/>
      <c r="EJ19" s="359"/>
      <c r="EK19" s="359"/>
      <c r="EL19" s="359"/>
      <c r="EM19" s="359"/>
      <c r="EN19" s="359"/>
      <c r="EO19" s="359"/>
      <c r="EP19" s="359"/>
      <c r="EQ19" s="359"/>
      <c r="ER19" s="359"/>
      <c r="ES19" s="359"/>
      <c r="ET19" s="359"/>
      <c r="EU19" s="359"/>
      <c r="EV19" s="359"/>
      <c r="EW19" s="359"/>
      <c r="EX19" s="359"/>
      <c r="EY19" s="359"/>
      <c r="EZ19" s="359"/>
      <c r="FA19" s="359"/>
      <c r="FB19" s="359"/>
      <c r="FC19" s="359"/>
      <c r="FD19" s="359"/>
      <c r="FE19" s="372"/>
      <c r="FF19" s="356"/>
      <c r="FG19" s="356"/>
      <c r="FH19" s="356"/>
      <c r="FI19" s="356"/>
      <c r="FJ19" s="356"/>
      <c r="FK19" s="356"/>
      <c r="FL19" s="356"/>
      <c r="FM19" s="356"/>
      <c r="FN19" s="356"/>
      <c r="FO19" s="356"/>
      <c r="FP19" s="356"/>
      <c r="FQ19" s="356"/>
      <c r="FR19" s="356"/>
      <c r="FS19" s="356"/>
      <c r="FT19" s="356"/>
      <c r="FU19" s="356"/>
      <c r="FV19" s="356"/>
      <c r="FW19" s="356"/>
      <c r="FX19" s="356"/>
      <c r="FY19" s="356"/>
      <c r="FZ19" s="356"/>
      <c r="GA19" s="356"/>
      <c r="GB19" s="356"/>
      <c r="GC19" s="356"/>
      <c r="GD19" s="356"/>
      <c r="GE19" s="356"/>
      <c r="GF19" s="356"/>
      <c r="GG19" s="356"/>
      <c r="GH19" s="356"/>
      <c r="GI19" s="356"/>
      <c r="GJ19" s="356"/>
      <c r="GK19" s="356"/>
      <c r="GL19" s="356"/>
      <c r="GM19" s="356"/>
      <c r="GN19" s="356"/>
      <c r="GO19" s="356"/>
      <c r="GP19" s="356"/>
      <c r="GQ19" s="356"/>
      <c r="GR19" s="356"/>
      <c r="GS19" s="356"/>
      <c r="GT19" s="356"/>
      <c r="GU19" s="356"/>
      <c r="GV19" s="356"/>
      <c r="GW19" s="356"/>
      <c r="GX19" s="356"/>
      <c r="GY19" s="356"/>
      <c r="GZ19" s="356"/>
      <c r="HA19" s="356"/>
      <c r="HB19" s="356"/>
      <c r="HC19" s="356"/>
    </row>
    <row r="20" spans="1:211" s="369" customFormat="1" ht="15" customHeight="1" thickTop="1" x14ac:dyDescent="0.2">
      <c r="A20" s="192" t="str">
        <f>SWDATA!O5</f>
        <v>1_PARENT00001_DMACTUALS_INDEPENDENT:CATALOGDETAIL:REVENUE:No Perspective:default:Live:0</v>
      </c>
      <c r="B20" s="192">
        <f>SWDATA!M5</f>
        <v>0</v>
      </c>
      <c r="C20" s="201">
        <f>IF(AND(SWDATA!M5=1,SWDATA!Q5="promotions"),SWDATA!P5,0)</f>
        <v>0</v>
      </c>
      <c r="D20" s="200">
        <f>ROW(SWDATA!M5)</f>
        <v>5</v>
      </c>
      <c r="E20" s="202">
        <f t="shared" ref="E20:E21" si="68">B20</f>
        <v>0</v>
      </c>
      <c r="F20" s="203">
        <f t="shared" si="56"/>
        <v>1</v>
      </c>
      <c r="G20" s="192" t="str">
        <f t="shared" si="57"/>
        <v/>
      </c>
      <c r="H20" s="204"/>
      <c r="I20" s="402" t="str">
        <f>SWDATA!E5</f>
        <v>PARENT00001</v>
      </c>
      <c r="J20" s="237" t="str">
        <f t="shared" ref="J20:J21" si="69">IF(ISERROR(FIND(":-1",A20)),A20,0)</f>
        <v>1_PARENT00001_DMACTUALS_INDEPENDENT:CATALOGDETAIL:REVENUE:No Perspective:default:Live:0</v>
      </c>
      <c r="K20" s="238" t="str">
        <f t="shared" ref="K20:K21" si="70">IF(NOT(ISERROR(SEARCH("(Cost)",P20))),"C",IF(NOT(ISERROR(SEARCH("(EURO)",P20))),"R",IF(NOT(ISERROR(SEARCH("marg",P20))),"M",IF(OR(NOT(ISERROR(SEARCH("(Rev/",P20))),NOT(ISERROR(SEARCH("(Pct)",P20)))),"P",IF(NOT(ISERROR(SEARCH("Units",P20))),"U","")))))</f>
        <v/>
      </c>
      <c r="L20" s="334"/>
      <c r="M20" s="337"/>
      <c r="N20" s="332" t="str">
        <f>IF(LEN(SWDATA!F5)=0,"",IF(LEN(SWDATA!G5)=0,"",IF($O$12="ID",MID(SWDATA!G5,FIND("|",SWDATA!G5)+1,FIND("~~",SWDATA!G5)-FIND("|",SWDATA!G5)-1),IF($O$12="Desc",RIGHT(SWDATA!G5,LEN(SWDATA!G5)-FIND("~~",SWDATA!G5)-1),RIGHT(SWDATA!G5,LEN(SWDATA!G5)-FIND("|",SWDATA!G5))))))</f>
        <v>D876-GP210DB~~GP210DB</v>
      </c>
      <c r="O20" s="292" t="str">
        <f>IF(LEN(SWDATA!G5)=0,"",IF(LEN(SWDATA!H5)=0,"",IF($O$12="ID",MID(SWDATA!H5,FIND("|",SWDATA!H5)+1,FIND("~~",SWDATA!H5)-FIND("|",SWDATA!H5)-1),IF($O$12="Desc",RIGHT(SWDATA!H5,LEN(SWDATA!H5)-FIND("~~",SWDATA!H5)-1),RIGHT(SWDATA!H5,LEN(SWDATA!H5)-FIND("|",SWDATA!H5))))))</f>
        <v>074-650000~~WESTCON EQUIP &amp; RENTALS</v>
      </c>
      <c r="P20" s="293" t="str">
        <f>IF(LEN(SWDATA!C5)=0,"",SWDATA!C5)</f>
        <v>Attach Rate</v>
      </c>
      <c r="Q20" s="307" t="str">
        <f t="shared" si="58"/>
        <v>Attach Rate</v>
      </c>
      <c r="R20" s="223" t="s">
        <v>574</v>
      </c>
      <c r="S20" s="224"/>
      <c r="T20" s="224"/>
      <c r="U20" s="261" t="s">
        <v>575</v>
      </c>
      <c r="V20" s="205" t="s">
        <v>221</v>
      </c>
      <c r="W20" s="262" t="str">
        <f>IF(OR(Is_Loading,LEN($A20)=0),"",SWDATA!P5)</f>
        <v>-</v>
      </c>
      <c r="X20" s="263" t="str">
        <f>IF(OR(Is_Loading,LEN($A20)=0),"",SWDATA!Q5)</f>
        <v>-</v>
      </c>
      <c r="Y20" s="263" t="str">
        <f>IF(OR(Is_Loading,LEN($A20)=0),"",SWDATA!R5)</f>
        <v>-</v>
      </c>
      <c r="Z20" s="262">
        <f t="shared" ref="Z20:Z21" si="71">IF($A20=0,"",CHOOSE($F20,SUM(W20:Y20),SUM(W20:Y20)/3,Y20))</f>
        <v>0</v>
      </c>
      <c r="AA20" s="262" t="str">
        <f>IF(OR(Is_Loading,LEN($A20)=0),"",SWDATA!T5)</f>
        <v>-</v>
      </c>
      <c r="AB20" s="263" t="str">
        <f>IF(OR(Is_Loading,LEN($A20)=0),"",SWDATA!U5)</f>
        <v>-</v>
      </c>
      <c r="AC20" s="263" t="str">
        <f>IF(OR(Is_Loading,LEN($A20)=0),"",SWDATA!V5)</f>
        <v>-</v>
      </c>
      <c r="AD20" s="262">
        <f t="shared" ref="AD20:AD21" si="72">IF($A20=0,"",CHOOSE($F20,SUM(AA20:AC20),SUM(AA20:AC20)/3,AC20))</f>
        <v>0</v>
      </c>
      <c r="AE20" s="262" t="str">
        <f>IF(OR(Is_Loading,LEN($A20)=0),"",SWDATA!X5)</f>
        <v>-</v>
      </c>
      <c r="AF20" s="263" t="str">
        <f>IF(OR(Is_Loading,LEN($A20)=0),"",SWDATA!Y5)</f>
        <v>-</v>
      </c>
      <c r="AG20" s="263" t="str">
        <f>IF(OR(Is_Loading,LEN($A20)=0),"",SWDATA!Z5)</f>
        <v>-</v>
      </c>
      <c r="AH20" s="262">
        <f t="shared" ref="AH20:AH21" si="73">IF($A20=0,"",CHOOSE($F20,SUM(AE20:AG20),SUM(AE20:AG20)/3,AG20))</f>
        <v>0</v>
      </c>
      <c r="AI20" s="262" t="str">
        <f>IF(OR(Is_Loading,LEN($A20)=0),"",SWDATA!AB5)</f>
        <v>-</v>
      </c>
      <c r="AJ20" s="263" t="str">
        <f>IF(OR(Is_Loading,LEN($A20)=0),"",SWDATA!AC5)</f>
        <v>-</v>
      </c>
      <c r="AK20" s="263" t="str">
        <f>IF(OR(Is_Loading,LEN($A20)=0),"",SWDATA!AD5)</f>
        <v>-</v>
      </c>
      <c r="AL20" s="262">
        <f t="shared" ref="AL20:AL21" si="74">IF($A20=0,"",CHOOSE($F20,SUM(AI20:AK20),SUM(AI20:AK20)/3,AK20))</f>
        <v>0</v>
      </c>
      <c r="AM20" s="262" t="str">
        <f>IF(OR(Is_Loading,LEN($A20)=0),"",SWDATA!AF5)</f>
        <v>-</v>
      </c>
      <c r="AN20" s="263" t="str">
        <f>IF(OR(Is_Loading,LEN($A20)=0),"",SWDATA!AG5)</f>
        <v>-</v>
      </c>
      <c r="AO20" s="317" t="str">
        <f>IF(OR(Is_Loading,LEN($A20)=0),"",SWDATA!AH5)</f>
        <v>-</v>
      </c>
      <c r="AP20" s="314">
        <f t="shared" ref="AP20:AP21" si="75">IF($A20=0,"",CHOOSE($F20,SUM(AM20:AO20),SUM(AM20:AO20)/3,AO20))</f>
        <v>0</v>
      </c>
      <c r="AQ20" s="262" t="str">
        <f>IF(OR(Is_Loading,LEN($A20)=0),"",SWDATA!AJ5)</f>
        <v>-</v>
      </c>
      <c r="AR20" s="263" t="str">
        <f>IF(OR(Is_Loading,LEN($A20)=0),"",SWDATA!AK5)</f>
        <v>-</v>
      </c>
      <c r="AS20" s="263" t="str">
        <f>IF(OR(Is_Loading,LEN($A20)=0),"",SWDATA!AL5)</f>
        <v>-</v>
      </c>
      <c r="AT20" s="262">
        <f t="shared" ref="AT20:AT21" si="76">IF($A20=0,"",CHOOSE($F20,SUM(AQ20:AS20),SUM(AQ20:AS20)/3,AS20))</f>
        <v>0</v>
      </c>
      <c r="AU20" s="262" t="str">
        <f>IF(OR(Is_Loading,LEN($A20)=0),"",SWDATA!AN5)</f>
        <v>-</v>
      </c>
      <c r="AV20" s="263" t="str">
        <f>IF(OR(Is_Loading,LEN($A20)=0),"",SWDATA!AO5)</f>
        <v>-</v>
      </c>
      <c r="AW20" s="263" t="str">
        <f>IF(OR(Is_Loading,LEN($A20)=0),"",SWDATA!AP5)</f>
        <v>-</v>
      </c>
      <c r="AX20" s="262">
        <f t="shared" ref="AX20:AX21" si="77">IF($A20=0,"",CHOOSE($F20,SUM(AU20:AW20),SUM(AU20:AW20)/3,AW20))</f>
        <v>0</v>
      </c>
      <c r="AY20" s="262" t="str">
        <f>IF(OR(Is_Loading,LEN($A20)=0),"",SWDATA!AR5)</f>
        <v>-</v>
      </c>
      <c r="AZ20" s="263" t="str">
        <f>IF(OR(Is_Loading,LEN($A20)=0),"",SWDATA!AS5)</f>
        <v>-</v>
      </c>
      <c r="BA20" s="263" t="str">
        <f>IF(OR(Is_Loading,LEN($A20)=0),"",SWDATA!AT5)</f>
        <v>-</v>
      </c>
      <c r="BB20" s="262">
        <f t="shared" ref="BB20:BB21" si="78">IF($A20=0,"",CHOOSE($F20,SUM(AY20:BA20),SUM(AY20:BA20)/3,BA20))</f>
        <v>0</v>
      </c>
      <c r="BC20" s="262" t="str">
        <f>IF(OR(Is_Loading,LEN($A20)=0),"",SWDATA!AV5)</f>
        <v>-</v>
      </c>
      <c r="BD20" s="263" t="str">
        <f>IF(OR(Is_Loading,LEN($A20)=0),"",SWDATA!AW5)</f>
        <v>-</v>
      </c>
      <c r="BE20" s="317" t="str">
        <f>IF(OR(Is_Loading,LEN($A20)=0),"",SWDATA!AX5)</f>
        <v>-</v>
      </c>
      <c r="BF20" s="314">
        <f t="shared" ref="BF20:BF21" si="79">IF($A20=0,"",CHOOSE($F20,SUM(BC20:BE20),SUM(BC20:BE20)/3,BE20))</f>
        <v>0</v>
      </c>
      <c r="BG20"/>
      <c r="BH20"/>
      <c r="BI20"/>
      <c r="BJ20"/>
      <c r="BK20"/>
      <c r="BL20"/>
      <c r="BM20"/>
      <c r="BN20"/>
      <c r="BO20"/>
      <c r="BP20"/>
      <c r="BQ20"/>
      <c r="BR20"/>
      <c r="BS20"/>
      <c r="BT20"/>
      <c r="BU20"/>
      <c r="BV20"/>
      <c r="BW20"/>
      <c r="BX20"/>
      <c r="BY20"/>
      <c r="BZ20"/>
      <c r="CA20"/>
      <c r="CB20"/>
      <c r="CC20"/>
      <c r="CD20"/>
      <c r="CE20"/>
      <c r="CF20"/>
      <c r="CG20"/>
      <c r="CH20"/>
      <c r="CI20"/>
      <c r="CJ20"/>
      <c r="CK20"/>
      <c r="CL20"/>
      <c r="CM20"/>
      <c r="CN20" s="201"/>
      <c r="CO20" s="201"/>
      <c r="CP20" s="201"/>
      <c r="CQ20" s="201"/>
      <c r="CR20" s="201"/>
      <c r="CS20" s="201"/>
      <c r="CT20" s="201"/>
      <c r="CU20" s="201"/>
      <c r="CV20" s="201"/>
      <c r="CW20" s="201"/>
      <c r="CX20" s="201"/>
      <c r="CY20" s="201"/>
      <c r="CZ20" s="201"/>
      <c r="DA20" s="201"/>
      <c r="DB20" s="201"/>
      <c r="DC20" s="201"/>
      <c r="DD20" s="201"/>
      <c r="DE20" s="201"/>
      <c r="DF20" s="201"/>
      <c r="DG20" s="201"/>
      <c r="DH20" s="201"/>
      <c r="DI20" s="201"/>
      <c r="DJ20" s="201"/>
      <c r="DK20" s="201"/>
      <c r="DL20" s="201"/>
      <c r="DM20" s="201"/>
      <c r="DN20" s="201"/>
      <c r="DS20" s="356"/>
      <c r="DT20" s="356"/>
      <c r="DU20" s="359">
        <f>COLUMN(W18)</f>
        <v>23</v>
      </c>
      <c r="DV20" s="359">
        <f>SUM(DU20)+DV21+1</f>
        <v>24</v>
      </c>
      <c r="DW20" s="359">
        <f t="shared" ref="DW20:FD20" si="80">SUM(DV20)+DW21+1</f>
        <v>25</v>
      </c>
      <c r="DX20" s="359">
        <f t="shared" si="80"/>
        <v>27</v>
      </c>
      <c r="DY20" s="359">
        <f t="shared" si="80"/>
        <v>28</v>
      </c>
      <c r="DZ20" s="359">
        <f t="shared" si="80"/>
        <v>29</v>
      </c>
      <c r="EA20" s="359">
        <f t="shared" si="80"/>
        <v>31</v>
      </c>
      <c r="EB20" s="359">
        <f t="shared" si="80"/>
        <v>32</v>
      </c>
      <c r="EC20" s="359">
        <f t="shared" si="80"/>
        <v>33</v>
      </c>
      <c r="ED20" s="359">
        <f t="shared" si="80"/>
        <v>35</v>
      </c>
      <c r="EE20" s="359">
        <f t="shared" si="80"/>
        <v>36</v>
      </c>
      <c r="EF20" s="359">
        <f t="shared" si="80"/>
        <v>37</v>
      </c>
      <c r="EG20" s="359">
        <f t="shared" si="80"/>
        <v>39</v>
      </c>
      <c r="EH20" s="359">
        <f t="shared" si="80"/>
        <v>40</v>
      </c>
      <c r="EI20" s="359">
        <f t="shared" si="80"/>
        <v>41</v>
      </c>
      <c r="EJ20" s="359">
        <f t="shared" si="80"/>
        <v>43</v>
      </c>
      <c r="EK20" s="359">
        <f t="shared" si="80"/>
        <v>44</v>
      </c>
      <c r="EL20" s="359">
        <f t="shared" si="80"/>
        <v>45</v>
      </c>
      <c r="EM20" s="359">
        <f t="shared" si="80"/>
        <v>47</v>
      </c>
      <c r="EN20" s="359">
        <f t="shared" si="80"/>
        <v>48</v>
      </c>
      <c r="EO20" s="359">
        <f t="shared" si="80"/>
        <v>49</v>
      </c>
      <c r="EP20" s="359">
        <f t="shared" si="80"/>
        <v>51</v>
      </c>
      <c r="EQ20" s="359">
        <f t="shared" si="80"/>
        <v>52</v>
      </c>
      <c r="ER20" s="359">
        <f t="shared" si="80"/>
        <v>53</v>
      </c>
      <c r="ES20" s="359">
        <f t="shared" si="80"/>
        <v>55</v>
      </c>
      <c r="ET20" s="359">
        <f t="shared" si="80"/>
        <v>56</v>
      </c>
      <c r="EU20" s="359">
        <f t="shared" si="80"/>
        <v>57</v>
      </c>
      <c r="EV20" s="359">
        <f t="shared" si="80"/>
        <v>59</v>
      </c>
      <c r="EW20" s="359">
        <f t="shared" si="80"/>
        <v>60</v>
      </c>
      <c r="EX20" s="359">
        <f t="shared" si="80"/>
        <v>61</v>
      </c>
      <c r="EY20" s="359">
        <f t="shared" si="80"/>
        <v>63</v>
      </c>
      <c r="EZ20" s="359">
        <f t="shared" si="80"/>
        <v>64</v>
      </c>
      <c r="FA20" s="359">
        <f t="shared" si="80"/>
        <v>65</v>
      </c>
      <c r="FB20" s="359">
        <f t="shared" si="80"/>
        <v>67</v>
      </c>
      <c r="FC20" s="359">
        <f t="shared" si="80"/>
        <v>68</v>
      </c>
      <c r="FD20" s="359">
        <f t="shared" si="80"/>
        <v>69</v>
      </c>
      <c r="FE20" s="356"/>
      <c r="FF20" s="356"/>
      <c r="FG20" s="356"/>
      <c r="FH20" s="356"/>
      <c r="FI20" s="356"/>
      <c r="FJ20" s="356"/>
      <c r="FK20" s="356"/>
      <c r="FL20" s="356"/>
      <c r="FM20" s="356"/>
      <c r="FN20" s="356"/>
      <c r="FO20" s="356"/>
      <c r="FP20" s="356"/>
      <c r="FQ20" s="356"/>
      <c r="FR20" s="356"/>
      <c r="FS20" s="356"/>
      <c r="FT20" s="356"/>
      <c r="FU20" s="356"/>
      <c r="FV20" s="356"/>
      <c r="FW20" s="356"/>
      <c r="FX20" s="356"/>
      <c r="FY20" s="356"/>
      <c r="FZ20" s="356"/>
      <c r="GA20" s="356"/>
      <c r="GB20" s="356"/>
      <c r="GC20" s="356"/>
      <c r="GD20" s="356"/>
      <c r="GE20" s="356"/>
      <c r="GF20" s="356"/>
      <c r="GG20" s="356"/>
      <c r="GH20" s="356"/>
      <c r="GI20" s="356"/>
      <c r="GJ20" s="356"/>
      <c r="GK20" s="356"/>
      <c r="GL20" s="356"/>
      <c r="GM20" s="356"/>
      <c r="GN20" s="356"/>
      <c r="GO20" s="356"/>
      <c r="GP20" s="356"/>
      <c r="GQ20" s="356"/>
      <c r="GR20" s="356"/>
      <c r="GS20" s="356"/>
      <c r="GT20" s="356"/>
      <c r="GU20" s="356"/>
      <c r="GV20" s="356"/>
      <c r="GW20" s="356"/>
      <c r="GX20" s="356"/>
      <c r="GY20" s="356"/>
      <c r="GZ20" s="356"/>
    </row>
    <row r="21" spans="1:211" s="369" customFormat="1" ht="15" customHeight="1" thickBot="1" x14ac:dyDescent="0.25">
      <c r="A21" s="192" t="str">
        <f>SWDATA!O6</f>
        <v>1_PARENT00001_DMOPEN_INDEPENDENT:CATALOGDETAIL:UNITS:No Perspective:default:Live:0</v>
      </c>
      <c r="B21" s="192">
        <f>SWDATA!M6</f>
        <v>0</v>
      </c>
      <c r="C21" s="201">
        <f>IF(AND(SWDATA!M6=1,SWDATA!Q6="promotions"),SWDATA!P6,0)</f>
        <v>0</v>
      </c>
      <c r="D21" s="200">
        <f>ROW(SWDATA!M6)</f>
        <v>6</v>
      </c>
      <c r="E21" s="202">
        <f t="shared" si="68"/>
        <v>0</v>
      </c>
      <c r="F21" s="203">
        <f t="shared" si="56"/>
        <v>1</v>
      </c>
      <c r="G21" s="192" t="str">
        <f t="shared" si="57"/>
        <v>U</v>
      </c>
      <c r="H21" s="204"/>
      <c r="I21" s="402" t="str">
        <f>SWDATA!E6</f>
        <v>PARENT00001</v>
      </c>
      <c r="J21" s="390" t="str">
        <f t="shared" si="69"/>
        <v>1_PARENT00001_DMOPEN_INDEPENDENT:CATALOGDETAIL:UNITS:No Perspective:default:Live:0</v>
      </c>
      <c r="K21" s="391" t="str">
        <f t="shared" si="70"/>
        <v>U</v>
      </c>
      <c r="L21" s="334"/>
      <c r="M21" s="338"/>
      <c r="N21" s="392" t="str">
        <f>IF(LEN(SWDATA!F6)=0,"",IF(LEN(SWDATA!G6)=0,"",IF($O$12="ID",MID(SWDATA!G6,FIND("|",SWDATA!G6)+1,FIND("~~",SWDATA!G6)-FIND("|",SWDATA!G6)-1),IF($O$12="Desc",RIGHT(SWDATA!G6,LEN(SWDATA!G6)-FIND("~~",SWDATA!G6)-1),RIGHT(SWDATA!G6,LEN(SWDATA!G6)-FIND("|",SWDATA!G6))))))</f>
        <v>D876-GP210DB~~GP210DB</v>
      </c>
      <c r="O21" s="393" t="str">
        <f>IF(LEN(SWDATA!G6)=0,"",IF(LEN(SWDATA!H6)=0,"",IF($O$12="ID",MID(SWDATA!H6,FIND("|",SWDATA!H6)+1,FIND("~~",SWDATA!H6)-FIND("|",SWDATA!H6)-1),IF($O$12="Desc",RIGHT(SWDATA!H6,LEN(SWDATA!H6)-FIND("~~",SWDATA!H6)-1),RIGHT(SWDATA!H6,LEN(SWDATA!H6)-FIND("|",SWDATA!H6))))))</f>
        <v>074-650000~~WESTCON EQUIP &amp; RENTALS</v>
      </c>
      <c r="P21" s="394" t="str">
        <f>IF(LEN(SWDATA!C6)=0,"",SWDATA!C6)</f>
        <v>Regional Confirm CBP (Units)</v>
      </c>
      <c r="Q21" s="307" t="str">
        <f t="shared" si="58"/>
        <v>Regional Confirm CBP (Units)</v>
      </c>
      <c r="R21" s="399" t="s">
        <v>261</v>
      </c>
      <c r="S21" s="400" t="s">
        <v>483</v>
      </c>
      <c r="T21" s="400"/>
      <c r="U21" s="401" t="s">
        <v>579</v>
      </c>
      <c r="V21" s="205" t="s">
        <v>221</v>
      </c>
      <c r="W21" s="395" t="str">
        <f>IF(OR(Is_Loading,LEN($A21)=0),"",SWDATA!P6)</f>
        <v>-</v>
      </c>
      <c r="X21" s="396" t="str">
        <f>IF(OR(Is_Loading,LEN($A21)=0),"",SWDATA!Q6)</f>
        <v>-</v>
      </c>
      <c r="Y21" s="396" t="str">
        <f>IF(OR(Is_Loading,LEN($A21)=0),"",SWDATA!R6)</f>
        <v>-</v>
      </c>
      <c r="Z21" s="395">
        <f t="shared" si="71"/>
        <v>0</v>
      </c>
      <c r="AA21" s="395" t="str">
        <f>IF(OR(Is_Loading,LEN($A21)=0),"",SWDATA!T6)</f>
        <v>-</v>
      </c>
      <c r="AB21" s="396" t="str">
        <f>IF(OR(Is_Loading,LEN($A21)=0),"",SWDATA!U6)</f>
        <v>-</v>
      </c>
      <c r="AC21" s="396" t="str">
        <f>IF(OR(Is_Loading,LEN($A21)=0),"",SWDATA!V6)</f>
        <v>-</v>
      </c>
      <c r="AD21" s="395">
        <f t="shared" si="72"/>
        <v>0</v>
      </c>
      <c r="AE21" s="395" t="str">
        <f>IF(OR(Is_Loading,LEN($A21)=0),"",SWDATA!X6)</f>
        <v>-</v>
      </c>
      <c r="AF21" s="396" t="str">
        <f>IF(OR(Is_Loading,LEN($A21)=0),"",SWDATA!Y6)</f>
        <v>-</v>
      </c>
      <c r="AG21" s="396" t="str">
        <f>IF(OR(Is_Loading,LEN($A21)=0),"",SWDATA!Z6)</f>
        <v>-</v>
      </c>
      <c r="AH21" s="395">
        <f t="shared" si="73"/>
        <v>0</v>
      </c>
      <c r="AI21" s="395" t="str">
        <f>IF(OR(Is_Loading,LEN($A21)=0),"",SWDATA!AB6)</f>
        <v>-</v>
      </c>
      <c r="AJ21" s="396" t="str">
        <f>IF(OR(Is_Loading,LEN($A21)=0),"",SWDATA!AC6)</f>
        <v>-</v>
      </c>
      <c r="AK21" s="396" t="str">
        <f>IF(OR(Is_Loading,LEN($A21)=0),"",SWDATA!AD6)</f>
        <v>-</v>
      </c>
      <c r="AL21" s="395">
        <f t="shared" si="74"/>
        <v>0</v>
      </c>
      <c r="AM21" s="395" t="str">
        <f>IF(OR(Is_Loading,LEN($A21)=0),"",SWDATA!AF6)</f>
        <v>-</v>
      </c>
      <c r="AN21" s="396" t="str">
        <f>IF(OR(Is_Loading,LEN($A21)=0),"",SWDATA!AG6)</f>
        <v>-</v>
      </c>
      <c r="AO21" s="397" t="str">
        <f>IF(OR(Is_Loading,LEN($A21)=0),"",SWDATA!AH6)</f>
        <v>-</v>
      </c>
      <c r="AP21" s="398">
        <f t="shared" si="75"/>
        <v>0</v>
      </c>
      <c r="AQ21" s="395" t="str">
        <f>IF(OR(Is_Loading,LEN($A21)=0),"",SWDATA!AJ6)</f>
        <v>-</v>
      </c>
      <c r="AR21" s="396" t="str">
        <f>IF(OR(Is_Loading,LEN($A21)=0),"",SWDATA!AK6)</f>
        <v>-</v>
      </c>
      <c r="AS21" s="396" t="str">
        <f>IF(OR(Is_Loading,LEN($A21)=0),"",SWDATA!AL6)</f>
        <v>-</v>
      </c>
      <c r="AT21" s="395">
        <f t="shared" si="76"/>
        <v>0</v>
      </c>
      <c r="AU21" s="395" t="str">
        <f>IF(OR(Is_Loading,LEN($A21)=0),"",SWDATA!AN6)</f>
        <v>-</v>
      </c>
      <c r="AV21" s="396" t="str">
        <f>IF(OR(Is_Loading,LEN($A21)=0),"",SWDATA!AO6)</f>
        <v>-</v>
      </c>
      <c r="AW21" s="396" t="str">
        <f>IF(OR(Is_Loading,LEN($A21)=0),"",SWDATA!AP6)</f>
        <v>-</v>
      </c>
      <c r="AX21" s="395">
        <f t="shared" si="77"/>
        <v>0</v>
      </c>
      <c r="AY21" s="395" t="str">
        <f>IF(OR(Is_Loading,LEN($A21)=0),"",SWDATA!AR6)</f>
        <v>-</v>
      </c>
      <c r="AZ21" s="396" t="str">
        <f>IF(OR(Is_Loading,LEN($A21)=0),"",SWDATA!AS6)</f>
        <v>-</v>
      </c>
      <c r="BA21" s="396" t="str">
        <f>IF(OR(Is_Loading,LEN($A21)=0),"",SWDATA!AT6)</f>
        <v>-</v>
      </c>
      <c r="BB21" s="395">
        <f t="shared" si="78"/>
        <v>0</v>
      </c>
      <c r="BC21" s="395" t="str">
        <f>IF(OR(Is_Loading,LEN($A21)=0),"",SWDATA!AV6)</f>
        <v>-</v>
      </c>
      <c r="BD21" s="396" t="str">
        <f>IF(OR(Is_Loading,LEN($A21)=0),"",SWDATA!AW6)</f>
        <v>-</v>
      </c>
      <c r="BE21" s="397" t="str">
        <f>IF(OR(Is_Loading,LEN($A21)=0),"",SWDATA!AX6)</f>
        <v>-</v>
      </c>
      <c r="BF21" s="398">
        <f t="shared" si="79"/>
        <v>0</v>
      </c>
      <c r="BG21"/>
      <c r="BH21"/>
      <c r="BI21"/>
      <c r="BJ21"/>
      <c r="BK21"/>
      <c r="BL21"/>
      <c r="BM21"/>
      <c r="BN21"/>
      <c r="BO21"/>
      <c r="BP21"/>
      <c r="BQ21"/>
      <c r="BR21"/>
      <c r="BS21"/>
      <c r="BT21"/>
      <c r="BU21"/>
      <c r="BV21"/>
      <c r="BW21"/>
      <c r="BX21"/>
      <c r="BY21"/>
      <c r="BZ21"/>
      <c r="CA21"/>
      <c r="CB21"/>
      <c r="CC21"/>
      <c r="CD21"/>
      <c r="CE21"/>
      <c r="CF21"/>
      <c r="CG21"/>
      <c r="CH21"/>
      <c r="CI21"/>
      <c r="CJ21"/>
      <c r="CK21"/>
      <c r="CL21"/>
      <c r="CM21"/>
      <c r="CN21" s="201"/>
      <c r="CO21" s="201"/>
      <c r="CP21" s="201"/>
      <c r="CQ21" s="201"/>
      <c r="CR21" s="201"/>
      <c r="CS21" s="201"/>
      <c r="CT21" s="201"/>
      <c r="CU21" s="201"/>
      <c r="CV21" s="201"/>
      <c r="CW21" s="201"/>
      <c r="CX21" s="201"/>
      <c r="CY21" s="201"/>
      <c r="CZ21" s="201"/>
      <c r="DA21" s="201"/>
      <c r="DB21" s="201"/>
      <c r="DC21" s="201"/>
      <c r="DD21" s="201"/>
      <c r="DE21" s="201"/>
      <c r="DF21" s="201"/>
      <c r="DG21" s="201"/>
      <c r="DH21" s="201"/>
      <c r="DI21" s="201"/>
      <c r="DJ21" s="201"/>
      <c r="DK21" s="201"/>
      <c r="DL21" s="201"/>
      <c r="DM21" s="201"/>
      <c r="DN21" s="201"/>
      <c r="DS21" s="356"/>
      <c r="DT21" s="370"/>
      <c r="DU21" s="359"/>
      <c r="DV21" s="359"/>
      <c r="DW21" s="359"/>
      <c r="DX21" s="359">
        <v>1</v>
      </c>
      <c r="DY21" s="359">
        <f t="shared" ref="DY21" si="81">DV21</f>
        <v>0</v>
      </c>
      <c r="DZ21" s="359">
        <f t="shared" ref="DZ21" si="82">DW21</f>
        <v>0</v>
      </c>
      <c r="EA21" s="359">
        <f t="shared" ref="EA21" si="83">DX21</f>
        <v>1</v>
      </c>
      <c r="EB21" s="359">
        <f t="shared" ref="EB21" si="84">DY21</f>
        <v>0</v>
      </c>
      <c r="EC21" s="359">
        <f t="shared" ref="EC21" si="85">DZ21</f>
        <v>0</v>
      </c>
      <c r="ED21" s="359">
        <f t="shared" ref="ED21" si="86">EA21</f>
        <v>1</v>
      </c>
      <c r="EE21" s="359">
        <f t="shared" ref="EE21" si="87">EB21</f>
        <v>0</v>
      </c>
      <c r="EF21" s="359">
        <f t="shared" ref="EF21" si="88">EC21</f>
        <v>0</v>
      </c>
      <c r="EG21" s="359">
        <f t="shared" ref="EG21" si="89">ED21</f>
        <v>1</v>
      </c>
      <c r="EH21" s="359">
        <f t="shared" ref="EH21" si="90">EE21</f>
        <v>0</v>
      </c>
      <c r="EI21" s="359">
        <f t="shared" ref="EI21" si="91">EF21</f>
        <v>0</v>
      </c>
      <c r="EJ21" s="359">
        <f t="shared" ref="EJ21" si="92">EG21</f>
        <v>1</v>
      </c>
      <c r="EK21" s="359">
        <f t="shared" ref="EK21" si="93">EH21</f>
        <v>0</v>
      </c>
      <c r="EL21" s="359">
        <f t="shared" ref="EL21" si="94">EI21</f>
        <v>0</v>
      </c>
      <c r="EM21" s="359">
        <f t="shared" ref="EM21" si="95">EJ21</f>
        <v>1</v>
      </c>
      <c r="EN21" s="359">
        <f t="shared" ref="EN21" si="96">EK21</f>
        <v>0</v>
      </c>
      <c r="EO21" s="359">
        <f t="shared" ref="EO21" si="97">EL21</f>
        <v>0</v>
      </c>
      <c r="EP21" s="359">
        <f t="shared" ref="EP21" si="98">EM21</f>
        <v>1</v>
      </c>
      <c r="EQ21" s="359">
        <f t="shared" ref="EQ21" si="99">EN21</f>
        <v>0</v>
      </c>
      <c r="ER21" s="359">
        <f t="shared" ref="ER21" si="100">EO21</f>
        <v>0</v>
      </c>
      <c r="ES21" s="359">
        <f t="shared" ref="ES21" si="101">EP21</f>
        <v>1</v>
      </c>
      <c r="ET21" s="359">
        <f t="shared" ref="ET21" si="102">EQ21</f>
        <v>0</v>
      </c>
      <c r="EU21" s="359">
        <f t="shared" ref="EU21" si="103">ER21</f>
        <v>0</v>
      </c>
      <c r="EV21" s="359">
        <f t="shared" ref="EV21" si="104">ES21</f>
        <v>1</v>
      </c>
      <c r="EW21" s="359">
        <f t="shared" ref="EW21" si="105">ET21</f>
        <v>0</v>
      </c>
      <c r="EX21" s="359">
        <f t="shared" ref="EX21" si="106">EU21</f>
        <v>0</v>
      </c>
      <c r="EY21" s="359">
        <f t="shared" ref="EY21" si="107">EV21</f>
        <v>1</v>
      </c>
      <c r="EZ21" s="359">
        <f t="shared" ref="EZ21" si="108">EW21</f>
        <v>0</v>
      </c>
      <c r="FA21" s="359">
        <f t="shared" ref="FA21" si="109">EX21</f>
        <v>0</v>
      </c>
      <c r="FB21" s="359">
        <f t="shared" ref="FB21" si="110">EY21</f>
        <v>1</v>
      </c>
      <c r="FC21" s="359">
        <f>EZ21</f>
        <v>0</v>
      </c>
      <c r="FD21" s="359">
        <f>FA21</f>
        <v>0</v>
      </c>
      <c r="FE21" s="372"/>
      <c r="FF21" s="356"/>
      <c r="FG21" s="356"/>
      <c r="FH21" s="356"/>
      <c r="FI21" s="356"/>
      <c r="FJ21" s="356"/>
      <c r="FK21" s="356"/>
      <c r="FL21" s="356"/>
      <c r="FM21" s="356"/>
      <c r="FN21" s="356"/>
      <c r="FO21" s="356"/>
      <c r="FP21" s="356"/>
      <c r="FQ21" s="356"/>
      <c r="FR21" s="356"/>
      <c r="FS21" s="356"/>
      <c r="FT21" s="356"/>
      <c r="FU21" s="356"/>
      <c r="FV21" s="356"/>
      <c r="FW21" s="356"/>
      <c r="FX21" s="356"/>
      <c r="FY21" s="356"/>
      <c r="FZ21" s="356"/>
      <c r="GA21" s="356"/>
      <c r="GB21" s="356"/>
      <c r="GC21" s="356"/>
      <c r="GD21" s="356"/>
      <c r="GE21" s="356"/>
      <c r="GF21" s="356"/>
      <c r="GG21" s="356"/>
      <c r="GH21" s="356"/>
      <c r="GI21" s="356"/>
      <c r="GJ21" s="356"/>
      <c r="GK21" s="356"/>
      <c r="GL21" s="356"/>
      <c r="GM21" s="356"/>
      <c r="GN21" s="356"/>
      <c r="GO21" s="356"/>
      <c r="GP21" s="356"/>
      <c r="GQ21" s="356"/>
      <c r="GR21" s="356"/>
      <c r="GS21" s="356"/>
      <c r="GT21" s="356"/>
      <c r="GU21" s="356"/>
      <c r="GV21" s="356"/>
      <c r="GW21" s="356"/>
      <c r="GX21" s="356"/>
      <c r="GY21" s="356"/>
      <c r="GZ21" s="356"/>
      <c r="HA21" s="356"/>
      <c r="HB21" s="356"/>
      <c r="HC21" s="356"/>
    </row>
    <row r="22" spans="1:211" s="369" customFormat="1" ht="15" customHeight="1" thickTop="1" x14ac:dyDescent="0.2">
      <c r="A22" s="192">
        <f>SWDATA!O7</f>
        <v>0</v>
      </c>
      <c r="B22" s="192">
        <f>SWDATA!M7</f>
        <v>0</v>
      </c>
      <c r="C22" s="201">
        <f>IF(AND(SWDATA!M7=1,SWDATA!Q7="promotions"),SWDATA!P7,0)</f>
        <v>0</v>
      </c>
      <c r="D22" s="200">
        <f>ROW(SWDATA!M7)</f>
        <v>7</v>
      </c>
      <c r="E22" s="202">
        <f t="shared" ref="E22:E59" si="111">B22</f>
        <v>0</v>
      </c>
      <c r="F22" s="203">
        <f t="shared" ref="F22:F59" si="112">IF(NOT(ISERROR(SEARCH("Kg",P22))),3,IF(NOT(ISERROR(SEARCH("/Unit",P22))),2,IF(NOT(ISERROR(SEARCH("Pct",P22))),2,1)))</f>
        <v>1</v>
      </c>
      <c r="G22" s="192" t="str">
        <f t="shared" ref="G22:G59" si="113">IF(NOT(ISERROR(SEARCH("U",P22))),"U",IF(NOT(ISERROR(SEARCH("Pct",P22))),"Pct",""))</f>
        <v/>
      </c>
      <c r="H22" s="204"/>
      <c r="I22" s="402">
        <f>SWDATA!E7</f>
        <v>0</v>
      </c>
      <c r="J22" s="237">
        <f t="shared" ref="J22:J59" si="114">IF(ISERROR(FIND(":-1",A22)),A22,0)</f>
        <v>0</v>
      </c>
      <c r="K22" s="238" t="str">
        <f t="shared" ref="K22:K59" si="115">IF(NOT(ISERROR(SEARCH("(Cost)",P22))),"C",IF(NOT(ISERROR(SEARCH("(EURO)",P22))),"R",IF(NOT(ISERROR(SEARCH("marg",P22))),"M",IF(OR(NOT(ISERROR(SEARCH("(Rev/",P22))),NOT(ISERROR(SEARCH("(Pct)",P22)))),"P",IF(NOT(ISERROR(SEARCH("Units",P22))),"U","")))))</f>
        <v/>
      </c>
      <c r="L22" s="334"/>
      <c r="M22" s="337"/>
      <c r="N22" s="332" t="str">
        <f>IF(LEN(SWDATA!F7)=0,"",IF(LEN(SWDATA!G7)=0,"",IF($O$12="ID",MID(SWDATA!G7,FIND("|",SWDATA!G7)+1,FIND("~~",SWDATA!G7)-FIND("|",SWDATA!G7)-1),IF($O$12="Desc",RIGHT(SWDATA!G7,LEN(SWDATA!G7)-FIND("~~",SWDATA!G7)-1),RIGHT(SWDATA!G7,LEN(SWDATA!G7)-FIND("|",SWDATA!G7))))))</f>
        <v/>
      </c>
      <c r="O22" s="292" t="str">
        <f>IF(LEN(SWDATA!G7)=0,"",IF(LEN(SWDATA!H7)=0,"",IF($O$12="ID",MID(SWDATA!H7,FIND("|",SWDATA!H7)+1,FIND("~~",SWDATA!H7)-FIND("|",SWDATA!H7)-1),IF($O$12="Desc",RIGHT(SWDATA!H7,LEN(SWDATA!H7)-FIND("~~",SWDATA!H7)-1),RIGHT(SWDATA!H7,LEN(SWDATA!H7)-FIND("|",SWDATA!H7))))))</f>
        <v/>
      </c>
      <c r="P22" s="293" t="str">
        <f>IF(LEN(SWDATA!C7)=0,"",SWDATA!C7)</f>
        <v/>
      </c>
      <c r="Q22" s="307" t="str">
        <f t="shared" si="58"/>
        <v/>
      </c>
      <c r="R22" s="223" t="s">
        <v>574</v>
      </c>
      <c r="S22" s="224"/>
      <c r="T22" s="224"/>
      <c r="U22" s="261" t="s">
        <v>575</v>
      </c>
      <c r="V22" s="205" t="s">
        <v>221</v>
      </c>
      <c r="W22" s="262">
        <f>IF(OR(Is_Loading,LEN($A22)=0),"",SWDATA!P7)</f>
        <v>0</v>
      </c>
      <c r="X22" s="263">
        <f>IF(OR(Is_Loading,LEN($A22)=0),"",SWDATA!Q7)</f>
        <v>0</v>
      </c>
      <c r="Y22" s="263">
        <f>IF(OR(Is_Loading,LEN($A22)=0),"",SWDATA!R7)</f>
        <v>0</v>
      </c>
      <c r="Z22" s="262" t="str">
        <f t="shared" ref="Z22:Z59" si="116">IF($A22=0,"",CHOOSE($F22,SUM(W22:Y22),SUM(W22:Y22)/3,Y22))</f>
        <v/>
      </c>
      <c r="AA22" s="262">
        <f>IF(OR(Is_Loading,LEN($A22)=0),"",SWDATA!T7)</f>
        <v>0</v>
      </c>
      <c r="AB22" s="263">
        <f>IF(OR(Is_Loading,LEN($A22)=0),"",SWDATA!U7)</f>
        <v>0</v>
      </c>
      <c r="AC22" s="263">
        <f>IF(OR(Is_Loading,LEN($A22)=0),"",SWDATA!V7)</f>
        <v>0</v>
      </c>
      <c r="AD22" s="262" t="str">
        <f t="shared" ref="AD22:AD59" si="117">IF($A22=0,"",CHOOSE($F22,SUM(AA22:AC22),SUM(AA22:AC22)/3,AC22))</f>
        <v/>
      </c>
      <c r="AE22" s="262">
        <f>IF(OR(Is_Loading,LEN($A22)=0),"",SWDATA!X7)</f>
        <v>0</v>
      </c>
      <c r="AF22" s="263">
        <f>IF(OR(Is_Loading,LEN($A22)=0),"",SWDATA!Y7)</f>
        <v>0</v>
      </c>
      <c r="AG22" s="263">
        <f>IF(OR(Is_Loading,LEN($A22)=0),"",SWDATA!Z7)</f>
        <v>0</v>
      </c>
      <c r="AH22" s="262" t="str">
        <f t="shared" ref="AH22:AH59" si="118">IF($A22=0,"",CHOOSE($F22,SUM(AE22:AG22),SUM(AE22:AG22)/3,AG22))</f>
        <v/>
      </c>
      <c r="AI22" s="262">
        <f>IF(OR(Is_Loading,LEN($A22)=0),"",SWDATA!AB7)</f>
        <v>0</v>
      </c>
      <c r="AJ22" s="263">
        <f>IF(OR(Is_Loading,LEN($A22)=0),"",SWDATA!AC7)</f>
        <v>0</v>
      </c>
      <c r="AK22" s="263">
        <f>IF(OR(Is_Loading,LEN($A22)=0),"",SWDATA!AD7)</f>
        <v>0</v>
      </c>
      <c r="AL22" s="262" t="str">
        <f t="shared" ref="AL22:AL59" si="119">IF($A22=0,"",CHOOSE($F22,SUM(AI22:AK22),SUM(AI22:AK22)/3,AK22))</f>
        <v/>
      </c>
      <c r="AM22" s="262">
        <f>IF(OR(Is_Loading,LEN($A22)=0),"",SWDATA!AF7)</f>
        <v>0</v>
      </c>
      <c r="AN22" s="263">
        <f>IF(OR(Is_Loading,LEN($A22)=0),"",SWDATA!AG7)</f>
        <v>0</v>
      </c>
      <c r="AO22" s="317">
        <f>IF(OR(Is_Loading,LEN($A22)=0),"",SWDATA!AH7)</f>
        <v>0</v>
      </c>
      <c r="AP22" s="314" t="str">
        <f t="shared" ref="AP22:AP59" si="120">IF($A22=0,"",CHOOSE($F22,SUM(AM22:AO22),SUM(AM22:AO22)/3,AO22))</f>
        <v/>
      </c>
      <c r="AQ22" s="262">
        <f>IF(OR(Is_Loading,LEN($A22)=0),"",SWDATA!AJ7)</f>
        <v>0</v>
      </c>
      <c r="AR22" s="263">
        <f>IF(OR(Is_Loading,LEN($A22)=0),"",SWDATA!AK7)</f>
        <v>0</v>
      </c>
      <c r="AS22" s="263">
        <f>IF(OR(Is_Loading,LEN($A22)=0),"",SWDATA!AL7)</f>
        <v>0</v>
      </c>
      <c r="AT22" s="262" t="str">
        <f t="shared" ref="AT22:AT59" si="121">IF($A22=0,"",CHOOSE($F22,SUM(AQ22:AS22),SUM(AQ22:AS22)/3,AS22))</f>
        <v/>
      </c>
      <c r="AU22" s="262">
        <f>IF(OR(Is_Loading,LEN($A22)=0),"",SWDATA!AN7)</f>
        <v>0</v>
      </c>
      <c r="AV22" s="263">
        <f>IF(OR(Is_Loading,LEN($A22)=0),"",SWDATA!AO7)</f>
        <v>0</v>
      </c>
      <c r="AW22" s="263">
        <f>IF(OR(Is_Loading,LEN($A22)=0),"",SWDATA!AP7)</f>
        <v>0</v>
      </c>
      <c r="AX22" s="262" t="str">
        <f t="shared" ref="AX22:AX59" si="122">IF($A22=0,"",CHOOSE($F22,SUM(AU22:AW22),SUM(AU22:AW22)/3,AW22))</f>
        <v/>
      </c>
      <c r="AY22" s="262">
        <f>IF(OR(Is_Loading,LEN($A22)=0),"",SWDATA!AR7)</f>
        <v>0</v>
      </c>
      <c r="AZ22" s="263">
        <f>IF(OR(Is_Loading,LEN($A22)=0),"",SWDATA!AS7)</f>
        <v>0</v>
      </c>
      <c r="BA22" s="263">
        <f>IF(OR(Is_Loading,LEN($A22)=0),"",SWDATA!AT7)</f>
        <v>0</v>
      </c>
      <c r="BB22" s="262" t="str">
        <f t="shared" ref="BB22:BB59" si="123">IF($A22=0,"",CHOOSE($F22,SUM(AY22:BA22),SUM(AY22:BA22)/3,BA22))</f>
        <v/>
      </c>
      <c r="BC22" s="262">
        <f>IF(OR(Is_Loading,LEN($A22)=0),"",SWDATA!AV7)</f>
        <v>0</v>
      </c>
      <c r="BD22" s="263">
        <f>IF(OR(Is_Loading,LEN($A22)=0),"",SWDATA!AW7)</f>
        <v>0</v>
      </c>
      <c r="BE22" s="317">
        <f>IF(OR(Is_Loading,LEN($A22)=0),"",SWDATA!AX7)</f>
        <v>0</v>
      </c>
      <c r="BF22" s="314" t="str">
        <f t="shared" ref="BF22:BF59" si="124">IF($A22=0,"",CHOOSE($F22,SUM(BC22:BE22),SUM(BC22:BE22)/3,BE22))</f>
        <v/>
      </c>
      <c r="BG22"/>
      <c r="BH22"/>
      <c r="BI22"/>
      <c r="BJ22"/>
      <c r="BK22"/>
      <c r="BL22"/>
      <c r="BM22"/>
      <c r="BN22"/>
      <c r="BO22"/>
      <c r="BP22"/>
      <c r="BQ22"/>
      <c r="BR22"/>
      <c r="BS22"/>
      <c r="BT22"/>
      <c r="BU22"/>
      <c r="BV22"/>
      <c r="BW22"/>
      <c r="BX22"/>
      <c r="BY22"/>
      <c r="BZ22"/>
      <c r="CA22"/>
      <c r="CB22"/>
      <c r="CC22"/>
      <c r="CD22"/>
      <c r="CE22"/>
      <c r="CF22"/>
      <c r="CG22"/>
      <c r="CH22"/>
      <c r="CI22"/>
      <c r="CJ22"/>
      <c r="CK22"/>
      <c r="CL22"/>
      <c r="CM22"/>
      <c r="CN22" s="201"/>
      <c r="CO22" s="201"/>
      <c r="CP22" s="201"/>
      <c r="CQ22" s="201"/>
      <c r="CR22" s="201"/>
      <c r="CS22" s="201"/>
      <c r="CT22" s="201"/>
      <c r="CU22" s="201"/>
      <c r="CV22" s="201"/>
      <c r="CW22" s="201"/>
      <c r="CX22" s="201"/>
      <c r="CY22" s="201"/>
      <c r="CZ22" s="201"/>
      <c r="DA22" s="201"/>
      <c r="DB22" s="201"/>
      <c r="DC22" s="201"/>
      <c r="DD22" s="201"/>
      <c r="DE22" s="201"/>
      <c r="DF22" s="201"/>
      <c r="DG22" s="201"/>
      <c r="DH22" s="201"/>
      <c r="DI22" s="201"/>
      <c r="DJ22" s="201"/>
      <c r="DK22" s="201"/>
      <c r="DL22" s="201"/>
      <c r="DM22" s="201"/>
      <c r="DN22" s="201"/>
      <c r="DS22" s="356"/>
      <c r="DT22" s="356"/>
      <c r="DU22" s="359">
        <f>COLUMN(W20)</f>
        <v>23</v>
      </c>
      <c r="DV22" s="359">
        <f>SUM(DU22)+DV23+1</f>
        <v>24</v>
      </c>
      <c r="DW22" s="359">
        <f t="shared" ref="DW22" si="125">SUM(DV22)+DW23+1</f>
        <v>25</v>
      </c>
      <c r="DX22" s="359">
        <f t="shared" ref="DX22" si="126">SUM(DW22)+DX23+1</f>
        <v>27</v>
      </c>
      <c r="DY22" s="359">
        <f t="shared" ref="DY22" si="127">SUM(DX22)+DY23+1</f>
        <v>28</v>
      </c>
      <c r="DZ22" s="359">
        <f t="shared" ref="DZ22" si="128">SUM(DY22)+DZ23+1</f>
        <v>29</v>
      </c>
      <c r="EA22" s="359">
        <f t="shared" ref="EA22" si="129">SUM(DZ22)+EA23+1</f>
        <v>31</v>
      </c>
      <c r="EB22" s="359">
        <f t="shared" ref="EB22" si="130">SUM(EA22)+EB23+1</f>
        <v>32</v>
      </c>
      <c r="EC22" s="359">
        <f t="shared" ref="EC22" si="131">SUM(EB22)+EC23+1</f>
        <v>33</v>
      </c>
      <c r="ED22" s="359">
        <f t="shared" ref="ED22" si="132">SUM(EC22)+ED23+1</f>
        <v>35</v>
      </c>
      <c r="EE22" s="359">
        <f t="shared" ref="EE22" si="133">SUM(ED22)+EE23+1</f>
        <v>36</v>
      </c>
      <c r="EF22" s="359">
        <f t="shared" ref="EF22" si="134">SUM(EE22)+EF23+1</f>
        <v>37</v>
      </c>
      <c r="EG22" s="359">
        <f t="shared" ref="EG22" si="135">SUM(EF22)+EG23+1</f>
        <v>39</v>
      </c>
      <c r="EH22" s="359">
        <f t="shared" ref="EH22" si="136">SUM(EG22)+EH23+1</f>
        <v>40</v>
      </c>
      <c r="EI22" s="359">
        <f t="shared" ref="EI22" si="137">SUM(EH22)+EI23+1</f>
        <v>41</v>
      </c>
      <c r="EJ22" s="359">
        <f t="shared" ref="EJ22" si="138">SUM(EI22)+EJ23+1</f>
        <v>43</v>
      </c>
      <c r="EK22" s="359">
        <f t="shared" ref="EK22" si="139">SUM(EJ22)+EK23+1</f>
        <v>44</v>
      </c>
      <c r="EL22" s="359">
        <f t="shared" ref="EL22" si="140">SUM(EK22)+EL23+1</f>
        <v>45</v>
      </c>
      <c r="EM22" s="359">
        <f t="shared" ref="EM22" si="141">SUM(EL22)+EM23+1</f>
        <v>47</v>
      </c>
      <c r="EN22" s="359">
        <f t="shared" ref="EN22" si="142">SUM(EM22)+EN23+1</f>
        <v>48</v>
      </c>
      <c r="EO22" s="359">
        <f t="shared" ref="EO22" si="143">SUM(EN22)+EO23+1</f>
        <v>49</v>
      </c>
      <c r="EP22" s="359">
        <f t="shared" ref="EP22" si="144">SUM(EO22)+EP23+1</f>
        <v>51</v>
      </c>
      <c r="EQ22" s="359">
        <f t="shared" ref="EQ22" si="145">SUM(EP22)+EQ23+1</f>
        <v>52</v>
      </c>
      <c r="ER22" s="359">
        <f t="shared" ref="ER22" si="146">SUM(EQ22)+ER23+1</f>
        <v>53</v>
      </c>
      <c r="ES22" s="359">
        <f t="shared" ref="ES22" si="147">SUM(ER22)+ES23+1</f>
        <v>55</v>
      </c>
      <c r="ET22" s="359">
        <f t="shared" ref="ET22" si="148">SUM(ES22)+ET23+1</f>
        <v>56</v>
      </c>
      <c r="EU22" s="359">
        <f t="shared" ref="EU22" si="149">SUM(ET22)+EU23+1</f>
        <v>57</v>
      </c>
      <c r="EV22" s="359">
        <f t="shared" ref="EV22" si="150">SUM(EU22)+EV23+1</f>
        <v>59</v>
      </c>
      <c r="EW22" s="359">
        <f t="shared" ref="EW22" si="151">SUM(EV22)+EW23+1</f>
        <v>60</v>
      </c>
      <c r="EX22" s="359">
        <f t="shared" ref="EX22" si="152">SUM(EW22)+EX23+1</f>
        <v>61</v>
      </c>
      <c r="EY22" s="359">
        <f t="shared" ref="EY22" si="153">SUM(EX22)+EY23+1</f>
        <v>63</v>
      </c>
      <c r="EZ22" s="359">
        <f t="shared" ref="EZ22" si="154">SUM(EY22)+EZ23+1</f>
        <v>64</v>
      </c>
      <c r="FA22" s="359">
        <f t="shared" ref="FA22" si="155">SUM(EZ22)+FA23+1</f>
        <v>65</v>
      </c>
      <c r="FB22" s="359">
        <f t="shared" ref="FB22" si="156">SUM(FA22)+FB23+1</f>
        <v>67</v>
      </c>
      <c r="FC22" s="359">
        <f t="shared" ref="FC22" si="157">SUM(FB22)+FC23+1</f>
        <v>68</v>
      </c>
      <c r="FD22" s="359">
        <f t="shared" ref="FD22" si="158">SUM(FC22)+FD23+1</f>
        <v>69</v>
      </c>
      <c r="FE22" s="356"/>
      <c r="FF22" s="356"/>
      <c r="FG22" s="356"/>
      <c r="FH22" s="356"/>
      <c r="FI22" s="356"/>
      <c r="FJ22" s="356"/>
      <c r="FK22" s="356"/>
      <c r="FL22" s="356"/>
      <c r="FM22" s="356"/>
      <c r="FN22" s="356"/>
      <c r="FO22" s="356"/>
      <c r="FP22" s="356"/>
      <c r="FQ22" s="356"/>
      <c r="FR22" s="356"/>
      <c r="FS22" s="356"/>
      <c r="FT22" s="356"/>
      <c r="FU22" s="356"/>
      <c r="FV22" s="356"/>
      <c r="FW22" s="356"/>
      <c r="FX22" s="356"/>
      <c r="FY22" s="356"/>
      <c r="FZ22" s="356"/>
      <c r="GA22" s="356"/>
      <c r="GB22" s="356"/>
      <c r="GC22" s="356"/>
      <c r="GD22" s="356"/>
      <c r="GE22" s="356"/>
      <c r="GF22" s="356"/>
      <c r="GG22" s="356"/>
      <c r="GH22" s="356"/>
      <c r="GI22" s="356"/>
      <c r="GJ22" s="356"/>
      <c r="GK22" s="356"/>
      <c r="GL22" s="356"/>
      <c r="GM22" s="356"/>
      <c r="GN22" s="356"/>
      <c r="GO22" s="356"/>
      <c r="GP22" s="356"/>
      <c r="GQ22" s="356"/>
      <c r="GR22" s="356"/>
      <c r="GS22" s="356"/>
      <c r="GT22" s="356"/>
      <c r="GU22" s="356"/>
      <c r="GV22" s="356"/>
      <c r="GW22" s="356"/>
      <c r="GX22" s="356"/>
      <c r="GY22" s="356"/>
      <c r="GZ22" s="356"/>
    </row>
    <row r="23" spans="1:211" s="369" customFormat="1" ht="15" customHeight="1" thickBot="1" x14ac:dyDescent="0.25">
      <c r="A23" s="192">
        <f>SWDATA!O8</f>
        <v>0</v>
      </c>
      <c r="B23" s="192">
        <f>SWDATA!M8</f>
        <v>0</v>
      </c>
      <c r="C23" s="201">
        <f>IF(AND(SWDATA!M8=1,SWDATA!Q8="promotions"),SWDATA!P8,0)</f>
        <v>0</v>
      </c>
      <c r="D23" s="200">
        <f>ROW(SWDATA!M8)</f>
        <v>8</v>
      </c>
      <c r="E23" s="202">
        <f t="shared" si="111"/>
        <v>0</v>
      </c>
      <c r="F23" s="203">
        <f t="shared" si="112"/>
        <v>1</v>
      </c>
      <c r="G23" s="192" t="str">
        <f t="shared" si="113"/>
        <v/>
      </c>
      <c r="H23" s="204"/>
      <c r="I23" s="402">
        <f>SWDATA!E8</f>
        <v>0</v>
      </c>
      <c r="J23" s="390">
        <f t="shared" si="114"/>
        <v>0</v>
      </c>
      <c r="K23" s="391" t="str">
        <f t="shared" si="115"/>
        <v/>
      </c>
      <c r="L23" s="334"/>
      <c r="M23" s="338"/>
      <c r="N23" s="392" t="str">
        <f>IF(LEN(SWDATA!F8)=0,"",IF(LEN(SWDATA!G8)=0,"",IF($O$12="ID",MID(SWDATA!G8,FIND("|",SWDATA!G8)+1,FIND("~~",SWDATA!G8)-FIND("|",SWDATA!G8)-1),IF($O$12="Desc",RIGHT(SWDATA!G8,LEN(SWDATA!G8)-FIND("~~",SWDATA!G8)-1),RIGHT(SWDATA!G8,LEN(SWDATA!G8)-FIND("|",SWDATA!G8))))))</f>
        <v/>
      </c>
      <c r="O23" s="393" t="str">
        <f>IF(LEN(SWDATA!G8)=0,"",IF(LEN(SWDATA!H8)=0,"",IF($O$12="ID",MID(SWDATA!H8,FIND("|",SWDATA!H8)+1,FIND("~~",SWDATA!H8)-FIND("|",SWDATA!H8)-1),IF($O$12="Desc",RIGHT(SWDATA!H8,LEN(SWDATA!H8)-FIND("~~",SWDATA!H8)-1),RIGHT(SWDATA!H8,LEN(SWDATA!H8)-FIND("|",SWDATA!H8))))))</f>
        <v/>
      </c>
      <c r="P23" s="394" t="str">
        <f>IF(LEN(SWDATA!C8)=0,"",SWDATA!C8)</f>
        <v/>
      </c>
      <c r="Q23" s="307" t="str">
        <f t="shared" si="58"/>
        <v/>
      </c>
      <c r="R23" s="399" t="s">
        <v>261</v>
      </c>
      <c r="S23" s="400" t="s">
        <v>483</v>
      </c>
      <c r="T23" s="400"/>
      <c r="U23" s="401" t="s">
        <v>579</v>
      </c>
      <c r="V23" s="205" t="s">
        <v>221</v>
      </c>
      <c r="W23" s="395">
        <f>IF(OR(Is_Loading,LEN($A23)=0),"",SWDATA!P8)</f>
        <v>0</v>
      </c>
      <c r="X23" s="396">
        <f>IF(OR(Is_Loading,LEN($A23)=0),"",SWDATA!Q8)</f>
        <v>0</v>
      </c>
      <c r="Y23" s="396">
        <f>IF(OR(Is_Loading,LEN($A23)=0),"",SWDATA!R8)</f>
        <v>0</v>
      </c>
      <c r="Z23" s="395" t="str">
        <f t="shared" si="116"/>
        <v/>
      </c>
      <c r="AA23" s="395">
        <f>IF(OR(Is_Loading,LEN($A23)=0),"",SWDATA!T8)</f>
        <v>0</v>
      </c>
      <c r="AB23" s="396">
        <f>IF(OR(Is_Loading,LEN($A23)=0),"",SWDATA!U8)</f>
        <v>0</v>
      </c>
      <c r="AC23" s="396">
        <f>IF(OR(Is_Loading,LEN($A23)=0),"",SWDATA!V8)</f>
        <v>0</v>
      </c>
      <c r="AD23" s="395" t="str">
        <f t="shared" si="117"/>
        <v/>
      </c>
      <c r="AE23" s="395">
        <f>IF(OR(Is_Loading,LEN($A23)=0),"",SWDATA!X8)</f>
        <v>0</v>
      </c>
      <c r="AF23" s="396">
        <f>IF(OR(Is_Loading,LEN($A23)=0),"",SWDATA!Y8)</f>
        <v>0</v>
      </c>
      <c r="AG23" s="396">
        <f>IF(OR(Is_Loading,LEN($A23)=0),"",SWDATA!Z8)</f>
        <v>0</v>
      </c>
      <c r="AH23" s="395" t="str">
        <f t="shared" si="118"/>
        <v/>
      </c>
      <c r="AI23" s="395">
        <f>IF(OR(Is_Loading,LEN($A23)=0),"",SWDATA!AB8)</f>
        <v>0</v>
      </c>
      <c r="AJ23" s="396">
        <f>IF(OR(Is_Loading,LEN($A23)=0),"",SWDATA!AC8)</f>
        <v>0</v>
      </c>
      <c r="AK23" s="396">
        <f>IF(OR(Is_Loading,LEN($A23)=0),"",SWDATA!AD8)</f>
        <v>0</v>
      </c>
      <c r="AL23" s="395" t="str">
        <f t="shared" si="119"/>
        <v/>
      </c>
      <c r="AM23" s="395">
        <f>IF(OR(Is_Loading,LEN($A23)=0),"",SWDATA!AF8)</f>
        <v>0</v>
      </c>
      <c r="AN23" s="396">
        <f>IF(OR(Is_Loading,LEN($A23)=0),"",SWDATA!AG8)</f>
        <v>0</v>
      </c>
      <c r="AO23" s="397">
        <f>IF(OR(Is_Loading,LEN($A23)=0),"",SWDATA!AH8)</f>
        <v>0</v>
      </c>
      <c r="AP23" s="398" t="str">
        <f t="shared" si="120"/>
        <v/>
      </c>
      <c r="AQ23" s="395">
        <f>IF(OR(Is_Loading,LEN($A23)=0),"",SWDATA!AJ8)</f>
        <v>0</v>
      </c>
      <c r="AR23" s="396">
        <f>IF(OR(Is_Loading,LEN($A23)=0),"",SWDATA!AK8)</f>
        <v>0</v>
      </c>
      <c r="AS23" s="396">
        <f>IF(OR(Is_Loading,LEN($A23)=0),"",SWDATA!AL8)</f>
        <v>0</v>
      </c>
      <c r="AT23" s="395" t="str">
        <f t="shared" si="121"/>
        <v/>
      </c>
      <c r="AU23" s="395">
        <f>IF(OR(Is_Loading,LEN($A23)=0),"",SWDATA!AN8)</f>
        <v>0</v>
      </c>
      <c r="AV23" s="396">
        <f>IF(OR(Is_Loading,LEN($A23)=0),"",SWDATA!AO8)</f>
        <v>0</v>
      </c>
      <c r="AW23" s="396">
        <f>IF(OR(Is_Loading,LEN($A23)=0),"",SWDATA!AP8)</f>
        <v>0</v>
      </c>
      <c r="AX23" s="395" t="str">
        <f t="shared" si="122"/>
        <v/>
      </c>
      <c r="AY23" s="395">
        <f>IF(OR(Is_Loading,LEN($A23)=0),"",SWDATA!AR8)</f>
        <v>0</v>
      </c>
      <c r="AZ23" s="396">
        <f>IF(OR(Is_Loading,LEN($A23)=0),"",SWDATA!AS8)</f>
        <v>0</v>
      </c>
      <c r="BA23" s="396">
        <f>IF(OR(Is_Loading,LEN($A23)=0),"",SWDATA!AT8)</f>
        <v>0</v>
      </c>
      <c r="BB23" s="395" t="str">
        <f t="shared" si="123"/>
        <v/>
      </c>
      <c r="BC23" s="395">
        <f>IF(OR(Is_Loading,LEN($A23)=0),"",SWDATA!AV8)</f>
        <v>0</v>
      </c>
      <c r="BD23" s="396">
        <f>IF(OR(Is_Loading,LEN($A23)=0),"",SWDATA!AW8)</f>
        <v>0</v>
      </c>
      <c r="BE23" s="397">
        <f>IF(OR(Is_Loading,LEN($A23)=0),"",SWDATA!AX8)</f>
        <v>0</v>
      </c>
      <c r="BF23" s="398" t="str">
        <f t="shared" si="124"/>
        <v/>
      </c>
      <c r="BG23"/>
      <c r="BH23"/>
      <c r="BI23"/>
      <c r="BJ23"/>
      <c r="BK23"/>
      <c r="BL23"/>
      <c r="BM23"/>
      <c r="BN23"/>
      <c r="BO23"/>
      <c r="BP23"/>
      <c r="BQ23"/>
      <c r="BR23"/>
      <c r="BS23"/>
      <c r="BT23"/>
      <c r="BU23"/>
      <c r="BV23"/>
      <c r="BW23"/>
      <c r="BX23"/>
      <c r="BY23"/>
      <c r="BZ23"/>
      <c r="CA23"/>
      <c r="CB23"/>
      <c r="CC23"/>
      <c r="CD23"/>
      <c r="CE23"/>
      <c r="CF23"/>
      <c r="CG23"/>
      <c r="CH23"/>
      <c r="CI23"/>
      <c r="CJ23"/>
      <c r="CK23"/>
      <c r="CL23"/>
      <c r="CM23"/>
      <c r="CN23" s="201"/>
      <c r="CO23" s="201"/>
      <c r="CP23" s="201"/>
      <c r="CQ23" s="201"/>
      <c r="CR23" s="201"/>
      <c r="CS23" s="201"/>
      <c r="CT23" s="201"/>
      <c r="CU23" s="201"/>
      <c r="CV23" s="201"/>
      <c r="CW23" s="201"/>
      <c r="CX23" s="201"/>
      <c r="CY23" s="201"/>
      <c r="CZ23" s="201"/>
      <c r="DA23" s="201"/>
      <c r="DB23" s="201"/>
      <c r="DC23" s="201"/>
      <c r="DD23" s="201"/>
      <c r="DE23" s="201"/>
      <c r="DF23" s="201"/>
      <c r="DG23" s="201"/>
      <c r="DH23" s="201"/>
      <c r="DI23" s="201"/>
      <c r="DJ23" s="201"/>
      <c r="DK23" s="201"/>
      <c r="DL23" s="201"/>
      <c r="DM23" s="201"/>
      <c r="DN23" s="201"/>
      <c r="DS23" s="356"/>
      <c r="DT23" s="370"/>
      <c r="DU23" s="359"/>
      <c r="DV23" s="359"/>
      <c r="DW23" s="359"/>
      <c r="DX23" s="359">
        <v>1</v>
      </c>
      <c r="DY23" s="359">
        <f t="shared" ref="DY23" si="159">DV23</f>
        <v>0</v>
      </c>
      <c r="DZ23" s="359">
        <f t="shared" ref="DZ23" si="160">DW23</f>
        <v>0</v>
      </c>
      <c r="EA23" s="359">
        <f t="shared" ref="EA23" si="161">DX23</f>
        <v>1</v>
      </c>
      <c r="EB23" s="359">
        <f t="shared" ref="EB23" si="162">DY23</f>
        <v>0</v>
      </c>
      <c r="EC23" s="359">
        <f t="shared" ref="EC23" si="163">DZ23</f>
        <v>0</v>
      </c>
      <c r="ED23" s="359">
        <f t="shared" ref="ED23" si="164">EA23</f>
        <v>1</v>
      </c>
      <c r="EE23" s="359">
        <f t="shared" ref="EE23" si="165">EB23</f>
        <v>0</v>
      </c>
      <c r="EF23" s="359">
        <f t="shared" ref="EF23" si="166">EC23</f>
        <v>0</v>
      </c>
      <c r="EG23" s="359">
        <f t="shared" ref="EG23" si="167">ED23</f>
        <v>1</v>
      </c>
      <c r="EH23" s="359">
        <f t="shared" ref="EH23" si="168">EE23</f>
        <v>0</v>
      </c>
      <c r="EI23" s="359">
        <f t="shared" ref="EI23" si="169">EF23</f>
        <v>0</v>
      </c>
      <c r="EJ23" s="359">
        <f t="shared" ref="EJ23" si="170">EG23</f>
        <v>1</v>
      </c>
      <c r="EK23" s="359">
        <f t="shared" ref="EK23" si="171">EH23</f>
        <v>0</v>
      </c>
      <c r="EL23" s="359">
        <f t="shared" ref="EL23" si="172">EI23</f>
        <v>0</v>
      </c>
      <c r="EM23" s="359">
        <f t="shared" ref="EM23" si="173">EJ23</f>
        <v>1</v>
      </c>
      <c r="EN23" s="359">
        <f t="shared" ref="EN23" si="174">EK23</f>
        <v>0</v>
      </c>
      <c r="EO23" s="359">
        <f t="shared" ref="EO23" si="175">EL23</f>
        <v>0</v>
      </c>
      <c r="EP23" s="359">
        <f t="shared" ref="EP23" si="176">EM23</f>
        <v>1</v>
      </c>
      <c r="EQ23" s="359">
        <f t="shared" ref="EQ23" si="177">EN23</f>
        <v>0</v>
      </c>
      <c r="ER23" s="359">
        <f t="shared" ref="ER23" si="178">EO23</f>
        <v>0</v>
      </c>
      <c r="ES23" s="359">
        <f t="shared" ref="ES23" si="179">EP23</f>
        <v>1</v>
      </c>
      <c r="ET23" s="359">
        <f t="shared" ref="ET23" si="180">EQ23</f>
        <v>0</v>
      </c>
      <c r="EU23" s="359">
        <f t="shared" ref="EU23" si="181">ER23</f>
        <v>0</v>
      </c>
      <c r="EV23" s="359">
        <f t="shared" ref="EV23" si="182">ES23</f>
        <v>1</v>
      </c>
      <c r="EW23" s="359">
        <f t="shared" ref="EW23" si="183">ET23</f>
        <v>0</v>
      </c>
      <c r="EX23" s="359">
        <f t="shared" ref="EX23" si="184">EU23</f>
        <v>0</v>
      </c>
      <c r="EY23" s="359">
        <f t="shared" ref="EY23" si="185">EV23</f>
        <v>1</v>
      </c>
      <c r="EZ23" s="359">
        <f t="shared" ref="EZ23" si="186">EW23</f>
        <v>0</v>
      </c>
      <c r="FA23" s="359">
        <f t="shared" ref="FA23" si="187">EX23</f>
        <v>0</v>
      </c>
      <c r="FB23" s="359">
        <f t="shared" ref="FB23" si="188">EY23</f>
        <v>1</v>
      </c>
      <c r="FC23" s="359">
        <f>EZ23</f>
        <v>0</v>
      </c>
      <c r="FD23" s="359">
        <f>FA23</f>
        <v>0</v>
      </c>
      <c r="FE23" s="372"/>
      <c r="FF23" s="356"/>
      <c r="FG23" s="356"/>
      <c r="FH23" s="356"/>
      <c r="FI23" s="356"/>
      <c r="FJ23" s="356"/>
      <c r="FK23" s="356"/>
      <c r="FL23" s="356"/>
      <c r="FM23" s="356"/>
      <c r="FN23" s="356"/>
      <c r="FO23" s="356"/>
      <c r="FP23" s="356"/>
      <c r="FQ23" s="356"/>
      <c r="FR23" s="356"/>
      <c r="FS23" s="356"/>
      <c r="FT23" s="356"/>
      <c r="FU23" s="356"/>
      <c r="FV23" s="356"/>
      <c r="FW23" s="356"/>
      <c r="FX23" s="356"/>
      <c r="FY23" s="356"/>
      <c r="FZ23" s="356"/>
      <c r="GA23" s="356"/>
      <c r="GB23" s="356"/>
      <c r="GC23" s="356"/>
      <c r="GD23" s="356"/>
      <c r="GE23" s="356"/>
      <c r="GF23" s="356"/>
      <c r="GG23" s="356"/>
      <c r="GH23" s="356"/>
      <c r="GI23" s="356"/>
      <c r="GJ23" s="356"/>
      <c r="GK23" s="356"/>
      <c r="GL23" s="356"/>
      <c r="GM23" s="356"/>
      <c r="GN23" s="356"/>
      <c r="GO23" s="356"/>
      <c r="GP23" s="356"/>
      <c r="GQ23" s="356"/>
      <c r="GR23" s="356"/>
      <c r="GS23" s="356"/>
      <c r="GT23" s="356"/>
      <c r="GU23" s="356"/>
      <c r="GV23" s="356"/>
      <c r="GW23" s="356"/>
      <c r="GX23" s="356"/>
      <c r="GY23" s="356"/>
      <c r="GZ23" s="356"/>
      <c r="HA23" s="356"/>
      <c r="HB23" s="356"/>
      <c r="HC23" s="356"/>
    </row>
    <row r="24" spans="1:211" s="369" customFormat="1" ht="15" customHeight="1" thickTop="1" x14ac:dyDescent="0.2">
      <c r="A24" s="192">
        <f>SWDATA!O9</f>
        <v>0</v>
      </c>
      <c r="B24" s="192">
        <f>SWDATA!M9</f>
        <v>0</v>
      </c>
      <c r="C24" s="201">
        <f>IF(AND(SWDATA!M9=1,SWDATA!Q9="promotions"),SWDATA!P9,0)</f>
        <v>0</v>
      </c>
      <c r="D24" s="200">
        <f>ROW(SWDATA!M9)</f>
        <v>9</v>
      </c>
      <c r="E24" s="202">
        <f t="shared" si="111"/>
        <v>0</v>
      </c>
      <c r="F24" s="203">
        <f t="shared" si="112"/>
        <v>1</v>
      </c>
      <c r="G24" s="192" t="str">
        <f t="shared" si="113"/>
        <v/>
      </c>
      <c r="H24" s="204"/>
      <c r="I24" s="402">
        <f>SWDATA!E9</f>
        <v>0</v>
      </c>
      <c r="J24" s="237">
        <f t="shared" si="114"/>
        <v>0</v>
      </c>
      <c r="K24" s="238" t="str">
        <f t="shared" si="115"/>
        <v/>
      </c>
      <c r="L24" s="334"/>
      <c r="M24" s="337"/>
      <c r="N24" s="332" t="str">
        <f>IF(LEN(SWDATA!F9)=0,"",IF(LEN(SWDATA!G9)=0,"",IF($O$12="ID",MID(SWDATA!G9,FIND("|",SWDATA!G9)+1,FIND("~~",SWDATA!G9)-FIND("|",SWDATA!G9)-1),IF($O$12="Desc",RIGHT(SWDATA!G9,LEN(SWDATA!G9)-FIND("~~",SWDATA!G9)-1),RIGHT(SWDATA!G9,LEN(SWDATA!G9)-FIND("|",SWDATA!G9))))))</f>
        <v/>
      </c>
      <c r="O24" s="292" t="str">
        <f>IF(LEN(SWDATA!G9)=0,"",IF(LEN(SWDATA!H9)=0,"",IF($O$12="ID",MID(SWDATA!H9,FIND("|",SWDATA!H9)+1,FIND("~~",SWDATA!H9)-FIND("|",SWDATA!H9)-1),IF($O$12="Desc",RIGHT(SWDATA!H9,LEN(SWDATA!H9)-FIND("~~",SWDATA!H9)-1),RIGHT(SWDATA!H9,LEN(SWDATA!H9)-FIND("|",SWDATA!H9))))))</f>
        <v/>
      </c>
      <c r="P24" s="293" t="str">
        <f>IF(LEN(SWDATA!C9)=0,"",SWDATA!C9)</f>
        <v/>
      </c>
      <c r="Q24" s="307" t="str">
        <f t="shared" si="58"/>
        <v/>
      </c>
      <c r="R24" s="223" t="s">
        <v>574</v>
      </c>
      <c r="S24" s="224"/>
      <c r="T24" s="224"/>
      <c r="U24" s="261" t="s">
        <v>575</v>
      </c>
      <c r="V24" s="205" t="s">
        <v>221</v>
      </c>
      <c r="W24" s="262">
        <f>IF(OR(Is_Loading,LEN($A24)=0),"",SWDATA!P9)</f>
        <v>0</v>
      </c>
      <c r="X24" s="263">
        <f>IF(OR(Is_Loading,LEN($A24)=0),"",SWDATA!Q9)</f>
        <v>0</v>
      </c>
      <c r="Y24" s="263">
        <f>IF(OR(Is_Loading,LEN($A24)=0),"",SWDATA!R9)</f>
        <v>0</v>
      </c>
      <c r="Z24" s="262" t="str">
        <f t="shared" si="116"/>
        <v/>
      </c>
      <c r="AA24" s="262">
        <f>IF(OR(Is_Loading,LEN($A24)=0),"",SWDATA!T9)</f>
        <v>0</v>
      </c>
      <c r="AB24" s="263">
        <f>IF(OR(Is_Loading,LEN($A24)=0),"",SWDATA!U9)</f>
        <v>0</v>
      </c>
      <c r="AC24" s="263">
        <f>IF(OR(Is_Loading,LEN($A24)=0),"",SWDATA!V9)</f>
        <v>0</v>
      </c>
      <c r="AD24" s="262" t="str">
        <f t="shared" si="117"/>
        <v/>
      </c>
      <c r="AE24" s="262">
        <f>IF(OR(Is_Loading,LEN($A24)=0),"",SWDATA!X9)</f>
        <v>0</v>
      </c>
      <c r="AF24" s="263">
        <f>IF(OR(Is_Loading,LEN($A24)=0),"",SWDATA!Y9)</f>
        <v>0</v>
      </c>
      <c r="AG24" s="263">
        <f>IF(OR(Is_Loading,LEN($A24)=0),"",SWDATA!Z9)</f>
        <v>0</v>
      </c>
      <c r="AH24" s="262" t="str">
        <f t="shared" si="118"/>
        <v/>
      </c>
      <c r="AI24" s="262">
        <f>IF(OR(Is_Loading,LEN($A24)=0),"",SWDATA!AB9)</f>
        <v>0</v>
      </c>
      <c r="AJ24" s="263">
        <f>IF(OR(Is_Loading,LEN($A24)=0),"",SWDATA!AC9)</f>
        <v>0</v>
      </c>
      <c r="AK24" s="263">
        <f>IF(OR(Is_Loading,LEN($A24)=0),"",SWDATA!AD9)</f>
        <v>0</v>
      </c>
      <c r="AL24" s="262" t="str">
        <f t="shared" si="119"/>
        <v/>
      </c>
      <c r="AM24" s="262">
        <f>IF(OR(Is_Loading,LEN($A24)=0),"",SWDATA!AF9)</f>
        <v>0</v>
      </c>
      <c r="AN24" s="263">
        <f>IF(OR(Is_Loading,LEN($A24)=0),"",SWDATA!AG9)</f>
        <v>0</v>
      </c>
      <c r="AO24" s="317">
        <f>IF(OR(Is_Loading,LEN($A24)=0),"",SWDATA!AH9)</f>
        <v>0</v>
      </c>
      <c r="AP24" s="314" t="str">
        <f t="shared" si="120"/>
        <v/>
      </c>
      <c r="AQ24" s="262">
        <f>IF(OR(Is_Loading,LEN($A24)=0),"",SWDATA!AJ9)</f>
        <v>0</v>
      </c>
      <c r="AR24" s="263">
        <f>IF(OR(Is_Loading,LEN($A24)=0),"",SWDATA!AK9)</f>
        <v>0</v>
      </c>
      <c r="AS24" s="263">
        <f>IF(OR(Is_Loading,LEN($A24)=0),"",SWDATA!AL9)</f>
        <v>0</v>
      </c>
      <c r="AT24" s="262" t="str">
        <f t="shared" si="121"/>
        <v/>
      </c>
      <c r="AU24" s="262">
        <f>IF(OR(Is_Loading,LEN($A24)=0),"",SWDATA!AN9)</f>
        <v>0</v>
      </c>
      <c r="AV24" s="263">
        <f>IF(OR(Is_Loading,LEN($A24)=0),"",SWDATA!AO9)</f>
        <v>0</v>
      </c>
      <c r="AW24" s="263">
        <f>IF(OR(Is_Loading,LEN($A24)=0),"",SWDATA!AP9)</f>
        <v>0</v>
      </c>
      <c r="AX24" s="262" t="str">
        <f t="shared" si="122"/>
        <v/>
      </c>
      <c r="AY24" s="262">
        <f>IF(OR(Is_Loading,LEN($A24)=0),"",SWDATA!AR9)</f>
        <v>0</v>
      </c>
      <c r="AZ24" s="263">
        <f>IF(OR(Is_Loading,LEN($A24)=0),"",SWDATA!AS9)</f>
        <v>0</v>
      </c>
      <c r="BA24" s="263">
        <f>IF(OR(Is_Loading,LEN($A24)=0),"",SWDATA!AT9)</f>
        <v>0</v>
      </c>
      <c r="BB24" s="262" t="str">
        <f t="shared" si="123"/>
        <v/>
      </c>
      <c r="BC24" s="262">
        <f>IF(OR(Is_Loading,LEN($A24)=0),"",SWDATA!AV9)</f>
        <v>0</v>
      </c>
      <c r="BD24" s="263">
        <f>IF(OR(Is_Loading,LEN($A24)=0),"",SWDATA!AW9)</f>
        <v>0</v>
      </c>
      <c r="BE24" s="317">
        <f>IF(OR(Is_Loading,LEN($A24)=0),"",SWDATA!AX9)</f>
        <v>0</v>
      </c>
      <c r="BF24" s="314" t="str">
        <f t="shared" si="124"/>
        <v/>
      </c>
      <c r="BG24"/>
      <c r="BH24"/>
      <c r="BI24"/>
      <c r="BJ24"/>
      <c r="BK24"/>
      <c r="BL24"/>
      <c r="BM24"/>
      <c r="BN24"/>
      <c r="BO24"/>
      <c r="BP24"/>
      <c r="BQ24"/>
      <c r="BR24"/>
      <c r="BS24"/>
      <c r="BT24"/>
      <c r="BU24"/>
      <c r="BV24"/>
      <c r="BW24"/>
      <c r="BX24"/>
      <c r="BY24"/>
      <c r="BZ24"/>
      <c r="CA24"/>
      <c r="CB24"/>
      <c r="CC24"/>
      <c r="CD24"/>
      <c r="CE24"/>
      <c r="CF24"/>
      <c r="CG24"/>
      <c r="CH24"/>
      <c r="CI24"/>
      <c r="CJ24"/>
      <c r="CK24"/>
      <c r="CL24"/>
      <c r="CM24"/>
      <c r="CN24" s="201"/>
      <c r="CO24" s="201"/>
      <c r="CP24" s="201"/>
      <c r="CQ24" s="201"/>
      <c r="CR24" s="201"/>
      <c r="CS24" s="201"/>
      <c r="CT24" s="201"/>
      <c r="CU24" s="201"/>
      <c r="CV24" s="201"/>
      <c r="CW24" s="201"/>
      <c r="CX24" s="201"/>
      <c r="CY24" s="201"/>
      <c r="CZ24" s="201"/>
      <c r="DA24" s="201"/>
      <c r="DB24" s="201"/>
      <c r="DC24" s="201"/>
      <c r="DD24" s="201"/>
      <c r="DE24" s="201"/>
      <c r="DF24" s="201"/>
      <c r="DG24" s="201"/>
      <c r="DH24" s="201"/>
      <c r="DI24" s="201"/>
      <c r="DJ24" s="201"/>
      <c r="DK24" s="201"/>
      <c r="DL24" s="201"/>
      <c r="DM24" s="201"/>
      <c r="DN24" s="201"/>
      <c r="DS24" s="356"/>
      <c r="DT24" s="356"/>
      <c r="DU24" s="359">
        <f>COLUMN(W22)</f>
        <v>23</v>
      </c>
      <c r="DV24" s="359">
        <f>SUM(DU24)+DV25+1</f>
        <v>24</v>
      </c>
      <c r="DW24" s="359">
        <f t="shared" ref="DW24" si="189">SUM(DV24)+DW25+1</f>
        <v>25</v>
      </c>
      <c r="DX24" s="359">
        <f t="shared" ref="DX24" si="190">SUM(DW24)+DX25+1</f>
        <v>27</v>
      </c>
      <c r="DY24" s="359">
        <f t="shared" ref="DY24" si="191">SUM(DX24)+DY25+1</f>
        <v>28</v>
      </c>
      <c r="DZ24" s="359">
        <f t="shared" ref="DZ24" si="192">SUM(DY24)+DZ25+1</f>
        <v>29</v>
      </c>
      <c r="EA24" s="359">
        <f t="shared" ref="EA24" si="193">SUM(DZ24)+EA25+1</f>
        <v>31</v>
      </c>
      <c r="EB24" s="359">
        <f t="shared" ref="EB24" si="194">SUM(EA24)+EB25+1</f>
        <v>32</v>
      </c>
      <c r="EC24" s="359">
        <f t="shared" ref="EC24" si="195">SUM(EB24)+EC25+1</f>
        <v>33</v>
      </c>
      <c r="ED24" s="359">
        <f t="shared" ref="ED24" si="196">SUM(EC24)+ED25+1</f>
        <v>35</v>
      </c>
      <c r="EE24" s="359">
        <f t="shared" ref="EE24" si="197">SUM(ED24)+EE25+1</f>
        <v>36</v>
      </c>
      <c r="EF24" s="359">
        <f t="shared" ref="EF24" si="198">SUM(EE24)+EF25+1</f>
        <v>37</v>
      </c>
      <c r="EG24" s="359">
        <f t="shared" ref="EG24" si="199">SUM(EF24)+EG25+1</f>
        <v>39</v>
      </c>
      <c r="EH24" s="359">
        <f t="shared" ref="EH24" si="200">SUM(EG24)+EH25+1</f>
        <v>40</v>
      </c>
      <c r="EI24" s="359">
        <f t="shared" ref="EI24" si="201">SUM(EH24)+EI25+1</f>
        <v>41</v>
      </c>
      <c r="EJ24" s="359">
        <f t="shared" ref="EJ24" si="202">SUM(EI24)+EJ25+1</f>
        <v>43</v>
      </c>
      <c r="EK24" s="359">
        <f t="shared" ref="EK24" si="203">SUM(EJ24)+EK25+1</f>
        <v>44</v>
      </c>
      <c r="EL24" s="359">
        <f t="shared" ref="EL24" si="204">SUM(EK24)+EL25+1</f>
        <v>45</v>
      </c>
      <c r="EM24" s="359">
        <f t="shared" ref="EM24" si="205">SUM(EL24)+EM25+1</f>
        <v>47</v>
      </c>
      <c r="EN24" s="359">
        <f t="shared" ref="EN24" si="206">SUM(EM24)+EN25+1</f>
        <v>48</v>
      </c>
      <c r="EO24" s="359">
        <f t="shared" ref="EO24" si="207">SUM(EN24)+EO25+1</f>
        <v>49</v>
      </c>
      <c r="EP24" s="359">
        <f t="shared" ref="EP24" si="208">SUM(EO24)+EP25+1</f>
        <v>51</v>
      </c>
      <c r="EQ24" s="359">
        <f t="shared" ref="EQ24" si="209">SUM(EP24)+EQ25+1</f>
        <v>52</v>
      </c>
      <c r="ER24" s="359">
        <f t="shared" ref="ER24" si="210">SUM(EQ24)+ER25+1</f>
        <v>53</v>
      </c>
      <c r="ES24" s="359">
        <f t="shared" ref="ES24" si="211">SUM(ER24)+ES25+1</f>
        <v>55</v>
      </c>
      <c r="ET24" s="359">
        <f t="shared" ref="ET24" si="212">SUM(ES24)+ET25+1</f>
        <v>56</v>
      </c>
      <c r="EU24" s="359">
        <f t="shared" ref="EU24" si="213">SUM(ET24)+EU25+1</f>
        <v>57</v>
      </c>
      <c r="EV24" s="359">
        <f t="shared" ref="EV24" si="214">SUM(EU24)+EV25+1</f>
        <v>59</v>
      </c>
      <c r="EW24" s="359">
        <f t="shared" ref="EW24" si="215">SUM(EV24)+EW25+1</f>
        <v>60</v>
      </c>
      <c r="EX24" s="359">
        <f t="shared" ref="EX24" si="216">SUM(EW24)+EX25+1</f>
        <v>61</v>
      </c>
      <c r="EY24" s="359">
        <f t="shared" ref="EY24" si="217">SUM(EX24)+EY25+1</f>
        <v>63</v>
      </c>
      <c r="EZ24" s="359">
        <f t="shared" ref="EZ24" si="218">SUM(EY24)+EZ25+1</f>
        <v>64</v>
      </c>
      <c r="FA24" s="359">
        <f t="shared" ref="FA24" si="219">SUM(EZ24)+FA25+1</f>
        <v>65</v>
      </c>
      <c r="FB24" s="359">
        <f t="shared" ref="FB24" si="220">SUM(FA24)+FB25+1</f>
        <v>67</v>
      </c>
      <c r="FC24" s="359">
        <f t="shared" ref="FC24" si="221">SUM(FB24)+FC25+1</f>
        <v>68</v>
      </c>
      <c r="FD24" s="359">
        <f t="shared" ref="FD24" si="222">SUM(FC24)+FD25+1</f>
        <v>69</v>
      </c>
      <c r="FE24" s="356"/>
      <c r="FF24" s="356"/>
      <c r="FG24" s="356"/>
      <c r="FH24" s="356"/>
      <c r="FI24" s="356"/>
      <c r="FJ24" s="356"/>
      <c r="FK24" s="356"/>
      <c r="FL24" s="356"/>
      <c r="FM24" s="356"/>
      <c r="FN24" s="356"/>
      <c r="FO24" s="356"/>
      <c r="FP24" s="356"/>
      <c r="FQ24" s="356"/>
      <c r="FR24" s="356"/>
      <c r="FS24" s="356"/>
      <c r="FT24" s="356"/>
      <c r="FU24" s="356"/>
      <c r="FV24" s="356"/>
      <c r="FW24" s="356"/>
      <c r="FX24" s="356"/>
      <c r="FY24" s="356"/>
      <c r="FZ24" s="356"/>
      <c r="GA24" s="356"/>
      <c r="GB24" s="356"/>
      <c r="GC24" s="356"/>
      <c r="GD24" s="356"/>
      <c r="GE24" s="356"/>
      <c r="GF24" s="356"/>
      <c r="GG24" s="356"/>
      <c r="GH24" s="356"/>
      <c r="GI24" s="356"/>
      <c r="GJ24" s="356"/>
      <c r="GK24" s="356"/>
      <c r="GL24" s="356"/>
      <c r="GM24" s="356"/>
      <c r="GN24" s="356"/>
      <c r="GO24" s="356"/>
      <c r="GP24" s="356"/>
      <c r="GQ24" s="356"/>
      <c r="GR24" s="356"/>
      <c r="GS24" s="356"/>
      <c r="GT24" s="356"/>
      <c r="GU24" s="356"/>
      <c r="GV24" s="356"/>
      <c r="GW24" s="356"/>
      <c r="GX24" s="356"/>
      <c r="GY24" s="356"/>
      <c r="GZ24" s="356"/>
    </row>
    <row r="25" spans="1:211" s="369" customFormat="1" ht="15" customHeight="1" thickBot="1" x14ac:dyDescent="0.25">
      <c r="A25" s="192">
        <f>SWDATA!O10</f>
        <v>0</v>
      </c>
      <c r="B25" s="192">
        <f>SWDATA!M10</f>
        <v>0</v>
      </c>
      <c r="C25" s="201">
        <f>IF(AND(SWDATA!M10=1,SWDATA!Q10="promotions"),SWDATA!P10,0)</f>
        <v>0</v>
      </c>
      <c r="D25" s="200">
        <f>ROW(SWDATA!M10)</f>
        <v>10</v>
      </c>
      <c r="E25" s="202">
        <f t="shared" si="111"/>
        <v>0</v>
      </c>
      <c r="F25" s="203">
        <f t="shared" si="112"/>
        <v>1</v>
      </c>
      <c r="G25" s="192" t="str">
        <f t="shared" si="113"/>
        <v/>
      </c>
      <c r="H25" s="204"/>
      <c r="I25" s="402">
        <f>SWDATA!E10</f>
        <v>0</v>
      </c>
      <c r="J25" s="390">
        <f t="shared" si="114"/>
        <v>0</v>
      </c>
      <c r="K25" s="391" t="str">
        <f t="shared" si="115"/>
        <v/>
      </c>
      <c r="L25" s="334"/>
      <c r="M25" s="338"/>
      <c r="N25" s="392" t="str">
        <f>IF(LEN(SWDATA!F10)=0,"",IF(LEN(SWDATA!G10)=0,"",IF($O$12="ID",MID(SWDATA!G10,FIND("|",SWDATA!G10)+1,FIND("~~",SWDATA!G10)-FIND("|",SWDATA!G10)-1),IF($O$12="Desc",RIGHT(SWDATA!G10,LEN(SWDATA!G10)-FIND("~~",SWDATA!G10)-1),RIGHT(SWDATA!G10,LEN(SWDATA!G10)-FIND("|",SWDATA!G10))))))</f>
        <v/>
      </c>
      <c r="O25" s="393" t="str">
        <f>IF(LEN(SWDATA!G10)=0,"",IF(LEN(SWDATA!H10)=0,"",IF($O$12="ID",MID(SWDATA!H10,FIND("|",SWDATA!H10)+1,FIND("~~",SWDATA!H10)-FIND("|",SWDATA!H10)-1),IF($O$12="Desc",RIGHT(SWDATA!H10,LEN(SWDATA!H10)-FIND("~~",SWDATA!H10)-1),RIGHT(SWDATA!H10,LEN(SWDATA!H10)-FIND("|",SWDATA!H10))))))</f>
        <v/>
      </c>
      <c r="P25" s="394" t="str">
        <f>IF(LEN(SWDATA!C10)=0,"",SWDATA!C10)</f>
        <v/>
      </c>
      <c r="Q25" s="307" t="str">
        <f t="shared" si="58"/>
        <v/>
      </c>
      <c r="R25" s="399" t="s">
        <v>261</v>
      </c>
      <c r="S25" s="400" t="s">
        <v>483</v>
      </c>
      <c r="T25" s="400"/>
      <c r="U25" s="401" t="s">
        <v>579</v>
      </c>
      <c r="V25" s="205" t="s">
        <v>221</v>
      </c>
      <c r="W25" s="395">
        <f>IF(OR(Is_Loading,LEN($A25)=0),"",SWDATA!P10)</f>
        <v>0</v>
      </c>
      <c r="X25" s="396">
        <f>IF(OR(Is_Loading,LEN($A25)=0),"",SWDATA!Q10)</f>
        <v>0</v>
      </c>
      <c r="Y25" s="396">
        <f>IF(OR(Is_Loading,LEN($A25)=0),"",SWDATA!R10)</f>
        <v>0</v>
      </c>
      <c r="Z25" s="395" t="str">
        <f t="shared" si="116"/>
        <v/>
      </c>
      <c r="AA25" s="395">
        <f>IF(OR(Is_Loading,LEN($A25)=0),"",SWDATA!T10)</f>
        <v>0</v>
      </c>
      <c r="AB25" s="396">
        <f>IF(OR(Is_Loading,LEN($A25)=0),"",SWDATA!U10)</f>
        <v>0</v>
      </c>
      <c r="AC25" s="396">
        <f>IF(OR(Is_Loading,LEN($A25)=0),"",SWDATA!V10)</f>
        <v>0</v>
      </c>
      <c r="AD25" s="395" t="str">
        <f t="shared" si="117"/>
        <v/>
      </c>
      <c r="AE25" s="395">
        <f>IF(OR(Is_Loading,LEN($A25)=0),"",SWDATA!X10)</f>
        <v>0</v>
      </c>
      <c r="AF25" s="396">
        <f>IF(OR(Is_Loading,LEN($A25)=0),"",SWDATA!Y10)</f>
        <v>0</v>
      </c>
      <c r="AG25" s="396">
        <f>IF(OR(Is_Loading,LEN($A25)=0),"",SWDATA!Z10)</f>
        <v>0</v>
      </c>
      <c r="AH25" s="395" t="str">
        <f t="shared" si="118"/>
        <v/>
      </c>
      <c r="AI25" s="395">
        <f>IF(OR(Is_Loading,LEN($A25)=0),"",SWDATA!AB10)</f>
        <v>0</v>
      </c>
      <c r="AJ25" s="396">
        <f>IF(OR(Is_Loading,LEN($A25)=0),"",SWDATA!AC10)</f>
        <v>0</v>
      </c>
      <c r="AK25" s="396">
        <f>IF(OR(Is_Loading,LEN($A25)=0),"",SWDATA!AD10)</f>
        <v>0</v>
      </c>
      <c r="AL25" s="395" t="str">
        <f t="shared" si="119"/>
        <v/>
      </c>
      <c r="AM25" s="395">
        <f>IF(OR(Is_Loading,LEN($A25)=0),"",SWDATA!AF10)</f>
        <v>0</v>
      </c>
      <c r="AN25" s="396">
        <f>IF(OR(Is_Loading,LEN($A25)=0),"",SWDATA!AG10)</f>
        <v>0</v>
      </c>
      <c r="AO25" s="397">
        <f>IF(OR(Is_Loading,LEN($A25)=0),"",SWDATA!AH10)</f>
        <v>0</v>
      </c>
      <c r="AP25" s="398" t="str">
        <f t="shared" si="120"/>
        <v/>
      </c>
      <c r="AQ25" s="395">
        <f>IF(OR(Is_Loading,LEN($A25)=0),"",SWDATA!AJ10)</f>
        <v>0</v>
      </c>
      <c r="AR25" s="396">
        <f>IF(OR(Is_Loading,LEN($A25)=0),"",SWDATA!AK10)</f>
        <v>0</v>
      </c>
      <c r="AS25" s="396">
        <f>IF(OR(Is_Loading,LEN($A25)=0),"",SWDATA!AL10)</f>
        <v>0</v>
      </c>
      <c r="AT25" s="395" t="str">
        <f t="shared" si="121"/>
        <v/>
      </c>
      <c r="AU25" s="395">
        <f>IF(OR(Is_Loading,LEN($A25)=0),"",SWDATA!AN10)</f>
        <v>0</v>
      </c>
      <c r="AV25" s="396">
        <f>IF(OR(Is_Loading,LEN($A25)=0),"",SWDATA!AO10)</f>
        <v>0</v>
      </c>
      <c r="AW25" s="396">
        <f>IF(OR(Is_Loading,LEN($A25)=0),"",SWDATA!AP10)</f>
        <v>0</v>
      </c>
      <c r="AX25" s="395" t="str">
        <f t="shared" si="122"/>
        <v/>
      </c>
      <c r="AY25" s="395">
        <f>IF(OR(Is_Loading,LEN($A25)=0),"",SWDATA!AR10)</f>
        <v>0</v>
      </c>
      <c r="AZ25" s="396">
        <f>IF(OR(Is_Loading,LEN($A25)=0),"",SWDATA!AS10)</f>
        <v>0</v>
      </c>
      <c r="BA25" s="396">
        <f>IF(OR(Is_Loading,LEN($A25)=0),"",SWDATA!AT10)</f>
        <v>0</v>
      </c>
      <c r="BB25" s="395" t="str">
        <f t="shared" si="123"/>
        <v/>
      </c>
      <c r="BC25" s="395">
        <f>IF(OR(Is_Loading,LEN($A25)=0),"",SWDATA!AV10)</f>
        <v>0</v>
      </c>
      <c r="BD25" s="396">
        <f>IF(OR(Is_Loading,LEN($A25)=0),"",SWDATA!AW10)</f>
        <v>0</v>
      </c>
      <c r="BE25" s="397">
        <f>IF(OR(Is_Loading,LEN($A25)=0),"",SWDATA!AX10)</f>
        <v>0</v>
      </c>
      <c r="BF25" s="398" t="str">
        <f t="shared" si="124"/>
        <v/>
      </c>
      <c r="BG25"/>
      <c r="BH25"/>
      <c r="BI25"/>
      <c r="BJ25"/>
      <c r="BK25"/>
      <c r="BL25"/>
      <c r="BM25"/>
      <c r="BN25"/>
      <c r="BO25"/>
      <c r="BP25"/>
      <c r="BQ25"/>
      <c r="BR25"/>
      <c r="BS25"/>
      <c r="BT25"/>
      <c r="BU25"/>
      <c r="BV25"/>
      <c r="BW25"/>
      <c r="BX25"/>
      <c r="BY25"/>
      <c r="BZ25"/>
      <c r="CA25"/>
      <c r="CB25"/>
      <c r="CC25"/>
      <c r="CD25"/>
      <c r="CE25"/>
      <c r="CF25"/>
      <c r="CG25"/>
      <c r="CH25"/>
      <c r="CI25"/>
      <c r="CJ25"/>
      <c r="CK25"/>
      <c r="CL25"/>
      <c r="CM25"/>
      <c r="CN25" s="201"/>
      <c r="CO25" s="201"/>
      <c r="CP25" s="201"/>
      <c r="CQ25" s="201"/>
      <c r="CR25" s="201"/>
      <c r="CS25" s="201"/>
      <c r="CT25" s="201"/>
      <c r="CU25" s="201"/>
      <c r="CV25" s="201"/>
      <c r="CW25" s="201"/>
      <c r="CX25" s="201"/>
      <c r="CY25" s="201"/>
      <c r="CZ25" s="201"/>
      <c r="DA25" s="201"/>
      <c r="DB25" s="201"/>
      <c r="DC25" s="201"/>
      <c r="DD25" s="201"/>
      <c r="DE25" s="201"/>
      <c r="DF25" s="201"/>
      <c r="DG25" s="201"/>
      <c r="DH25" s="201"/>
      <c r="DI25" s="201"/>
      <c r="DJ25" s="201"/>
      <c r="DK25" s="201"/>
      <c r="DL25" s="201"/>
      <c r="DM25" s="201"/>
      <c r="DN25" s="201"/>
      <c r="DS25" s="356"/>
      <c r="DT25" s="370"/>
      <c r="DU25" s="359"/>
      <c r="DV25" s="359"/>
      <c r="DW25" s="359"/>
      <c r="DX25" s="359">
        <v>1</v>
      </c>
      <c r="DY25" s="359">
        <f t="shared" ref="DY25" si="223">DV25</f>
        <v>0</v>
      </c>
      <c r="DZ25" s="359">
        <f t="shared" ref="DZ25" si="224">DW25</f>
        <v>0</v>
      </c>
      <c r="EA25" s="359">
        <f t="shared" ref="EA25" si="225">DX25</f>
        <v>1</v>
      </c>
      <c r="EB25" s="359">
        <f t="shared" ref="EB25" si="226">DY25</f>
        <v>0</v>
      </c>
      <c r="EC25" s="359">
        <f t="shared" ref="EC25" si="227">DZ25</f>
        <v>0</v>
      </c>
      <c r="ED25" s="359">
        <f t="shared" ref="ED25" si="228">EA25</f>
        <v>1</v>
      </c>
      <c r="EE25" s="359">
        <f t="shared" ref="EE25" si="229">EB25</f>
        <v>0</v>
      </c>
      <c r="EF25" s="359">
        <f t="shared" ref="EF25" si="230">EC25</f>
        <v>0</v>
      </c>
      <c r="EG25" s="359">
        <f t="shared" ref="EG25" si="231">ED25</f>
        <v>1</v>
      </c>
      <c r="EH25" s="359">
        <f t="shared" ref="EH25" si="232">EE25</f>
        <v>0</v>
      </c>
      <c r="EI25" s="359">
        <f t="shared" ref="EI25" si="233">EF25</f>
        <v>0</v>
      </c>
      <c r="EJ25" s="359">
        <f t="shared" ref="EJ25" si="234">EG25</f>
        <v>1</v>
      </c>
      <c r="EK25" s="359">
        <f t="shared" ref="EK25" si="235">EH25</f>
        <v>0</v>
      </c>
      <c r="EL25" s="359">
        <f t="shared" ref="EL25" si="236">EI25</f>
        <v>0</v>
      </c>
      <c r="EM25" s="359">
        <f t="shared" ref="EM25" si="237">EJ25</f>
        <v>1</v>
      </c>
      <c r="EN25" s="359">
        <f t="shared" ref="EN25" si="238">EK25</f>
        <v>0</v>
      </c>
      <c r="EO25" s="359">
        <f t="shared" ref="EO25" si="239">EL25</f>
        <v>0</v>
      </c>
      <c r="EP25" s="359">
        <f t="shared" ref="EP25" si="240">EM25</f>
        <v>1</v>
      </c>
      <c r="EQ25" s="359">
        <f t="shared" ref="EQ25" si="241">EN25</f>
        <v>0</v>
      </c>
      <c r="ER25" s="359">
        <f t="shared" ref="ER25" si="242">EO25</f>
        <v>0</v>
      </c>
      <c r="ES25" s="359">
        <f t="shared" ref="ES25" si="243">EP25</f>
        <v>1</v>
      </c>
      <c r="ET25" s="359">
        <f t="shared" ref="ET25" si="244">EQ25</f>
        <v>0</v>
      </c>
      <c r="EU25" s="359">
        <f t="shared" ref="EU25" si="245">ER25</f>
        <v>0</v>
      </c>
      <c r="EV25" s="359">
        <f t="shared" ref="EV25" si="246">ES25</f>
        <v>1</v>
      </c>
      <c r="EW25" s="359">
        <f t="shared" ref="EW25" si="247">ET25</f>
        <v>0</v>
      </c>
      <c r="EX25" s="359">
        <f t="shared" ref="EX25" si="248">EU25</f>
        <v>0</v>
      </c>
      <c r="EY25" s="359">
        <f t="shared" ref="EY25" si="249">EV25</f>
        <v>1</v>
      </c>
      <c r="EZ25" s="359">
        <f t="shared" ref="EZ25" si="250">EW25</f>
        <v>0</v>
      </c>
      <c r="FA25" s="359">
        <f t="shared" ref="FA25" si="251">EX25</f>
        <v>0</v>
      </c>
      <c r="FB25" s="359">
        <f t="shared" ref="FB25" si="252">EY25</f>
        <v>1</v>
      </c>
      <c r="FC25" s="359">
        <f>EZ25</f>
        <v>0</v>
      </c>
      <c r="FD25" s="359">
        <f>FA25</f>
        <v>0</v>
      </c>
      <c r="FE25" s="372"/>
      <c r="FF25" s="356"/>
      <c r="FG25" s="356"/>
      <c r="FH25" s="356"/>
      <c r="FI25" s="356"/>
      <c r="FJ25" s="356"/>
      <c r="FK25" s="356"/>
      <c r="FL25" s="356"/>
      <c r="FM25" s="356"/>
      <c r="FN25" s="356"/>
      <c r="FO25" s="356"/>
      <c r="FP25" s="356"/>
      <c r="FQ25" s="356"/>
      <c r="FR25" s="356"/>
      <c r="FS25" s="356"/>
      <c r="FT25" s="356"/>
      <c r="FU25" s="356"/>
      <c r="FV25" s="356"/>
      <c r="FW25" s="356"/>
      <c r="FX25" s="356"/>
      <c r="FY25" s="356"/>
      <c r="FZ25" s="356"/>
      <c r="GA25" s="356"/>
      <c r="GB25" s="356"/>
      <c r="GC25" s="356"/>
      <c r="GD25" s="356"/>
      <c r="GE25" s="356"/>
      <c r="GF25" s="356"/>
      <c r="GG25" s="356"/>
      <c r="GH25" s="356"/>
      <c r="GI25" s="356"/>
      <c r="GJ25" s="356"/>
      <c r="GK25" s="356"/>
      <c r="GL25" s="356"/>
      <c r="GM25" s="356"/>
      <c r="GN25" s="356"/>
      <c r="GO25" s="356"/>
      <c r="GP25" s="356"/>
      <c r="GQ25" s="356"/>
      <c r="GR25" s="356"/>
      <c r="GS25" s="356"/>
      <c r="GT25" s="356"/>
      <c r="GU25" s="356"/>
      <c r="GV25" s="356"/>
      <c r="GW25" s="356"/>
      <c r="GX25" s="356"/>
      <c r="GY25" s="356"/>
      <c r="GZ25" s="356"/>
      <c r="HA25" s="356"/>
      <c r="HB25" s="356"/>
      <c r="HC25" s="356"/>
    </row>
    <row r="26" spans="1:211" s="369" customFormat="1" ht="15" customHeight="1" thickTop="1" x14ac:dyDescent="0.2">
      <c r="A26" s="192">
        <f>SWDATA!O11</f>
        <v>0</v>
      </c>
      <c r="B26" s="192">
        <f>SWDATA!M11</f>
        <v>0</v>
      </c>
      <c r="C26" s="201">
        <f>IF(AND(SWDATA!M11=1,SWDATA!Q11="promotions"),SWDATA!P11,0)</f>
        <v>0</v>
      </c>
      <c r="D26" s="200">
        <f>ROW(SWDATA!M11)</f>
        <v>11</v>
      </c>
      <c r="E26" s="202">
        <f t="shared" si="111"/>
        <v>0</v>
      </c>
      <c r="F26" s="203">
        <f t="shared" si="112"/>
        <v>1</v>
      </c>
      <c r="G26" s="192" t="str">
        <f t="shared" si="113"/>
        <v/>
      </c>
      <c r="H26" s="204"/>
      <c r="I26" s="402">
        <f>SWDATA!E11</f>
        <v>0</v>
      </c>
      <c r="J26" s="237">
        <f t="shared" si="114"/>
        <v>0</v>
      </c>
      <c r="K26" s="238" t="str">
        <f t="shared" si="115"/>
        <v/>
      </c>
      <c r="L26" s="334"/>
      <c r="M26" s="337"/>
      <c r="N26" s="332" t="str">
        <f>IF(LEN(SWDATA!F11)=0,"",IF(LEN(SWDATA!G11)=0,"",IF($O$12="ID",MID(SWDATA!G11,FIND("|",SWDATA!G11)+1,FIND("~~",SWDATA!G11)-FIND("|",SWDATA!G11)-1),IF($O$12="Desc",RIGHT(SWDATA!G11,LEN(SWDATA!G11)-FIND("~~",SWDATA!G11)-1),RIGHT(SWDATA!G11,LEN(SWDATA!G11)-FIND("|",SWDATA!G11))))))</f>
        <v/>
      </c>
      <c r="O26" s="292" t="str">
        <f>IF(LEN(SWDATA!G11)=0,"",IF(LEN(SWDATA!H11)=0,"",IF($O$12="ID",MID(SWDATA!H11,FIND("|",SWDATA!H11)+1,FIND("~~",SWDATA!H11)-FIND("|",SWDATA!H11)-1),IF($O$12="Desc",RIGHT(SWDATA!H11,LEN(SWDATA!H11)-FIND("~~",SWDATA!H11)-1),RIGHT(SWDATA!H11,LEN(SWDATA!H11)-FIND("|",SWDATA!H11))))))</f>
        <v/>
      </c>
      <c r="P26" s="293" t="str">
        <f>IF(LEN(SWDATA!C11)=0,"",SWDATA!C11)</f>
        <v/>
      </c>
      <c r="Q26" s="307" t="str">
        <f t="shared" ref="Q26:Q59" si="253">P26</f>
        <v/>
      </c>
      <c r="R26" s="223" t="s">
        <v>574</v>
      </c>
      <c r="S26" s="224"/>
      <c r="T26" s="224"/>
      <c r="U26" s="261" t="s">
        <v>575</v>
      </c>
      <c r="V26" s="205" t="s">
        <v>221</v>
      </c>
      <c r="W26" s="262">
        <f>IF(OR(Is_Loading,LEN($A26)=0),"",SWDATA!P11)</f>
        <v>0</v>
      </c>
      <c r="X26" s="263">
        <f>IF(OR(Is_Loading,LEN($A26)=0),"",SWDATA!Q11)</f>
        <v>0</v>
      </c>
      <c r="Y26" s="263">
        <f>IF(OR(Is_Loading,LEN($A26)=0),"",SWDATA!R11)</f>
        <v>0</v>
      </c>
      <c r="Z26" s="262" t="str">
        <f t="shared" si="116"/>
        <v/>
      </c>
      <c r="AA26" s="262">
        <f>IF(OR(Is_Loading,LEN($A26)=0),"",SWDATA!T11)</f>
        <v>0</v>
      </c>
      <c r="AB26" s="263">
        <f>IF(OR(Is_Loading,LEN($A26)=0),"",SWDATA!U11)</f>
        <v>0</v>
      </c>
      <c r="AC26" s="263">
        <f>IF(OR(Is_Loading,LEN($A26)=0),"",SWDATA!V11)</f>
        <v>0</v>
      </c>
      <c r="AD26" s="262" t="str">
        <f t="shared" si="117"/>
        <v/>
      </c>
      <c r="AE26" s="262">
        <f>IF(OR(Is_Loading,LEN($A26)=0),"",SWDATA!X11)</f>
        <v>0</v>
      </c>
      <c r="AF26" s="263">
        <f>IF(OR(Is_Loading,LEN($A26)=0),"",SWDATA!Y11)</f>
        <v>0</v>
      </c>
      <c r="AG26" s="263">
        <f>IF(OR(Is_Loading,LEN($A26)=0),"",SWDATA!Z11)</f>
        <v>0</v>
      </c>
      <c r="AH26" s="262" t="str">
        <f t="shared" si="118"/>
        <v/>
      </c>
      <c r="AI26" s="262">
        <f>IF(OR(Is_Loading,LEN($A26)=0),"",SWDATA!AB11)</f>
        <v>0</v>
      </c>
      <c r="AJ26" s="263">
        <f>IF(OR(Is_Loading,LEN($A26)=0),"",SWDATA!AC11)</f>
        <v>0</v>
      </c>
      <c r="AK26" s="263">
        <f>IF(OR(Is_Loading,LEN($A26)=0),"",SWDATA!AD11)</f>
        <v>0</v>
      </c>
      <c r="AL26" s="262" t="str">
        <f t="shared" si="119"/>
        <v/>
      </c>
      <c r="AM26" s="262">
        <f>IF(OR(Is_Loading,LEN($A26)=0),"",SWDATA!AF11)</f>
        <v>0</v>
      </c>
      <c r="AN26" s="263">
        <f>IF(OR(Is_Loading,LEN($A26)=0),"",SWDATA!AG11)</f>
        <v>0</v>
      </c>
      <c r="AO26" s="317">
        <f>IF(OR(Is_Loading,LEN($A26)=0),"",SWDATA!AH11)</f>
        <v>0</v>
      </c>
      <c r="AP26" s="314" t="str">
        <f t="shared" si="120"/>
        <v/>
      </c>
      <c r="AQ26" s="262">
        <f>IF(OR(Is_Loading,LEN($A26)=0),"",SWDATA!AJ11)</f>
        <v>0</v>
      </c>
      <c r="AR26" s="263">
        <f>IF(OR(Is_Loading,LEN($A26)=0),"",SWDATA!AK11)</f>
        <v>0</v>
      </c>
      <c r="AS26" s="263">
        <f>IF(OR(Is_Loading,LEN($A26)=0),"",SWDATA!AL11)</f>
        <v>0</v>
      </c>
      <c r="AT26" s="262" t="str">
        <f t="shared" si="121"/>
        <v/>
      </c>
      <c r="AU26" s="262">
        <f>IF(OR(Is_Loading,LEN($A26)=0),"",SWDATA!AN11)</f>
        <v>0</v>
      </c>
      <c r="AV26" s="263">
        <f>IF(OR(Is_Loading,LEN($A26)=0),"",SWDATA!AO11)</f>
        <v>0</v>
      </c>
      <c r="AW26" s="263">
        <f>IF(OR(Is_Loading,LEN($A26)=0),"",SWDATA!AP11)</f>
        <v>0</v>
      </c>
      <c r="AX26" s="262" t="str">
        <f t="shared" si="122"/>
        <v/>
      </c>
      <c r="AY26" s="262">
        <f>IF(OR(Is_Loading,LEN($A26)=0),"",SWDATA!AR11)</f>
        <v>0</v>
      </c>
      <c r="AZ26" s="263">
        <f>IF(OR(Is_Loading,LEN($A26)=0),"",SWDATA!AS11)</f>
        <v>0</v>
      </c>
      <c r="BA26" s="263">
        <f>IF(OR(Is_Loading,LEN($A26)=0),"",SWDATA!AT11)</f>
        <v>0</v>
      </c>
      <c r="BB26" s="262" t="str">
        <f t="shared" si="123"/>
        <v/>
      </c>
      <c r="BC26" s="262">
        <f>IF(OR(Is_Loading,LEN($A26)=0),"",SWDATA!AV11)</f>
        <v>0</v>
      </c>
      <c r="BD26" s="263">
        <f>IF(OR(Is_Loading,LEN($A26)=0),"",SWDATA!AW11)</f>
        <v>0</v>
      </c>
      <c r="BE26" s="317">
        <f>IF(OR(Is_Loading,LEN($A26)=0),"",SWDATA!AX11)</f>
        <v>0</v>
      </c>
      <c r="BF26" s="314" t="str">
        <f t="shared" si="124"/>
        <v/>
      </c>
      <c r="BG26"/>
      <c r="BH26"/>
      <c r="BI26"/>
      <c r="BJ26"/>
      <c r="BK26"/>
      <c r="BL26"/>
      <c r="BM26"/>
      <c r="BN26"/>
      <c r="BO26"/>
      <c r="BP26"/>
      <c r="BQ26"/>
      <c r="BR26"/>
      <c r="BS26"/>
      <c r="BT26"/>
      <c r="BU26"/>
      <c r="BV26"/>
      <c r="BW26"/>
      <c r="BX26"/>
      <c r="BY26"/>
      <c r="BZ26"/>
      <c r="CA26"/>
      <c r="CB26"/>
      <c r="CC26"/>
      <c r="CD26"/>
      <c r="CE26"/>
      <c r="CF26"/>
      <c r="CG26"/>
      <c r="CH26"/>
      <c r="CI26"/>
      <c r="CJ26"/>
      <c r="CK26"/>
      <c r="CL26"/>
      <c r="CM26"/>
      <c r="CN26" s="201"/>
      <c r="CO26" s="201"/>
      <c r="CP26" s="201"/>
      <c r="CQ26" s="201"/>
      <c r="CR26" s="201"/>
      <c r="CS26" s="201"/>
      <c r="CT26" s="201"/>
      <c r="CU26" s="201"/>
      <c r="CV26" s="201"/>
      <c r="CW26" s="201"/>
      <c r="CX26" s="201"/>
      <c r="CY26" s="201"/>
      <c r="CZ26" s="201"/>
      <c r="DA26" s="201"/>
      <c r="DB26" s="201"/>
      <c r="DC26" s="201"/>
      <c r="DD26" s="201"/>
      <c r="DE26" s="201"/>
      <c r="DF26" s="201"/>
      <c r="DG26" s="201"/>
      <c r="DH26" s="201"/>
      <c r="DI26" s="201"/>
      <c r="DJ26" s="201"/>
      <c r="DK26" s="201"/>
      <c r="DL26" s="201"/>
      <c r="DM26" s="201"/>
      <c r="DN26" s="201"/>
      <c r="DS26" s="356"/>
      <c r="DT26" s="356"/>
      <c r="DU26" s="359">
        <f t="shared" ref="DU26" si="254">COLUMN(W24)</f>
        <v>23</v>
      </c>
      <c r="DV26" s="359">
        <f t="shared" ref="DV26" si="255">SUM(DU26)+DV27+1</f>
        <v>24</v>
      </c>
      <c r="DW26" s="359">
        <f t="shared" ref="DW26" si="256">SUM(DV26)+DW27+1</f>
        <v>25</v>
      </c>
      <c r="DX26" s="359">
        <f t="shared" ref="DX26" si="257">SUM(DW26)+DX27+1</f>
        <v>27</v>
      </c>
      <c r="DY26" s="359">
        <f t="shared" ref="DY26" si="258">SUM(DX26)+DY27+1</f>
        <v>28</v>
      </c>
      <c r="DZ26" s="359">
        <f t="shared" ref="DZ26" si="259">SUM(DY26)+DZ27+1</f>
        <v>29</v>
      </c>
      <c r="EA26" s="359">
        <f t="shared" ref="EA26" si="260">SUM(DZ26)+EA27+1</f>
        <v>31</v>
      </c>
      <c r="EB26" s="359">
        <f t="shared" ref="EB26" si="261">SUM(EA26)+EB27+1</f>
        <v>32</v>
      </c>
      <c r="EC26" s="359">
        <f t="shared" ref="EC26" si="262">SUM(EB26)+EC27+1</f>
        <v>33</v>
      </c>
      <c r="ED26" s="359">
        <f t="shared" ref="ED26" si="263">SUM(EC26)+ED27+1</f>
        <v>35</v>
      </c>
      <c r="EE26" s="359">
        <f t="shared" ref="EE26" si="264">SUM(ED26)+EE27+1</f>
        <v>36</v>
      </c>
      <c r="EF26" s="359">
        <f t="shared" ref="EF26" si="265">SUM(EE26)+EF27+1</f>
        <v>37</v>
      </c>
      <c r="EG26" s="359">
        <f t="shared" ref="EG26" si="266">SUM(EF26)+EG27+1</f>
        <v>39</v>
      </c>
      <c r="EH26" s="359">
        <f t="shared" ref="EH26" si="267">SUM(EG26)+EH27+1</f>
        <v>40</v>
      </c>
      <c r="EI26" s="359">
        <f t="shared" ref="EI26" si="268">SUM(EH26)+EI27+1</f>
        <v>41</v>
      </c>
      <c r="EJ26" s="359">
        <f t="shared" ref="EJ26" si="269">SUM(EI26)+EJ27+1</f>
        <v>43</v>
      </c>
      <c r="EK26" s="359">
        <f t="shared" ref="EK26" si="270">SUM(EJ26)+EK27+1</f>
        <v>44</v>
      </c>
      <c r="EL26" s="359">
        <f t="shared" ref="EL26" si="271">SUM(EK26)+EL27+1</f>
        <v>45</v>
      </c>
      <c r="EM26" s="359">
        <f t="shared" ref="EM26" si="272">SUM(EL26)+EM27+1</f>
        <v>47</v>
      </c>
      <c r="EN26" s="359">
        <f t="shared" ref="EN26" si="273">SUM(EM26)+EN27+1</f>
        <v>48</v>
      </c>
      <c r="EO26" s="359">
        <f t="shared" ref="EO26" si="274">SUM(EN26)+EO27+1</f>
        <v>49</v>
      </c>
      <c r="EP26" s="359">
        <f t="shared" ref="EP26" si="275">SUM(EO26)+EP27+1</f>
        <v>51</v>
      </c>
      <c r="EQ26" s="359">
        <f t="shared" ref="EQ26" si="276">SUM(EP26)+EQ27+1</f>
        <v>52</v>
      </c>
      <c r="ER26" s="359">
        <f t="shared" ref="ER26" si="277">SUM(EQ26)+ER27+1</f>
        <v>53</v>
      </c>
      <c r="ES26" s="359">
        <f t="shared" ref="ES26" si="278">SUM(ER26)+ES27+1</f>
        <v>55</v>
      </c>
      <c r="ET26" s="359">
        <f t="shared" ref="ET26" si="279">SUM(ES26)+ET27+1</f>
        <v>56</v>
      </c>
      <c r="EU26" s="359">
        <f t="shared" ref="EU26" si="280">SUM(ET26)+EU27+1</f>
        <v>57</v>
      </c>
      <c r="EV26" s="359">
        <f t="shared" ref="EV26" si="281">SUM(EU26)+EV27+1</f>
        <v>59</v>
      </c>
      <c r="EW26" s="359">
        <f t="shared" ref="EW26" si="282">SUM(EV26)+EW27+1</f>
        <v>60</v>
      </c>
      <c r="EX26" s="359">
        <f t="shared" ref="EX26" si="283">SUM(EW26)+EX27+1</f>
        <v>61</v>
      </c>
      <c r="EY26" s="359">
        <f t="shared" ref="EY26" si="284">SUM(EX26)+EY27+1</f>
        <v>63</v>
      </c>
      <c r="EZ26" s="359">
        <f t="shared" ref="EZ26" si="285">SUM(EY26)+EZ27+1</f>
        <v>64</v>
      </c>
      <c r="FA26" s="359">
        <f t="shared" ref="FA26" si="286">SUM(EZ26)+FA27+1</f>
        <v>65</v>
      </c>
      <c r="FB26" s="359">
        <f t="shared" ref="FB26" si="287">SUM(FA26)+FB27+1</f>
        <v>67</v>
      </c>
      <c r="FC26" s="359">
        <f t="shared" ref="FC26" si="288">SUM(FB26)+FC27+1</f>
        <v>68</v>
      </c>
      <c r="FD26" s="359">
        <f t="shared" ref="FD26" si="289">SUM(FC26)+FD27+1</f>
        <v>69</v>
      </c>
      <c r="FE26" s="356"/>
      <c r="FF26" s="356"/>
      <c r="FG26" s="356"/>
      <c r="FH26" s="356"/>
      <c r="FI26" s="356"/>
      <c r="FJ26" s="356"/>
      <c r="FK26" s="356"/>
      <c r="FL26" s="356"/>
      <c r="FM26" s="356"/>
      <c r="FN26" s="356"/>
      <c r="FO26" s="356"/>
      <c r="FP26" s="356"/>
      <c r="FQ26" s="356"/>
      <c r="FR26" s="356"/>
      <c r="FS26" s="356"/>
      <c r="FT26" s="356"/>
      <c r="FU26" s="356"/>
      <c r="FV26" s="356"/>
      <c r="FW26" s="356"/>
      <c r="FX26" s="356"/>
      <c r="FY26" s="356"/>
      <c r="FZ26" s="356"/>
      <c r="GA26" s="356"/>
      <c r="GB26" s="356"/>
      <c r="GC26" s="356"/>
      <c r="GD26" s="356"/>
      <c r="GE26" s="356"/>
      <c r="GF26" s="356"/>
      <c r="GG26" s="356"/>
      <c r="GH26" s="356"/>
      <c r="GI26" s="356"/>
      <c r="GJ26" s="356"/>
      <c r="GK26" s="356"/>
      <c r="GL26" s="356"/>
      <c r="GM26" s="356"/>
      <c r="GN26" s="356"/>
      <c r="GO26" s="356"/>
      <c r="GP26" s="356"/>
      <c r="GQ26" s="356"/>
      <c r="GR26" s="356"/>
      <c r="GS26" s="356"/>
      <c r="GT26" s="356"/>
      <c r="GU26" s="356"/>
      <c r="GV26" s="356"/>
      <c r="GW26" s="356"/>
      <c r="GX26" s="356"/>
      <c r="GY26" s="356"/>
      <c r="GZ26" s="356"/>
    </row>
    <row r="27" spans="1:211" s="369" customFormat="1" ht="15" customHeight="1" thickBot="1" x14ac:dyDescent="0.25">
      <c r="A27" s="192">
        <f>SWDATA!O12</f>
        <v>0</v>
      </c>
      <c r="B27" s="192">
        <f>SWDATA!M12</f>
        <v>0</v>
      </c>
      <c r="C27" s="201">
        <f>IF(AND(SWDATA!M12=1,SWDATA!Q12="promotions"),SWDATA!P12,0)</f>
        <v>0</v>
      </c>
      <c r="D27" s="200">
        <f>ROW(SWDATA!M12)</f>
        <v>12</v>
      </c>
      <c r="E27" s="202">
        <f t="shared" si="111"/>
        <v>0</v>
      </c>
      <c r="F27" s="203">
        <f t="shared" si="112"/>
        <v>1</v>
      </c>
      <c r="G27" s="192" t="str">
        <f t="shared" si="113"/>
        <v/>
      </c>
      <c r="H27" s="204"/>
      <c r="I27" s="402">
        <f>SWDATA!E12</f>
        <v>0</v>
      </c>
      <c r="J27" s="390">
        <f t="shared" si="114"/>
        <v>0</v>
      </c>
      <c r="K27" s="391" t="str">
        <f t="shared" si="115"/>
        <v/>
      </c>
      <c r="L27" s="334"/>
      <c r="M27" s="338"/>
      <c r="N27" s="392" t="str">
        <f>IF(LEN(SWDATA!F12)=0,"",IF(LEN(SWDATA!G12)=0,"",IF($O$12="ID",MID(SWDATA!G12,FIND("|",SWDATA!G12)+1,FIND("~~",SWDATA!G12)-FIND("|",SWDATA!G12)-1),IF($O$12="Desc",RIGHT(SWDATA!G12,LEN(SWDATA!G12)-FIND("~~",SWDATA!G12)-1),RIGHT(SWDATA!G12,LEN(SWDATA!G12)-FIND("|",SWDATA!G12))))))</f>
        <v/>
      </c>
      <c r="O27" s="393" t="str">
        <f>IF(LEN(SWDATA!G12)=0,"",IF(LEN(SWDATA!H12)=0,"",IF($O$12="ID",MID(SWDATA!H12,FIND("|",SWDATA!H12)+1,FIND("~~",SWDATA!H12)-FIND("|",SWDATA!H12)-1),IF($O$12="Desc",RIGHT(SWDATA!H12,LEN(SWDATA!H12)-FIND("~~",SWDATA!H12)-1),RIGHT(SWDATA!H12,LEN(SWDATA!H12)-FIND("|",SWDATA!H12))))))</f>
        <v/>
      </c>
      <c r="P27" s="394" t="str">
        <f>IF(LEN(SWDATA!C12)=0,"",SWDATA!C12)</f>
        <v/>
      </c>
      <c r="Q27" s="307" t="str">
        <f t="shared" si="253"/>
        <v/>
      </c>
      <c r="R27" s="399" t="s">
        <v>261</v>
      </c>
      <c r="S27" s="400" t="s">
        <v>483</v>
      </c>
      <c r="T27" s="400"/>
      <c r="U27" s="401" t="s">
        <v>579</v>
      </c>
      <c r="V27" s="205" t="s">
        <v>221</v>
      </c>
      <c r="W27" s="395">
        <f>IF(OR(Is_Loading,LEN($A27)=0),"",SWDATA!P12)</f>
        <v>0</v>
      </c>
      <c r="X27" s="396">
        <f>IF(OR(Is_Loading,LEN($A27)=0),"",SWDATA!Q12)</f>
        <v>0</v>
      </c>
      <c r="Y27" s="396">
        <f>IF(OR(Is_Loading,LEN($A27)=0),"",SWDATA!R12)</f>
        <v>0</v>
      </c>
      <c r="Z27" s="395" t="str">
        <f t="shared" si="116"/>
        <v/>
      </c>
      <c r="AA27" s="395">
        <f>IF(OR(Is_Loading,LEN($A27)=0),"",SWDATA!T12)</f>
        <v>0</v>
      </c>
      <c r="AB27" s="396">
        <f>IF(OR(Is_Loading,LEN($A27)=0),"",SWDATA!U12)</f>
        <v>0</v>
      </c>
      <c r="AC27" s="396">
        <f>IF(OR(Is_Loading,LEN($A27)=0),"",SWDATA!V12)</f>
        <v>0</v>
      </c>
      <c r="AD27" s="395" t="str">
        <f t="shared" si="117"/>
        <v/>
      </c>
      <c r="AE27" s="395">
        <f>IF(OR(Is_Loading,LEN($A27)=0),"",SWDATA!X12)</f>
        <v>0</v>
      </c>
      <c r="AF27" s="396">
        <f>IF(OR(Is_Loading,LEN($A27)=0),"",SWDATA!Y12)</f>
        <v>0</v>
      </c>
      <c r="AG27" s="396">
        <f>IF(OR(Is_Loading,LEN($A27)=0),"",SWDATA!Z12)</f>
        <v>0</v>
      </c>
      <c r="AH27" s="395" t="str">
        <f t="shared" si="118"/>
        <v/>
      </c>
      <c r="AI27" s="395">
        <f>IF(OR(Is_Loading,LEN($A27)=0),"",SWDATA!AB12)</f>
        <v>0</v>
      </c>
      <c r="AJ27" s="396">
        <f>IF(OR(Is_Loading,LEN($A27)=0),"",SWDATA!AC12)</f>
        <v>0</v>
      </c>
      <c r="AK27" s="396">
        <f>IF(OR(Is_Loading,LEN($A27)=0),"",SWDATA!AD12)</f>
        <v>0</v>
      </c>
      <c r="AL27" s="395" t="str">
        <f t="shared" si="119"/>
        <v/>
      </c>
      <c r="AM27" s="395">
        <f>IF(OR(Is_Loading,LEN($A27)=0),"",SWDATA!AF12)</f>
        <v>0</v>
      </c>
      <c r="AN27" s="396">
        <f>IF(OR(Is_Loading,LEN($A27)=0),"",SWDATA!AG12)</f>
        <v>0</v>
      </c>
      <c r="AO27" s="397">
        <f>IF(OR(Is_Loading,LEN($A27)=0),"",SWDATA!AH12)</f>
        <v>0</v>
      </c>
      <c r="AP27" s="398" t="str">
        <f t="shared" si="120"/>
        <v/>
      </c>
      <c r="AQ27" s="395">
        <f>IF(OR(Is_Loading,LEN($A27)=0),"",SWDATA!AJ12)</f>
        <v>0</v>
      </c>
      <c r="AR27" s="396">
        <f>IF(OR(Is_Loading,LEN($A27)=0),"",SWDATA!AK12)</f>
        <v>0</v>
      </c>
      <c r="AS27" s="396">
        <f>IF(OR(Is_Loading,LEN($A27)=0),"",SWDATA!AL12)</f>
        <v>0</v>
      </c>
      <c r="AT27" s="395" t="str">
        <f t="shared" si="121"/>
        <v/>
      </c>
      <c r="AU27" s="395">
        <f>IF(OR(Is_Loading,LEN($A27)=0),"",SWDATA!AN12)</f>
        <v>0</v>
      </c>
      <c r="AV27" s="396">
        <f>IF(OR(Is_Loading,LEN($A27)=0),"",SWDATA!AO12)</f>
        <v>0</v>
      </c>
      <c r="AW27" s="396">
        <f>IF(OR(Is_Loading,LEN($A27)=0),"",SWDATA!AP12)</f>
        <v>0</v>
      </c>
      <c r="AX27" s="395" t="str">
        <f t="shared" si="122"/>
        <v/>
      </c>
      <c r="AY27" s="395">
        <f>IF(OR(Is_Loading,LEN($A27)=0),"",SWDATA!AR12)</f>
        <v>0</v>
      </c>
      <c r="AZ27" s="396">
        <f>IF(OR(Is_Loading,LEN($A27)=0),"",SWDATA!AS12)</f>
        <v>0</v>
      </c>
      <c r="BA27" s="396">
        <f>IF(OR(Is_Loading,LEN($A27)=0),"",SWDATA!AT12)</f>
        <v>0</v>
      </c>
      <c r="BB27" s="395" t="str">
        <f t="shared" si="123"/>
        <v/>
      </c>
      <c r="BC27" s="395">
        <f>IF(OR(Is_Loading,LEN($A27)=0),"",SWDATA!AV12)</f>
        <v>0</v>
      </c>
      <c r="BD27" s="396">
        <f>IF(OR(Is_Loading,LEN($A27)=0),"",SWDATA!AW12)</f>
        <v>0</v>
      </c>
      <c r="BE27" s="397">
        <f>IF(OR(Is_Loading,LEN($A27)=0),"",SWDATA!AX12)</f>
        <v>0</v>
      </c>
      <c r="BF27" s="398" t="str">
        <f t="shared" si="124"/>
        <v/>
      </c>
      <c r="BG27"/>
      <c r="BH27"/>
      <c r="BI27"/>
      <c r="BJ27"/>
      <c r="BK27"/>
      <c r="BL27"/>
      <c r="BM27"/>
      <c r="BN27"/>
      <c r="BO27"/>
      <c r="BP27"/>
      <c r="BQ27"/>
      <c r="BR27"/>
      <c r="BS27"/>
      <c r="BT27"/>
      <c r="BU27"/>
      <c r="BV27"/>
      <c r="BW27"/>
      <c r="BX27"/>
      <c r="BY27"/>
      <c r="BZ27"/>
      <c r="CA27"/>
      <c r="CB27"/>
      <c r="CC27"/>
      <c r="CD27"/>
      <c r="CE27"/>
      <c r="CF27"/>
      <c r="CG27"/>
      <c r="CH27"/>
      <c r="CI27"/>
      <c r="CJ27"/>
      <c r="CK27"/>
      <c r="CL27"/>
      <c r="CM27"/>
      <c r="CN27" s="201"/>
      <c r="CO27" s="201"/>
      <c r="CP27" s="201"/>
      <c r="CQ27" s="201"/>
      <c r="CR27" s="201"/>
      <c r="CS27" s="201"/>
      <c r="CT27" s="201"/>
      <c r="CU27" s="201"/>
      <c r="CV27" s="201"/>
      <c r="CW27" s="201"/>
      <c r="CX27" s="201"/>
      <c r="CY27" s="201"/>
      <c r="CZ27" s="201"/>
      <c r="DA27" s="201"/>
      <c r="DB27" s="201"/>
      <c r="DC27" s="201"/>
      <c r="DD27" s="201"/>
      <c r="DE27" s="201"/>
      <c r="DF27" s="201"/>
      <c r="DG27" s="201"/>
      <c r="DH27" s="201"/>
      <c r="DI27" s="201"/>
      <c r="DJ27" s="201"/>
      <c r="DK27" s="201"/>
      <c r="DL27" s="201"/>
      <c r="DM27" s="201"/>
      <c r="DN27" s="201"/>
      <c r="DS27" s="356"/>
      <c r="DT27" s="370"/>
      <c r="DU27" s="359"/>
      <c r="DV27" s="359"/>
      <c r="DW27" s="359"/>
      <c r="DX27" s="359">
        <v>1</v>
      </c>
      <c r="DY27" s="359">
        <f t="shared" ref="DY27" si="290">DV27</f>
        <v>0</v>
      </c>
      <c r="DZ27" s="359">
        <f t="shared" ref="DZ27" si="291">DW27</f>
        <v>0</v>
      </c>
      <c r="EA27" s="359">
        <f t="shared" ref="EA27" si="292">DX27</f>
        <v>1</v>
      </c>
      <c r="EB27" s="359">
        <f t="shared" ref="EB27" si="293">DY27</f>
        <v>0</v>
      </c>
      <c r="EC27" s="359">
        <f t="shared" ref="EC27" si="294">DZ27</f>
        <v>0</v>
      </c>
      <c r="ED27" s="359">
        <f t="shared" ref="ED27" si="295">EA27</f>
        <v>1</v>
      </c>
      <c r="EE27" s="359">
        <f t="shared" ref="EE27" si="296">EB27</f>
        <v>0</v>
      </c>
      <c r="EF27" s="359">
        <f t="shared" ref="EF27" si="297">EC27</f>
        <v>0</v>
      </c>
      <c r="EG27" s="359">
        <f t="shared" ref="EG27" si="298">ED27</f>
        <v>1</v>
      </c>
      <c r="EH27" s="359">
        <f t="shared" ref="EH27" si="299">EE27</f>
        <v>0</v>
      </c>
      <c r="EI27" s="359">
        <f t="shared" ref="EI27" si="300">EF27</f>
        <v>0</v>
      </c>
      <c r="EJ27" s="359">
        <f t="shared" ref="EJ27" si="301">EG27</f>
        <v>1</v>
      </c>
      <c r="EK27" s="359">
        <f t="shared" ref="EK27" si="302">EH27</f>
        <v>0</v>
      </c>
      <c r="EL27" s="359">
        <f t="shared" ref="EL27" si="303">EI27</f>
        <v>0</v>
      </c>
      <c r="EM27" s="359">
        <f t="shared" ref="EM27" si="304">EJ27</f>
        <v>1</v>
      </c>
      <c r="EN27" s="359">
        <f t="shared" ref="EN27" si="305">EK27</f>
        <v>0</v>
      </c>
      <c r="EO27" s="359">
        <f t="shared" ref="EO27" si="306">EL27</f>
        <v>0</v>
      </c>
      <c r="EP27" s="359">
        <f t="shared" ref="EP27" si="307">EM27</f>
        <v>1</v>
      </c>
      <c r="EQ27" s="359">
        <f t="shared" ref="EQ27" si="308">EN27</f>
        <v>0</v>
      </c>
      <c r="ER27" s="359">
        <f t="shared" ref="ER27" si="309">EO27</f>
        <v>0</v>
      </c>
      <c r="ES27" s="359">
        <f t="shared" ref="ES27" si="310">EP27</f>
        <v>1</v>
      </c>
      <c r="ET27" s="359">
        <f t="shared" ref="ET27" si="311">EQ27</f>
        <v>0</v>
      </c>
      <c r="EU27" s="359">
        <f t="shared" ref="EU27" si="312">ER27</f>
        <v>0</v>
      </c>
      <c r="EV27" s="359">
        <f t="shared" ref="EV27" si="313">ES27</f>
        <v>1</v>
      </c>
      <c r="EW27" s="359">
        <f t="shared" ref="EW27" si="314">ET27</f>
        <v>0</v>
      </c>
      <c r="EX27" s="359">
        <f t="shared" ref="EX27" si="315">EU27</f>
        <v>0</v>
      </c>
      <c r="EY27" s="359">
        <f t="shared" ref="EY27" si="316">EV27</f>
        <v>1</v>
      </c>
      <c r="EZ27" s="359">
        <f t="shared" ref="EZ27" si="317">EW27</f>
        <v>0</v>
      </c>
      <c r="FA27" s="359">
        <f t="shared" ref="FA27" si="318">EX27</f>
        <v>0</v>
      </c>
      <c r="FB27" s="359">
        <f t="shared" ref="FB27" si="319">EY27</f>
        <v>1</v>
      </c>
      <c r="FC27" s="359">
        <f t="shared" ref="FC27" si="320">EZ27</f>
        <v>0</v>
      </c>
      <c r="FD27" s="359">
        <f t="shared" ref="FD27" si="321">FA27</f>
        <v>0</v>
      </c>
      <c r="FE27" s="372"/>
      <c r="FF27" s="356"/>
      <c r="FG27" s="356"/>
      <c r="FH27" s="356"/>
      <c r="FI27" s="356"/>
      <c r="FJ27" s="356"/>
      <c r="FK27" s="356"/>
      <c r="FL27" s="356"/>
      <c r="FM27" s="356"/>
      <c r="FN27" s="356"/>
      <c r="FO27" s="356"/>
      <c r="FP27" s="356"/>
      <c r="FQ27" s="356"/>
      <c r="FR27" s="356"/>
      <c r="FS27" s="356"/>
      <c r="FT27" s="356"/>
      <c r="FU27" s="356"/>
      <c r="FV27" s="356"/>
      <c r="FW27" s="356"/>
      <c r="FX27" s="356"/>
      <c r="FY27" s="356"/>
      <c r="FZ27" s="356"/>
      <c r="GA27" s="356"/>
      <c r="GB27" s="356"/>
      <c r="GC27" s="356"/>
      <c r="GD27" s="356"/>
      <c r="GE27" s="356"/>
      <c r="GF27" s="356"/>
      <c r="GG27" s="356"/>
      <c r="GH27" s="356"/>
      <c r="GI27" s="356"/>
      <c r="GJ27" s="356"/>
      <c r="GK27" s="356"/>
      <c r="GL27" s="356"/>
      <c r="GM27" s="356"/>
      <c r="GN27" s="356"/>
      <c r="GO27" s="356"/>
      <c r="GP27" s="356"/>
      <c r="GQ27" s="356"/>
      <c r="GR27" s="356"/>
      <c r="GS27" s="356"/>
      <c r="GT27" s="356"/>
      <c r="GU27" s="356"/>
      <c r="GV27" s="356"/>
      <c r="GW27" s="356"/>
      <c r="GX27" s="356"/>
      <c r="GY27" s="356"/>
      <c r="GZ27" s="356"/>
      <c r="HA27" s="356"/>
      <c r="HB27" s="356"/>
      <c r="HC27" s="356"/>
    </row>
    <row r="28" spans="1:211" s="369" customFormat="1" ht="15" customHeight="1" thickTop="1" x14ac:dyDescent="0.2">
      <c r="A28" s="192">
        <f>SWDATA!O13</f>
        <v>0</v>
      </c>
      <c r="B28" s="192">
        <f>SWDATA!M13</f>
        <v>0</v>
      </c>
      <c r="C28" s="201">
        <f>IF(AND(SWDATA!M13=1,SWDATA!Q13="promotions"),SWDATA!P13,0)</f>
        <v>0</v>
      </c>
      <c r="D28" s="200">
        <f>ROW(SWDATA!M13)</f>
        <v>13</v>
      </c>
      <c r="E28" s="202">
        <f t="shared" si="111"/>
        <v>0</v>
      </c>
      <c r="F28" s="203">
        <f t="shared" si="112"/>
        <v>1</v>
      </c>
      <c r="G28" s="192" t="str">
        <f t="shared" si="113"/>
        <v/>
      </c>
      <c r="H28" s="204"/>
      <c r="I28" s="402">
        <f>SWDATA!E13</f>
        <v>0</v>
      </c>
      <c r="J28" s="237">
        <f t="shared" si="114"/>
        <v>0</v>
      </c>
      <c r="K28" s="238" t="str">
        <f t="shared" si="115"/>
        <v/>
      </c>
      <c r="L28" s="334"/>
      <c r="M28" s="337"/>
      <c r="N28" s="332" t="str">
        <f>IF(LEN(SWDATA!F13)=0,"",IF(LEN(SWDATA!G13)=0,"",IF($O$12="ID",MID(SWDATA!G13,FIND("|",SWDATA!G13)+1,FIND("~~",SWDATA!G13)-FIND("|",SWDATA!G13)-1),IF($O$12="Desc",RIGHT(SWDATA!G13,LEN(SWDATA!G13)-FIND("~~",SWDATA!G13)-1),RIGHT(SWDATA!G13,LEN(SWDATA!G13)-FIND("|",SWDATA!G13))))))</f>
        <v/>
      </c>
      <c r="O28" s="292" t="str">
        <f>IF(LEN(SWDATA!G13)=0,"",IF(LEN(SWDATA!H13)=0,"",IF($O$12="ID",MID(SWDATA!H13,FIND("|",SWDATA!H13)+1,FIND("~~",SWDATA!H13)-FIND("|",SWDATA!H13)-1),IF($O$12="Desc",RIGHT(SWDATA!H13,LEN(SWDATA!H13)-FIND("~~",SWDATA!H13)-1),RIGHT(SWDATA!H13,LEN(SWDATA!H13)-FIND("|",SWDATA!H13))))))</f>
        <v/>
      </c>
      <c r="P28" s="293" t="str">
        <f>IF(LEN(SWDATA!C13)=0,"",SWDATA!C13)</f>
        <v/>
      </c>
      <c r="Q28" s="307" t="str">
        <f t="shared" si="253"/>
        <v/>
      </c>
      <c r="R28" s="223" t="s">
        <v>574</v>
      </c>
      <c r="S28" s="224"/>
      <c r="T28" s="224"/>
      <c r="U28" s="261" t="s">
        <v>575</v>
      </c>
      <c r="V28" s="205" t="s">
        <v>221</v>
      </c>
      <c r="W28" s="262">
        <f>IF(OR(Is_Loading,LEN($A28)=0),"",SWDATA!P13)</f>
        <v>0</v>
      </c>
      <c r="X28" s="263">
        <f>IF(OR(Is_Loading,LEN($A28)=0),"",SWDATA!Q13)</f>
        <v>0</v>
      </c>
      <c r="Y28" s="263">
        <f>IF(OR(Is_Loading,LEN($A28)=0),"",SWDATA!R13)</f>
        <v>0</v>
      </c>
      <c r="Z28" s="262" t="str">
        <f t="shared" si="116"/>
        <v/>
      </c>
      <c r="AA28" s="262">
        <f>IF(OR(Is_Loading,LEN($A28)=0),"",SWDATA!T13)</f>
        <v>0</v>
      </c>
      <c r="AB28" s="263">
        <f>IF(OR(Is_Loading,LEN($A28)=0),"",SWDATA!U13)</f>
        <v>0</v>
      </c>
      <c r="AC28" s="263">
        <f>IF(OR(Is_Loading,LEN($A28)=0),"",SWDATA!V13)</f>
        <v>0</v>
      </c>
      <c r="AD28" s="262" t="str">
        <f t="shared" si="117"/>
        <v/>
      </c>
      <c r="AE28" s="262">
        <f>IF(OR(Is_Loading,LEN($A28)=0),"",SWDATA!X13)</f>
        <v>0</v>
      </c>
      <c r="AF28" s="263">
        <f>IF(OR(Is_Loading,LEN($A28)=0),"",SWDATA!Y13)</f>
        <v>0</v>
      </c>
      <c r="AG28" s="263">
        <f>IF(OR(Is_Loading,LEN($A28)=0),"",SWDATA!Z13)</f>
        <v>0</v>
      </c>
      <c r="AH28" s="262" t="str">
        <f t="shared" si="118"/>
        <v/>
      </c>
      <c r="AI28" s="262">
        <f>IF(OR(Is_Loading,LEN($A28)=0),"",SWDATA!AB13)</f>
        <v>0</v>
      </c>
      <c r="AJ28" s="263">
        <f>IF(OR(Is_Loading,LEN($A28)=0),"",SWDATA!AC13)</f>
        <v>0</v>
      </c>
      <c r="AK28" s="263">
        <f>IF(OR(Is_Loading,LEN($A28)=0),"",SWDATA!AD13)</f>
        <v>0</v>
      </c>
      <c r="AL28" s="262" t="str">
        <f t="shared" si="119"/>
        <v/>
      </c>
      <c r="AM28" s="262">
        <f>IF(OR(Is_Loading,LEN($A28)=0),"",SWDATA!AF13)</f>
        <v>0</v>
      </c>
      <c r="AN28" s="263">
        <f>IF(OR(Is_Loading,LEN($A28)=0),"",SWDATA!AG13)</f>
        <v>0</v>
      </c>
      <c r="AO28" s="317">
        <f>IF(OR(Is_Loading,LEN($A28)=0),"",SWDATA!AH13)</f>
        <v>0</v>
      </c>
      <c r="AP28" s="314" t="str">
        <f t="shared" si="120"/>
        <v/>
      </c>
      <c r="AQ28" s="262">
        <f>IF(OR(Is_Loading,LEN($A28)=0),"",SWDATA!AJ13)</f>
        <v>0</v>
      </c>
      <c r="AR28" s="263">
        <f>IF(OR(Is_Loading,LEN($A28)=0),"",SWDATA!AK13)</f>
        <v>0</v>
      </c>
      <c r="AS28" s="263">
        <f>IF(OR(Is_Loading,LEN($A28)=0),"",SWDATA!AL13)</f>
        <v>0</v>
      </c>
      <c r="AT28" s="262" t="str">
        <f t="shared" si="121"/>
        <v/>
      </c>
      <c r="AU28" s="262">
        <f>IF(OR(Is_Loading,LEN($A28)=0),"",SWDATA!AN13)</f>
        <v>0</v>
      </c>
      <c r="AV28" s="263">
        <f>IF(OR(Is_Loading,LEN($A28)=0),"",SWDATA!AO13)</f>
        <v>0</v>
      </c>
      <c r="AW28" s="263">
        <f>IF(OR(Is_Loading,LEN($A28)=0),"",SWDATA!AP13)</f>
        <v>0</v>
      </c>
      <c r="AX28" s="262" t="str">
        <f t="shared" si="122"/>
        <v/>
      </c>
      <c r="AY28" s="262">
        <f>IF(OR(Is_Loading,LEN($A28)=0),"",SWDATA!AR13)</f>
        <v>0</v>
      </c>
      <c r="AZ28" s="263">
        <f>IF(OR(Is_Loading,LEN($A28)=0),"",SWDATA!AS13)</f>
        <v>0</v>
      </c>
      <c r="BA28" s="263">
        <f>IF(OR(Is_Loading,LEN($A28)=0),"",SWDATA!AT13)</f>
        <v>0</v>
      </c>
      <c r="BB28" s="262" t="str">
        <f t="shared" si="123"/>
        <v/>
      </c>
      <c r="BC28" s="262">
        <f>IF(OR(Is_Loading,LEN($A28)=0),"",SWDATA!AV13)</f>
        <v>0</v>
      </c>
      <c r="BD28" s="263">
        <f>IF(OR(Is_Loading,LEN($A28)=0),"",SWDATA!AW13)</f>
        <v>0</v>
      </c>
      <c r="BE28" s="317">
        <f>IF(OR(Is_Loading,LEN($A28)=0),"",SWDATA!AX13)</f>
        <v>0</v>
      </c>
      <c r="BF28" s="314" t="str">
        <f t="shared" si="124"/>
        <v/>
      </c>
      <c r="BG28"/>
      <c r="BH28"/>
      <c r="BI28"/>
      <c r="BJ28"/>
      <c r="BK28"/>
      <c r="BL28"/>
      <c r="BM28"/>
      <c r="BN28"/>
      <c r="BO28"/>
      <c r="BP28"/>
      <c r="BQ28"/>
      <c r="BR28"/>
      <c r="BS28"/>
      <c r="BT28"/>
      <c r="BU28"/>
      <c r="BV28"/>
      <c r="BW28"/>
      <c r="BX28"/>
      <c r="BY28"/>
      <c r="BZ28"/>
      <c r="CA28"/>
      <c r="CB28"/>
      <c r="CC28"/>
      <c r="CD28"/>
      <c r="CE28"/>
      <c r="CF28"/>
      <c r="CG28"/>
      <c r="CH28"/>
      <c r="CI28"/>
      <c r="CJ28"/>
      <c r="CK28"/>
      <c r="CL28"/>
      <c r="CM28"/>
      <c r="CN28" s="201"/>
      <c r="CO28" s="201"/>
      <c r="CP28" s="201"/>
      <c r="CQ28" s="201"/>
      <c r="CR28" s="201"/>
      <c r="CS28" s="201"/>
      <c r="CT28" s="201"/>
      <c r="CU28" s="201"/>
      <c r="CV28" s="201"/>
      <c r="CW28" s="201"/>
      <c r="CX28" s="201"/>
      <c r="CY28" s="201"/>
      <c r="CZ28" s="201"/>
      <c r="DA28" s="201"/>
      <c r="DB28" s="201"/>
      <c r="DC28" s="201"/>
      <c r="DD28" s="201"/>
      <c r="DE28" s="201"/>
      <c r="DF28" s="201"/>
      <c r="DG28" s="201"/>
      <c r="DH28" s="201"/>
      <c r="DI28" s="201"/>
      <c r="DJ28" s="201"/>
      <c r="DK28" s="201"/>
      <c r="DL28" s="201"/>
      <c r="DM28" s="201"/>
      <c r="DN28" s="201"/>
      <c r="DS28" s="356"/>
      <c r="DT28" s="356"/>
      <c r="DU28" s="359">
        <f t="shared" ref="DU28" si="322">COLUMN(W26)</f>
        <v>23</v>
      </c>
      <c r="DV28" s="359">
        <f t="shared" ref="DV28" si="323">SUM(DU28)+DV29+1</f>
        <v>24</v>
      </c>
      <c r="DW28" s="359">
        <f t="shared" ref="DW28" si="324">SUM(DV28)+DW29+1</f>
        <v>25</v>
      </c>
      <c r="DX28" s="359">
        <f t="shared" ref="DX28" si="325">SUM(DW28)+DX29+1</f>
        <v>27</v>
      </c>
      <c r="DY28" s="359">
        <f t="shared" ref="DY28" si="326">SUM(DX28)+DY29+1</f>
        <v>28</v>
      </c>
      <c r="DZ28" s="359">
        <f t="shared" ref="DZ28" si="327">SUM(DY28)+DZ29+1</f>
        <v>29</v>
      </c>
      <c r="EA28" s="359">
        <f t="shared" ref="EA28" si="328">SUM(DZ28)+EA29+1</f>
        <v>31</v>
      </c>
      <c r="EB28" s="359">
        <f t="shared" ref="EB28" si="329">SUM(EA28)+EB29+1</f>
        <v>32</v>
      </c>
      <c r="EC28" s="359">
        <f t="shared" ref="EC28" si="330">SUM(EB28)+EC29+1</f>
        <v>33</v>
      </c>
      <c r="ED28" s="359">
        <f t="shared" ref="ED28" si="331">SUM(EC28)+ED29+1</f>
        <v>35</v>
      </c>
      <c r="EE28" s="359">
        <f t="shared" ref="EE28" si="332">SUM(ED28)+EE29+1</f>
        <v>36</v>
      </c>
      <c r="EF28" s="359">
        <f t="shared" ref="EF28" si="333">SUM(EE28)+EF29+1</f>
        <v>37</v>
      </c>
      <c r="EG28" s="359">
        <f t="shared" ref="EG28" si="334">SUM(EF28)+EG29+1</f>
        <v>39</v>
      </c>
      <c r="EH28" s="359">
        <f t="shared" ref="EH28" si="335">SUM(EG28)+EH29+1</f>
        <v>40</v>
      </c>
      <c r="EI28" s="359">
        <f t="shared" ref="EI28" si="336">SUM(EH28)+EI29+1</f>
        <v>41</v>
      </c>
      <c r="EJ28" s="359">
        <f t="shared" ref="EJ28" si="337">SUM(EI28)+EJ29+1</f>
        <v>43</v>
      </c>
      <c r="EK28" s="359">
        <f t="shared" ref="EK28" si="338">SUM(EJ28)+EK29+1</f>
        <v>44</v>
      </c>
      <c r="EL28" s="359">
        <f t="shared" ref="EL28" si="339">SUM(EK28)+EL29+1</f>
        <v>45</v>
      </c>
      <c r="EM28" s="359">
        <f t="shared" ref="EM28" si="340">SUM(EL28)+EM29+1</f>
        <v>47</v>
      </c>
      <c r="EN28" s="359">
        <f t="shared" ref="EN28" si="341">SUM(EM28)+EN29+1</f>
        <v>48</v>
      </c>
      <c r="EO28" s="359">
        <f t="shared" ref="EO28" si="342">SUM(EN28)+EO29+1</f>
        <v>49</v>
      </c>
      <c r="EP28" s="359">
        <f t="shared" ref="EP28" si="343">SUM(EO28)+EP29+1</f>
        <v>51</v>
      </c>
      <c r="EQ28" s="359">
        <f t="shared" ref="EQ28" si="344">SUM(EP28)+EQ29+1</f>
        <v>52</v>
      </c>
      <c r="ER28" s="359">
        <f t="shared" ref="ER28" si="345">SUM(EQ28)+ER29+1</f>
        <v>53</v>
      </c>
      <c r="ES28" s="359">
        <f t="shared" ref="ES28" si="346">SUM(ER28)+ES29+1</f>
        <v>55</v>
      </c>
      <c r="ET28" s="359">
        <f t="shared" ref="ET28" si="347">SUM(ES28)+ET29+1</f>
        <v>56</v>
      </c>
      <c r="EU28" s="359">
        <f t="shared" ref="EU28" si="348">SUM(ET28)+EU29+1</f>
        <v>57</v>
      </c>
      <c r="EV28" s="359">
        <f t="shared" ref="EV28" si="349">SUM(EU28)+EV29+1</f>
        <v>59</v>
      </c>
      <c r="EW28" s="359">
        <f t="shared" ref="EW28" si="350">SUM(EV28)+EW29+1</f>
        <v>60</v>
      </c>
      <c r="EX28" s="359">
        <f t="shared" ref="EX28" si="351">SUM(EW28)+EX29+1</f>
        <v>61</v>
      </c>
      <c r="EY28" s="359">
        <f t="shared" ref="EY28" si="352">SUM(EX28)+EY29+1</f>
        <v>63</v>
      </c>
      <c r="EZ28" s="359">
        <f t="shared" ref="EZ28" si="353">SUM(EY28)+EZ29+1</f>
        <v>64</v>
      </c>
      <c r="FA28" s="359">
        <f t="shared" ref="FA28" si="354">SUM(EZ28)+FA29+1</f>
        <v>65</v>
      </c>
      <c r="FB28" s="359">
        <f t="shared" ref="FB28" si="355">SUM(FA28)+FB29+1</f>
        <v>67</v>
      </c>
      <c r="FC28" s="359">
        <f t="shared" ref="FC28" si="356">SUM(FB28)+FC29+1</f>
        <v>68</v>
      </c>
      <c r="FD28" s="359">
        <f t="shared" ref="FD28" si="357">SUM(FC28)+FD29+1</f>
        <v>69</v>
      </c>
      <c r="FE28" s="356"/>
      <c r="FF28" s="356"/>
      <c r="FG28" s="356"/>
      <c r="FH28" s="356"/>
      <c r="FI28" s="356"/>
      <c r="FJ28" s="356"/>
      <c r="FK28" s="356"/>
      <c r="FL28" s="356"/>
      <c r="FM28" s="356"/>
      <c r="FN28" s="356"/>
      <c r="FO28" s="356"/>
      <c r="FP28" s="356"/>
      <c r="FQ28" s="356"/>
      <c r="FR28" s="356"/>
      <c r="FS28" s="356"/>
      <c r="FT28" s="356"/>
      <c r="FU28" s="356"/>
      <c r="FV28" s="356"/>
      <c r="FW28" s="356"/>
      <c r="FX28" s="356"/>
      <c r="FY28" s="356"/>
      <c r="FZ28" s="356"/>
      <c r="GA28" s="356"/>
      <c r="GB28" s="356"/>
      <c r="GC28" s="356"/>
      <c r="GD28" s="356"/>
      <c r="GE28" s="356"/>
      <c r="GF28" s="356"/>
      <c r="GG28" s="356"/>
      <c r="GH28" s="356"/>
      <c r="GI28" s="356"/>
      <c r="GJ28" s="356"/>
      <c r="GK28" s="356"/>
      <c r="GL28" s="356"/>
      <c r="GM28" s="356"/>
      <c r="GN28" s="356"/>
      <c r="GO28" s="356"/>
      <c r="GP28" s="356"/>
      <c r="GQ28" s="356"/>
      <c r="GR28" s="356"/>
      <c r="GS28" s="356"/>
      <c r="GT28" s="356"/>
      <c r="GU28" s="356"/>
      <c r="GV28" s="356"/>
      <c r="GW28" s="356"/>
      <c r="GX28" s="356"/>
      <c r="GY28" s="356"/>
      <c r="GZ28" s="356"/>
    </row>
    <row r="29" spans="1:211" s="369" customFormat="1" ht="15" customHeight="1" thickBot="1" x14ac:dyDescent="0.25">
      <c r="A29" s="192">
        <f>SWDATA!O14</f>
        <v>0</v>
      </c>
      <c r="B29" s="192">
        <f>SWDATA!M14</f>
        <v>0</v>
      </c>
      <c r="C29" s="201">
        <f>IF(AND(SWDATA!M14=1,SWDATA!Q14="promotions"),SWDATA!P14,0)</f>
        <v>0</v>
      </c>
      <c r="D29" s="200">
        <f>ROW(SWDATA!M14)</f>
        <v>14</v>
      </c>
      <c r="E29" s="202">
        <f t="shared" si="111"/>
        <v>0</v>
      </c>
      <c r="F29" s="203">
        <f t="shared" si="112"/>
        <v>1</v>
      </c>
      <c r="G29" s="192" t="str">
        <f t="shared" si="113"/>
        <v/>
      </c>
      <c r="H29" s="204"/>
      <c r="I29" s="402">
        <f>SWDATA!E14</f>
        <v>0</v>
      </c>
      <c r="J29" s="390">
        <f t="shared" si="114"/>
        <v>0</v>
      </c>
      <c r="K29" s="391" t="str">
        <f t="shared" si="115"/>
        <v/>
      </c>
      <c r="L29" s="334"/>
      <c r="M29" s="338"/>
      <c r="N29" s="392" t="str">
        <f>IF(LEN(SWDATA!F14)=0,"",IF(LEN(SWDATA!G14)=0,"",IF($O$12="ID",MID(SWDATA!G14,FIND("|",SWDATA!G14)+1,FIND("~~",SWDATA!G14)-FIND("|",SWDATA!G14)-1),IF($O$12="Desc",RIGHT(SWDATA!G14,LEN(SWDATA!G14)-FIND("~~",SWDATA!G14)-1),RIGHT(SWDATA!G14,LEN(SWDATA!G14)-FIND("|",SWDATA!G14))))))</f>
        <v/>
      </c>
      <c r="O29" s="393" t="str">
        <f>IF(LEN(SWDATA!G14)=0,"",IF(LEN(SWDATA!H14)=0,"",IF($O$12="ID",MID(SWDATA!H14,FIND("|",SWDATA!H14)+1,FIND("~~",SWDATA!H14)-FIND("|",SWDATA!H14)-1),IF($O$12="Desc",RIGHT(SWDATA!H14,LEN(SWDATA!H14)-FIND("~~",SWDATA!H14)-1),RIGHT(SWDATA!H14,LEN(SWDATA!H14)-FIND("|",SWDATA!H14))))))</f>
        <v/>
      </c>
      <c r="P29" s="394" t="str">
        <f>IF(LEN(SWDATA!C14)=0,"",SWDATA!C14)</f>
        <v/>
      </c>
      <c r="Q29" s="307" t="str">
        <f t="shared" si="253"/>
        <v/>
      </c>
      <c r="R29" s="399" t="s">
        <v>261</v>
      </c>
      <c r="S29" s="400" t="s">
        <v>483</v>
      </c>
      <c r="T29" s="400"/>
      <c r="U29" s="401" t="s">
        <v>579</v>
      </c>
      <c r="V29" s="205" t="s">
        <v>221</v>
      </c>
      <c r="W29" s="395">
        <f>IF(OR(Is_Loading,LEN($A29)=0),"",SWDATA!P14)</f>
        <v>0</v>
      </c>
      <c r="X29" s="396">
        <f>IF(OR(Is_Loading,LEN($A29)=0),"",SWDATA!Q14)</f>
        <v>0</v>
      </c>
      <c r="Y29" s="396">
        <f>IF(OR(Is_Loading,LEN($A29)=0),"",SWDATA!R14)</f>
        <v>0</v>
      </c>
      <c r="Z29" s="395" t="str">
        <f t="shared" si="116"/>
        <v/>
      </c>
      <c r="AA29" s="395">
        <f>IF(OR(Is_Loading,LEN($A29)=0),"",SWDATA!T14)</f>
        <v>0</v>
      </c>
      <c r="AB29" s="396">
        <f>IF(OR(Is_Loading,LEN($A29)=0),"",SWDATA!U14)</f>
        <v>0</v>
      </c>
      <c r="AC29" s="396">
        <f>IF(OR(Is_Loading,LEN($A29)=0),"",SWDATA!V14)</f>
        <v>0</v>
      </c>
      <c r="AD29" s="395" t="str">
        <f t="shared" si="117"/>
        <v/>
      </c>
      <c r="AE29" s="395">
        <f>IF(OR(Is_Loading,LEN($A29)=0),"",SWDATA!X14)</f>
        <v>0</v>
      </c>
      <c r="AF29" s="396">
        <f>IF(OR(Is_Loading,LEN($A29)=0),"",SWDATA!Y14)</f>
        <v>0</v>
      </c>
      <c r="AG29" s="396">
        <f>IF(OR(Is_Loading,LEN($A29)=0),"",SWDATA!Z14)</f>
        <v>0</v>
      </c>
      <c r="AH29" s="395" t="str">
        <f t="shared" si="118"/>
        <v/>
      </c>
      <c r="AI29" s="395">
        <f>IF(OR(Is_Loading,LEN($A29)=0),"",SWDATA!AB14)</f>
        <v>0</v>
      </c>
      <c r="AJ29" s="396">
        <f>IF(OR(Is_Loading,LEN($A29)=0),"",SWDATA!AC14)</f>
        <v>0</v>
      </c>
      <c r="AK29" s="396">
        <f>IF(OR(Is_Loading,LEN($A29)=0),"",SWDATA!AD14)</f>
        <v>0</v>
      </c>
      <c r="AL29" s="395" t="str">
        <f t="shared" si="119"/>
        <v/>
      </c>
      <c r="AM29" s="395">
        <f>IF(OR(Is_Loading,LEN($A29)=0),"",SWDATA!AF14)</f>
        <v>0</v>
      </c>
      <c r="AN29" s="396">
        <f>IF(OR(Is_Loading,LEN($A29)=0),"",SWDATA!AG14)</f>
        <v>0</v>
      </c>
      <c r="AO29" s="397">
        <f>IF(OR(Is_Loading,LEN($A29)=0),"",SWDATA!AH14)</f>
        <v>0</v>
      </c>
      <c r="AP29" s="398" t="str">
        <f t="shared" si="120"/>
        <v/>
      </c>
      <c r="AQ29" s="395">
        <f>IF(OR(Is_Loading,LEN($A29)=0),"",SWDATA!AJ14)</f>
        <v>0</v>
      </c>
      <c r="AR29" s="396">
        <f>IF(OR(Is_Loading,LEN($A29)=0),"",SWDATA!AK14)</f>
        <v>0</v>
      </c>
      <c r="AS29" s="396">
        <f>IF(OR(Is_Loading,LEN($A29)=0),"",SWDATA!AL14)</f>
        <v>0</v>
      </c>
      <c r="AT29" s="395" t="str">
        <f t="shared" si="121"/>
        <v/>
      </c>
      <c r="AU29" s="395">
        <f>IF(OR(Is_Loading,LEN($A29)=0),"",SWDATA!AN14)</f>
        <v>0</v>
      </c>
      <c r="AV29" s="396">
        <f>IF(OR(Is_Loading,LEN($A29)=0),"",SWDATA!AO14)</f>
        <v>0</v>
      </c>
      <c r="AW29" s="396">
        <f>IF(OR(Is_Loading,LEN($A29)=0),"",SWDATA!AP14)</f>
        <v>0</v>
      </c>
      <c r="AX29" s="395" t="str">
        <f t="shared" si="122"/>
        <v/>
      </c>
      <c r="AY29" s="395">
        <f>IF(OR(Is_Loading,LEN($A29)=0),"",SWDATA!AR14)</f>
        <v>0</v>
      </c>
      <c r="AZ29" s="396">
        <f>IF(OR(Is_Loading,LEN($A29)=0),"",SWDATA!AS14)</f>
        <v>0</v>
      </c>
      <c r="BA29" s="396">
        <f>IF(OR(Is_Loading,LEN($A29)=0),"",SWDATA!AT14)</f>
        <v>0</v>
      </c>
      <c r="BB29" s="395" t="str">
        <f t="shared" si="123"/>
        <v/>
      </c>
      <c r="BC29" s="395">
        <f>IF(OR(Is_Loading,LEN($A29)=0),"",SWDATA!AV14)</f>
        <v>0</v>
      </c>
      <c r="BD29" s="396">
        <f>IF(OR(Is_Loading,LEN($A29)=0),"",SWDATA!AW14)</f>
        <v>0</v>
      </c>
      <c r="BE29" s="397">
        <f>IF(OR(Is_Loading,LEN($A29)=0),"",SWDATA!AX14)</f>
        <v>0</v>
      </c>
      <c r="BF29" s="398" t="str">
        <f t="shared" si="124"/>
        <v/>
      </c>
      <c r="BG29"/>
      <c r="BH29"/>
      <c r="BI29"/>
      <c r="BJ29"/>
      <c r="BK29"/>
      <c r="BL29"/>
      <c r="BM29"/>
      <c r="BN29"/>
      <c r="BO29"/>
      <c r="BP29"/>
      <c r="BQ29"/>
      <c r="BR29"/>
      <c r="BS29"/>
      <c r="BT29"/>
      <c r="BU29"/>
      <c r="BV29"/>
      <c r="BW29"/>
      <c r="BX29"/>
      <c r="BY29"/>
      <c r="BZ29"/>
      <c r="CA29"/>
      <c r="CB29"/>
      <c r="CC29"/>
      <c r="CD29"/>
      <c r="CE29"/>
      <c r="CF29"/>
      <c r="CG29"/>
      <c r="CH29"/>
      <c r="CI29"/>
      <c r="CJ29"/>
      <c r="CK29"/>
      <c r="CL29"/>
      <c r="CM29"/>
      <c r="CN29" s="201"/>
      <c r="CO29" s="201"/>
      <c r="CP29" s="201"/>
      <c r="CQ29" s="201"/>
      <c r="CR29" s="201"/>
      <c r="CS29" s="201"/>
      <c r="CT29" s="201"/>
      <c r="CU29" s="201"/>
      <c r="CV29" s="201"/>
      <c r="CW29" s="201"/>
      <c r="CX29" s="201"/>
      <c r="CY29" s="201"/>
      <c r="CZ29" s="201"/>
      <c r="DA29" s="201"/>
      <c r="DB29" s="201"/>
      <c r="DC29" s="201"/>
      <c r="DD29" s="201"/>
      <c r="DE29" s="201"/>
      <c r="DF29" s="201"/>
      <c r="DG29" s="201"/>
      <c r="DH29" s="201"/>
      <c r="DI29" s="201"/>
      <c r="DJ29" s="201"/>
      <c r="DK29" s="201"/>
      <c r="DL29" s="201"/>
      <c r="DM29" s="201"/>
      <c r="DN29" s="201"/>
      <c r="DS29" s="356"/>
      <c r="DT29" s="370"/>
      <c r="DU29" s="359"/>
      <c r="DV29" s="359"/>
      <c r="DW29" s="359"/>
      <c r="DX29" s="359">
        <v>1</v>
      </c>
      <c r="DY29" s="359">
        <f t="shared" ref="DY29" si="358">DV29</f>
        <v>0</v>
      </c>
      <c r="DZ29" s="359">
        <f t="shared" ref="DZ29" si="359">DW29</f>
        <v>0</v>
      </c>
      <c r="EA29" s="359">
        <f t="shared" ref="EA29" si="360">DX29</f>
        <v>1</v>
      </c>
      <c r="EB29" s="359">
        <f t="shared" ref="EB29" si="361">DY29</f>
        <v>0</v>
      </c>
      <c r="EC29" s="359">
        <f t="shared" ref="EC29" si="362">DZ29</f>
        <v>0</v>
      </c>
      <c r="ED29" s="359">
        <f t="shared" ref="ED29" si="363">EA29</f>
        <v>1</v>
      </c>
      <c r="EE29" s="359">
        <f t="shared" ref="EE29" si="364">EB29</f>
        <v>0</v>
      </c>
      <c r="EF29" s="359">
        <f t="shared" ref="EF29" si="365">EC29</f>
        <v>0</v>
      </c>
      <c r="EG29" s="359">
        <f t="shared" ref="EG29" si="366">ED29</f>
        <v>1</v>
      </c>
      <c r="EH29" s="359">
        <f t="shared" ref="EH29" si="367">EE29</f>
        <v>0</v>
      </c>
      <c r="EI29" s="359">
        <f t="shared" ref="EI29" si="368">EF29</f>
        <v>0</v>
      </c>
      <c r="EJ29" s="359">
        <f t="shared" ref="EJ29" si="369">EG29</f>
        <v>1</v>
      </c>
      <c r="EK29" s="359">
        <f t="shared" ref="EK29" si="370">EH29</f>
        <v>0</v>
      </c>
      <c r="EL29" s="359">
        <f t="shared" ref="EL29" si="371">EI29</f>
        <v>0</v>
      </c>
      <c r="EM29" s="359">
        <f t="shared" ref="EM29" si="372">EJ29</f>
        <v>1</v>
      </c>
      <c r="EN29" s="359">
        <f t="shared" ref="EN29" si="373">EK29</f>
        <v>0</v>
      </c>
      <c r="EO29" s="359">
        <f t="shared" ref="EO29" si="374">EL29</f>
        <v>0</v>
      </c>
      <c r="EP29" s="359">
        <f t="shared" ref="EP29" si="375">EM29</f>
        <v>1</v>
      </c>
      <c r="EQ29" s="359">
        <f t="shared" ref="EQ29" si="376">EN29</f>
        <v>0</v>
      </c>
      <c r="ER29" s="359">
        <f t="shared" ref="ER29" si="377">EO29</f>
        <v>0</v>
      </c>
      <c r="ES29" s="359">
        <f t="shared" ref="ES29" si="378">EP29</f>
        <v>1</v>
      </c>
      <c r="ET29" s="359">
        <f t="shared" ref="ET29" si="379">EQ29</f>
        <v>0</v>
      </c>
      <c r="EU29" s="359">
        <f t="shared" ref="EU29" si="380">ER29</f>
        <v>0</v>
      </c>
      <c r="EV29" s="359">
        <f t="shared" ref="EV29" si="381">ES29</f>
        <v>1</v>
      </c>
      <c r="EW29" s="359">
        <f t="shared" ref="EW29" si="382">ET29</f>
        <v>0</v>
      </c>
      <c r="EX29" s="359">
        <f t="shared" ref="EX29" si="383">EU29</f>
        <v>0</v>
      </c>
      <c r="EY29" s="359">
        <f t="shared" ref="EY29" si="384">EV29</f>
        <v>1</v>
      </c>
      <c r="EZ29" s="359">
        <f t="shared" ref="EZ29" si="385">EW29</f>
        <v>0</v>
      </c>
      <c r="FA29" s="359">
        <f t="shared" ref="FA29" si="386">EX29</f>
        <v>0</v>
      </c>
      <c r="FB29" s="359">
        <f t="shared" ref="FB29" si="387">EY29</f>
        <v>1</v>
      </c>
      <c r="FC29" s="359">
        <f t="shared" ref="FC29" si="388">EZ29</f>
        <v>0</v>
      </c>
      <c r="FD29" s="359">
        <f t="shared" ref="FD29" si="389">FA29</f>
        <v>0</v>
      </c>
      <c r="FE29" s="372"/>
      <c r="FF29" s="356"/>
      <c r="FG29" s="356"/>
      <c r="FH29" s="356"/>
      <c r="FI29" s="356"/>
      <c r="FJ29" s="356"/>
      <c r="FK29" s="356"/>
      <c r="FL29" s="356"/>
      <c r="FM29" s="356"/>
      <c r="FN29" s="356"/>
      <c r="FO29" s="356"/>
      <c r="FP29" s="356"/>
      <c r="FQ29" s="356"/>
      <c r="FR29" s="356"/>
      <c r="FS29" s="356"/>
      <c r="FT29" s="356"/>
      <c r="FU29" s="356"/>
      <c r="FV29" s="356"/>
      <c r="FW29" s="356"/>
      <c r="FX29" s="356"/>
      <c r="FY29" s="356"/>
      <c r="FZ29" s="356"/>
      <c r="GA29" s="356"/>
      <c r="GB29" s="356"/>
      <c r="GC29" s="356"/>
      <c r="GD29" s="356"/>
      <c r="GE29" s="356"/>
      <c r="GF29" s="356"/>
      <c r="GG29" s="356"/>
      <c r="GH29" s="356"/>
      <c r="GI29" s="356"/>
      <c r="GJ29" s="356"/>
      <c r="GK29" s="356"/>
      <c r="GL29" s="356"/>
      <c r="GM29" s="356"/>
      <c r="GN29" s="356"/>
      <c r="GO29" s="356"/>
      <c r="GP29" s="356"/>
      <c r="GQ29" s="356"/>
      <c r="GR29" s="356"/>
      <c r="GS29" s="356"/>
      <c r="GT29" s="356"/>
      <c r="GU29" s="356"/>
      <c r="GV29" s="356"/>
      <c r="GW29" s="356"/>
      <c r="GX29" s="356"/>
      <c r="GY29" s="356"/>
      <c r="GZ29" s="356"/>
      <c r="HA29" s="356"/>
      <c r="HB29" s="356"/>
      <c r="HC29" s="356"/>
    </row>
    <row r="30" spans="1:211" s="369" customFormat="1" ht="15" customHeight="1" thickTop="1" x14ac:dyDescent="0.2">
      <c r="A30" s="192">
        <f>SWDATA!O15</f>
        <v>0</v>
      </c>
      <c r="B30" s="192">
        <f>SWDATA!M15</f>
        <v>0</v>
      </c>
      <c r="C30" s="201">
        <f>IF(AND(SWDATA!M15=1,SWDATA!Q15="promotions"),SWDATA!P15,0)</f>
        <v>0</v>
      </c>
      <c r="D30" s="200">
        <f>ROW(SWDATA!M15)</f>
        <v>15</v>
      </c>
      <c r="E30" s="202">
        <f t="shared" si="111"/>
        <v>0</v>
      </c>
      <c r="F30" s="203">
        <f t="shared" si="112"/>
        <v>1</v>
      </c>
      <c r="G30" s="192" t="str">
        <f t="shared" si="113"/>
        <v/>
      </c>
      <c r="H30" s="204"/>
      <c r="I30" s="402">
        <f>SWDATA!E15</f>
        <v>0</v>
      </c>
      <c r="J30" s="237">
        <f t="shared" si="114"/>
        <v>0</v>
      </c>
      <c r="K30" s="238" t="str">
        <f t="shared" si="115"/>
        <v/>
      </c>
      <c r="L30" s="334"/>
      <c r="M30" s="337"/>
      <c r="N30" s="332" t="str">
        <f>IF(LEN(SWDATA!F15)=0,"",IF(LEN(SWDATA!G15)=0,"",IF($O$12="ID",MID(SWDATA!G15,FIND("|",SWDATA!G15)+1,FIND("~~",SWDATA!G15)-FIND("|",SWDATA!G15)-1),IF($O$12="Desc",RIGHT(SWDATA!G15,LEN(SWDATA!G15)-FIND("~~",SWDATA!G15)-1),RIGHT(SWDATA!G15,LEN(SWDATA!G15)-FIND("|",SWDATA!G15))))))</f>
        <v/>
      </c>
      <c r="O30" s="292" t="str">
        <f>IF(LEN(SWDATA!G15)=0,"",IF(LEN(SWDATA!H15)=0,"",IF($O$12="ID",MID(SWDATA!H15,FIND("|",SWDATA!H15)+1,FIND("~~",SWDATA!H15)-FIND("|",SWDATA!H15)-1),IF($O$12="Desc",RIGHT(SWDATA!H15,LEN(SWDATA!H15)-FIND("~~",SWDATA!H15)-1),RIGHT(SWDATA!H15,LEN(SWDATA!H15)-FIND("|",SWDATA!H15))))))</f>
        <v/>
      </c>
      <c r="P30" s="293" t="str">
        <f>IF(LEN(SWDATA!C15)=0,"",SWDATA!C15)</f>
        <v/>
      </c>
      <c r="Q30" s="307" t="str">
        <f t="shared" si="253"/>
        <v/>
      </c>
      <c r="R30" s="223" t="s">
        <v>574</v>
      </c>
      <c r="S30" s="224"/>
      <c r="T30" s="224"/>
      <c r="U30" s="261" t="s">
        <v>575</v>
      </c>
      <c r="V30" s="205" t="s">
        <v>221</v>
      </c>
      <c r="W30" s="262">
        <f>IF(OR(Is_Loading,LEN($A30)=0),"",SWDATA!P15)</f>
        <v>0</v>
      </c>
      <c r="X30" s="263">
        <f>IF(OR(Is_Loading,LEN($A30)=0),"",SWDATA!Q15)</f>
        <v>0</v>
      </c>
      <c r="Y30" s="263">
        <f>IF(OR(Is_Loading,LEN($A30)=0),"",SWDATA!R15)</f>
        <v>0</v>
      </c>
      <c r="Z30" s="262" t="str">
        <f t="shared" si="116"/>
        <v/>
      </c>
      <c r="AA30" s="262">
        <f>IF(OR(Is_Loading,LEN($A30)=0),"",SWDATA!T15)</f>
        <v>0</v>
      </c>
      <c r="AB30" s="263">
        <f>IF(OR(Is_Loading,LEN($A30)=0),"",SWDATA!U15)</f>
        <v>0</v>
      </c>
      <c r="AC30" s="263">
        <f>IF(OR(Is_Loading,LEN($A30)=0),"",SWDATA!V15)</f>
        <v>0</v>
      </c>
      <c r="AD30" s="262" t="str">
        <f t="shared" si="117"/>
        <v/>
      </c>
      <c r="AE30" s="262">
        <f>IF(OR(Is_Loading,LEN($A30)=0),"",SWDATA!X15)</f>
        <v>0</v>
      </c>
      <c r="AF30" s="263">
        <f>IF(OR(Is_Loading,LEN($A30)=0),"",SWDATA!Y15)</f>
        <v>0</v>
      </c>
      <c r="AG30" s="263">
        <f>IF(OR(Is_Loading,LEN($A30)=0),"",SWDATA!Z15)</f>
        <v>0</v>
      </c>
      <c r="AH30" s="262" t="str">
        <f t="shared" si="118"/>
        <v/>
      </c>
      <c r="AI30" s="262">
        <f>IF(OR(Is_Loading,LEN($A30)=0),"",SWDATA!AB15)</f>
        <v>0</v>
      </c>
      <c r="AJ30" s="263">
        <f>IF(OR(Is_Loading,LEN($A30)=0),"",SWDATA!AC15)</f>
        <v>0</v>
      </c>
      <c r="AK30" s="263">
        <f>IF(OR(Is_Loading,LEN($A30)=0),"",SWDATA!AD15)</f>
        <v>0</v>
      </c>
      <c r="AL30" s="262" t="str">
        <f t="shared" si="119"/>
        <v/>
      </c>
      <c r="AM30" s="262">
        <f>IF(OR(Is_Loading,LEN($A30)=0),"",SWDATA!AF15)</f>
        <v>0</v>
      </c>
      <c r="AN30" s="263">
        <f>IF(OR(Is_Loading,LEN($A30)=0),"",SWDATA!AG15)</f>
        <v>0</v>
      </c>
      <c r="AO30" s="317">
        <f>IF(OR(Is_Loading,LEN($A30)=0),"",SWDATA!AH15)</f>
        <v>0</v>
      </c>
      <c r="AP30" s="314" t="str">
        <f t="shared" si="120"/>
        <v/>
      </c>
      <c r="AQ30" s="262">
        <f>IF(OR(Is_Loading,LEN($A30)=0),"",SWDATA!AJ15)</f>
        <v>0</v>
      </c>
      <c r="AR30" s="263">
        <f>IF(OR(Is_Loading,LEN($A30)=0),"",SWDATA!AK15)</f>
        <v>0</v>
      </c>
      <c r="AS30" s="263">
        <f>IF(OR(Is_Loading,LEN($A30)=0),"",SWDATA!AL15)</f>
        <v>0</v>
      </c>
      <c r="AT30" s="262" t="str">
        <f t="shared" si="121"/>
        <v/>
      </c>
      <c r="AU30" s="262">
        <f>IF(OR(Is_Loading,LEN($A30)=0),"",SWDATA!AN15)</f>
        <v>0</v>
      </c>
      <c r="AV30" s="263">
        <f>IF(OR(Is_Loading,LEN($A30)=0),"",SWDATA!AO15)</f>
        <v>0</v>
      </c>
      <c r="AW30" s="263">
        <f>IF(OR(Is_Loading,LEN($A30)=0),"",SWDATA!AP15)</f>
        <v>0</v>
      </c>
      <c r="AX30" s="262" t="str">
        <f t="shared" si="122"/>
        <v/>
      </c>
      <c r="AY30" s="262">
        <f>IF(OR(Is_Loading,LEN($A30)=0),"",SWDATA!AR15)</f>
        <v>0</v>
      </c>
      <c r="AZ30" s="263">
        <f>IF(OR(Is_Loading,LEN($A30)=0),"",SWDATA!AS15)</f>
        <v>0</v>
      </c>
      <c r="BA30" s="263">
        <f>IF(OR(Is_Loading,LEN($A30)=0),"",SWDATA!AT15)</f>
        <v>0</v>
      </c>
      <c r="BB30" s="262" t="str">
        <f t="shared" si="123"/>
        <v/>
      </c>
      <c r="BC30" s="262">
        <f>IF(OR(Is_Loading,LEN($A30)=0),"",SWDATA!AV15)</f>
        <v>0</v>
      </c>
      <c r="BD30" s="263">
        <f>IF(OR(Is_Loading,LEN($A30)=0),"",SWDATA!AW15)</f>
        <v>0</v>
      </c>
      <c r="BE30" s="317">
        <f>IF(OR(Is_Loading,LEN($A30)=0),"",SWDATA!AX15)</f>
        <v>0</v>
      </c>
      <c r="BF30" s="314" t="str">
        <f t="shared" si="124"/>
        <v/>
      </c>
      <c r="BG30"/>
      <c r="BH30"/>
      <c r="BI30"/>
      <c r="BJ30"/>
      <c r="BK30"/>
      <c r="BL30"/>
      <c r="BM30"/>
      <c r="BN30"/>
      <c r="BO30"/>
      <c r="BP30"/>
      <c r="BQ30"/>
      <c r="BR30"/>
      <c r="BS30"/>
      <c r="BT30"/>
      <c r="BU30"/>
      <c r="BV30"/>
      <c r="BW30"/>
      <c r="BX30"/>
      <c r="BY30"/>
      <c r="BZ30"/>
      <c r="CA30"/>
      <c r="CB30"/>
      <c r="CC30"/>
      <c r="CD30"/>
      <c r="CE30"/>
      <c r="CF30"/>
      <c r="CG30"/>
      <c r="CH30"/>
      <c r="CI30"/>
      <c r="CJ30"/>
      <c r="CK30"/>
      <c r="CL30"/>
      <c r="CM30"/>
      <c r="CN30" s="201"/>
      <c r="CO30" s="201"/>
      <c r="CP30" s="201"/>
      <c r="CQ30" s="201"/>
      <c r="CR30" s="201"/>
      <c r="CS30" s="201"/>
      <c r="CT30" s="201"/>
      <c r="CU30" s="201"/>
      <c r="CV30" s="201"/>
      <c r="CW30" s="201"/>
      <c r="CX30" s="201"/>
      <c r="CY30" s="201"/>
      <c r="CZ30" s="201"/>
      <c r="DA30" s="201"/>
      <c r="DB30" s="201"/>
      <c r="DC30" s="201"/>
      <c r="DD30" s="201"/>
      <c r="DE30" s="201"/>
      <c r="DF30" s="201"/>
      <c r="DG30" s="201"/>
      <c r="DH30" s="201"/>
      <c r="DI30" s="201"/>
      <c r="DJ30" s="201"/>
      <c r="DK30" s="201"/>
      <c r="DL30" s="201"/>
      <c r="DM30" s="201"/>
      <c r="DN30" s="201"/>
      <c r="DS30" s="356"/>
      <c r="DT30" s="356"/>
      <c r="DU30" s="359">
        <f t="shared" ref="DU30" si="390">COLUMN(W28)</f>
        <v>23</v>
      </c>
      <c r="DV30" s="359">
        <f t="shared" ref="DV30" si="391">SUM(DU30)+DV31+1</f>
        <v>24</v>
      </c>
      <c r="DW30" s="359">
        <f t="shared" ref="DW30" si="392">SUM(DV30)+DW31+1</f>
        <v>25</v>
      </c>
      <c r="DX30" s="359">
        <f t="shared" ref="DX30" si="393">SUM(DW30)+DX31+1</f>
        <v>27</v>
      </c>
      <c r="DY30" s="359">
        <f t="shared" ref="DY30" si="394">SUM(DX30)+DY31+1</f>
        <v>28</v>
      </c>
      <c r="DZ30" s="359">
        <f t="shared" ref="DZ30" si="395">SUM(DY30)+DZ31+1</f>
        <v>29</v>
      </c>
      <c r="EA30" s="359">
        <f t="shared" ref="EA30" si="396">SUM(DZ30)+EA31+1</f>
        <v>31</v>
      </c>
      <c r="EB30" s="359">
        <f t="shared" ref="EB30" si="397">SUM(EA30)+EB31+1</f>
        <v>32</v>
      </c>
      <c r="EC30" s="359">
        <f t="shared" ref="EC30" si="398">SUM(EB30)+EC31+1</f>
        <v>33</v>
      </c>
      <c r="ED30" s="359">
        <f t="shared" ref="ED30" si="399">SUM(EC30)+ED31+1</f>
        <v>35</v>
      </c>
      <c r="EE30" s="359">
        <f t="shared" ref="EE30" si="400">SUM(ED30)+EE31+1</f>
        <v>36</v>
      </c>
      <c r="EF30" s="359">
        <f t="shared" ref="EF30" si="401">SUM(EE30)+EF31+1</f>
        <v>37</v>
      </c>
      <c r="EG30" s="359">
        <f t="shared" ref="EG30" si="402">SUM(EF30)+EG31+1</f>
        <v>39</v>
      </c>
      <c r="EH30" s="359">
        <f t="shared" ref="EH30" si="403">SUM(EG30)+EH31+1</f>
        <v>40</v>
      </c>
      <c r="EI30" s="359">
        <f t="shared" ref="EI30" si="404">SUM(EH30)+EI31+1</f>
        <v>41</v>
      </c>
      <c r="EJ30" s="359">
        <f t="shared" ref="EJ30" si="405">SUM(EI30)+EJ31+1</f>
        <v>43</v>
      </c>
      <c r="EK30" s="359">
        <f t="shared" ref="EK30" si="406">SUM(EJ30)+EK31+1</f>
        <v>44</v>
      </c>
      <c r="EL30" s="359">
        <f t="shared" ref="EL30" si="407">SUM(EK30)+EL31+1</f>
        <v>45</v>
      </c>
      <c r="EM30" s="359">
        <f t="shared" ref="EM30" si="408">SUM(EL30)+EM31+1</f>
        <v>47</v>
      </c>
      <c r="EN30" s="359">
        <f t="shared" ref="EN30" si="409">SUM(EM30)+EN31+1</f>
        <v>48</v>
      </c>
      <c r="EO30" s="359">
        <f t="shared" ref="EO30" si="410">SUM(EN30)+EO31+1</f>
        <v>49</v>
      </c>
      <c r="EP30" s="359">
        <f t="shared" ref="EP30" si="411">SUM(EO30)+EP31+1</f>
        <v>51</v>
      </c>
      <c r="EQ30" s="359">
        <f t="shared" ref="EQ30" si="412">SUM(EP30)+EQ31+1</f>
        <v>52</v>
      </c>
      <c r="ER30" s="359">
        <f t="shared" ref="ER30" si="413">SUM(EQ30)+ER31+1</f>
        <v>53</v>
      </c>
      <c r="ES30" s="359">
        <f t="shared" ref="ES30" si="414">SUM(ER30)+ES31+1</f>
        <v>55</v>
      </c>
      <c r="ET30" s="359">
        <f t="shared" ref="ET30" si="415">SUM(ES30)+ET31+1</f>
        <v>56</v>
      </c>
      <c r="EU30" s="359">
        <f t="shared" ref="EU30" si="416">SUM(ET30)+EU31+1</f>
        <v>57</v>
      </c>
      <c r="EV30" s="359">
        <f t="shared" ref="EV30" si="417">SUM(EU30)+EV31+1</f>
        <v>59</v>
      </c>
      <c r="EW30" s="359">
        <f t="shared" ref="EW30" si="418">SUM(EV30)+EW31+1</f>
        <v>60</v>
      </c>
      <c r="EX30" s="359">
        <f t="shared" ref="EX30" si="419">SUM(EW30)+EX31+1</f>
        <v>61</v>
      </c>
      <c r="EY30" s="359">
        <f t="shared" ref="EY30" si="420">SUM(EX30)+EY31+1</f>
        <v>63</v>
      </c>
      <c r="EZ30" s="359">
        <f t="shared" ref="EZ30" si="421">SUM(EY30)+EZ31+1</f>
        <v>64</v>
      </c>
      <c r="FA30" s="359">
        <f t="shared" ref="FA30" si="422">SUM(EZ30)+FA31+1</f>
        <v>65</v>
      </c>
      <c r="FB30" s="359">
        <f t="shared" ref="FB30" si="423">SUM(FA30)+FB31+1</f>
        <v>67</v>
      </c>
      <c r="FC30" s="359">
        <f t="shared" ref="FC30" si="424">SUM(FB30)+FC31+1</f>
        <v>68</v>
      </c>
      <c r="FD30" s="359">
        <f t="shared" ref="FD30" si="425">SUM(FC30)+FD31+1</f>
        <v>69</v>
      </c>
      <c r="FE30" s="356"/>
      <c r="FF30" s="356"/>
      <c r="FG30" s="356"/>
      <c r="FH30" s="356"/>
      <c r="FI30" s="356"/>
      <c r="FJ30" s="356"/>
      <c r="FK30" s="356"/>
      <c r="FL30" s="356"/>
      <c r="FM30" s="356"/>
      <c r="FN30" s="356"/>
      <c r="FO30" s="356"/>
      <c r="FP30" s="356"/>
      <c r="FQ30" s="356"/>
      <c r="FR30" s="356"/>
      <c r="FS30" s="356"/>
      <c r="FT30" s="356"/>
      <c r="FU30" s="356"/>
      <c r="FV30" s="356"/>
      <c r="FW30" s="356"/>
      <c r="FX30" s="356"/>
      <c r="FY30" s="356"/>
      <c r="FZ30" s="356"/>
      <c r="GA30" s="356"/>
      <c r="GB30" s="356"/>
      <c r="GC30" s="356"/>
      <c r="GD30" s="356"/>
      <c r="GE30" s="356"/>
      <c r="GF30" s="356"/>
      <c r="GG30" s="356"/>
      <c r="GH30" s="356"/>
      <c r="GI30" s="356"/>
      <c r="GJ30" s="356"/>
      <c r="GK30" s="356"/>
      <c r="GL30" s="356"/>
      <c r="GM30" s="356"/>
      <c r="GN30" s="356"/>
      <c r="GO30" s="356"/>
      <c r="GP30" s="356"/>
      <c r="GQ30" s="356"/>
      <c r="GR30" s="356"/>
      <c r="GS30" s="356"/>
      <c r="GT30" s="356"/>
      <c r="GU30" s="356"/>
      <c r="GV30" s="356"/>
      <c r="GW30" s="356"/>
      <c r="GX30" s="356"/>
      <c r="GY30" s="356"/>
      <c r="GZ30" s="356"/>
    </row>
    <row r="31" spans="1:211" s="369" customFormat="1" ht="15" customHeight="1" thickBot="1" x14ac:dyDescent="0.25">
      <c r="A31" s="192">
        <f>SWDATA!O16</f>
        <v>0</v>
      </c>
      <c r="B31" s="192">
        <f>SWDATA!M16</f>
        <v>0</v>
      </c>
      <c r="C31" s="201">
        <f>IF(AND(SWDATA!M16=1,SWDATA!Q16="promotions"),SWDATA!P16,0)</f>
        <v>0</v>
      </c>
      <c r="D31" s="200">
        <f>ROW(SWDATA!M16)</f>
        <v>16</v>
      </c>
      <c r="E31" s="202">
        <f t="shared" si="111"/>
        <v>0</v>
      </c>
      <c r="F31" s="203">
        <f t="shared" si="112"/>
        <v>1</v>
      </c>
      <c r="G31" s="192" t="str">
        <f t="shared" si="113"/>
        <v/>
      </c>
      <c r="H31" s="204"/>
      <c r="I31" s="402">
        <f>SWDATA!E16</f>
        <v>0</v>
      </c>
      <c r="J31" s="390">
        <f t="shared" si="114"/>
        <v>0</v>
      </c>
      <c r="K31" s="391" t="str">
        <f t="shared" si="115"/>
        <v/>
      </c>
      <c r="L31" s="334"/>
      <c r="M31" s="338"/>
      <c r="N31" s="392" t="str">
        <f>IF(LEN(SWDATA!F16)=0,"",IF(LEN(SWDATA!G16)=0,"",IF($O$12="ID",MID(SWDATA!G16,FIND("|",SWDATA!G16)+1,FIND("~~",SWDATA!G16)-FIND("|",SWDATA!G16)-1),IF($O$12="Desc",RIGHT(SWDATA!G16,LEN(SWDATA!G16)-FIND("~~",SWDATA!G16)-1),RIGHT(SWDATA!G16,LEN(SWDATA!G16)-FIND("|",SWDATA!G16))))))</f>
        <v/>
      </c>
      <c r="O31" s="393" t="str">
        <f>IF(LEN(SWDATA!G16)=0,"",IF(LEN(SWDATA!H16)=0,"",IF($O$12="ID",MID(SWDATA!H16,FIND("|",SWDATA!H16)+1,FIND("~~",SWDATA!H16)-FIND("|",SWDATA!H16)-1),IF($O$12="Desc",RIGHT(SWDATA!H16,LEN(SWDATA!H16)-FIND("~~",SWDATA!H16)-1),RIGHT(SWDATA!H16,LEN(SWDATA!H16)-FIND("|",SWDATA!H16))))))</f>
        <v/>
      </c>
      <c r="P31" s="394" t="str">
        <f>IF(LEN(SWDATA!C16)=0,"",SWDATA!C16)</f>
        <v/>
      </c>
      <c r="Q31" s="307" t="str">
        <f t="shared" si="253"/>
        <v/>
      </c>
      <c r="R31" s="399" t="s">
        <v>261</v>
      </c>
      <c r="S31" s="400" t="s">
        <v>483</v>
      </c>
      <c r="T31" s="400"/>
      <c r="U31" s="401" t="s">
        <v>579</v>
      </c>
      <c r="V31" s="205" t="s">
        <v>221</v>
      </c>
      <c r="W31" s="395">
        <f>IF(OR(Is_Loading,LEN($A31)=0),"",SWDATA!P16)</f>
        <v>0</v>
      </c>
      <c r="X31" s="396">
        <f>IF(OR(Is_Loading,LEN($A31)=0),"",SWDATA!Q16)</f>
        <v>0</v>
      </c>
      <c r="Y31" s="396">
        <f>IF(OR(Is_Loading,LEN($A31)=0),"",SWDATA!R16)</f>
        <v>0</v>
      </c>
      <c r="Z31" s="395" t="str">
        <f t="shared" si="116"/>
        <v/>
      </c>
      <c r="AA31" s="395">
        <f>IF(OR(Is_Loading,LEN($A31)=0),"",SWDATA!T16)</f>
        <v>0</v>
      </c>
      <c r="AB31" s="396">
        <f>IF(OR(Is_Loading,LEN($A31)=0),"",SWDATA!U16)</f>
        <v>0</v>
      </c>
      <c r="AC31" s="396">
        <f>IF(OR(Is_Loading,LEN($A31)=0),"",SWDATA!V16)</f>
        <v>0</v>
      </c>
      <c r="AD31" s="395" t="str">
        <f t="shared" si="117"/>
        <v/>
      </c>
      <c r="AE31" s="395">
        <f>IF(OR(Is_Loading,LEN($A31)=0),"",SWDATA!X16)</f>
        <v>0</v>
      </c>
      <c r="AF31" s="396">
        <f>IF(OR(Is_Loading,LEN($A31)=0),"",SWDATA!Y16)</f>
        <v>0</v>
      </c>
      <c r="AG31" s="396">
        <f>IF(OR(Is_Loading,LEN($A31)=0),"",SWDATA!Z16)</f>
        <v>0</v>
      </c>
      <c r="AH31" s="395" t="str">
        <f t="shared" si="118"/>
        <v/>
      </c>
      <c r="AI31" s="395">
        <f>IF(OR(Is_Loading,LEN($A31)=0),"",SWDATA!AB16)</f>
        <v>0</v>
      </c>
      <c r="AJ31" s="396">
        <f>IF(OR(Is_Loading,LEN($A31)=0),"",SWDATA!AC16)</f>
        <v>0</v>
      </c>
      <c r="AK31" s="396">
        <f>IF(OR(Is_Loading,LEN($A31)=0),"",SWDATA!AD16)</f>
        <v>0</v>
      </c>
      <c r="AL31" s="395" t="str">
        <f t="shared" si="119"/>
        <v/>
      </c>
      <c r="AM31" s="395">
        <f>IF(OR(Is_Loading,LEN($A31)=0),"",SWDATA!AF16)</f>
        <v>0</v>
      </c>
      <c r="AN31" s="396">
        <f>IF(OR(Is_Loading,LEN($A31)=0),"",SWDATA!AG16)</f>
        <v>0</v>
      </c>
      <c r="AO31" s="397">
        <f>IF(OR(Is_Loading,LEN($A31)=0),"",SWDATA!AH16)</f>
        <v>0</v>
      </c>
      <c r="AP31" s="398" t="str">
        <f t="shared" si="120"/>
        <v/>
      </c>
      <c r="AQ31" s="395">
        <f>IF(OR(Is_Loading,LEN($A31)=0),"",SWDATA!AJ16)</f>
        <v>0</v>
      </c>
      <c r="AR31" s="396">
        <f>IF(OR(Is_Loading,LEN($A31)=0),"",SWDATA!AK16)</f>
        <v>0</v>
      </c>
      <c r="AS31" s="396">
        <f>IF(OR(Is_Loading,LEN($A31)=0),"",SWDATA!AL16)</f>
        <v>0</v>
      </c>
      <c r="AT31" s="395" t="str">
        <f t="shared" si="121"/>
        <v/>
      </c>
      <c r="AU31" s="395">
        <f>IF(OR(Is_Loading,LEN($A31)=0),"",SWDATA!AN16)</f>
        <v>0</v>
      </c>
      <c r="AV31" s="396">
        <f>IF(OR(Is_Loading,LEN($A31)=0),"",SWDATA!AO16)</f>
        <v>0</v>
      </c>
      <c r="AW31" s="396">
        <f>IF(OR(Is_Loading,LEN($A31)=0),"",SWDATA!AP16)</f>
        <v>0</v>
      </c>
      <c r="AX31" s="395" t="str">
        <f t="shared" si="122"/>
        <v/>
      </c>
      <c r="AY31" s="395">
        <f>IF(OR(Is_Loading,LEN($A31)=0),"",SWDATA!AR16)</f>
        <v>0</v>
      </c>
      <c r="AZ31" s="396">
        <f>IF(OR(Is_Loading,LEN($A31)=0),"",SWDATA!AS16)</f>
        <v>0</v>
      </c>
      <c r="BA31" s="396">
        <f>IF(OR(Is_Loading,LEN($A31)=0),"",SWDATA!AT16)</f>
        <v>0</v>
      </c>
      <c r="BB31" s="395" t="str">
        <f t="shared" si="123"/>
        <v/>
      </c>
      <c r="BC31" s="395">
        <f>IF(OR(Is_Loading,LEN($A31)=0),"",SWDATA!AV16)</f>
        <v>0</v>
      </c>
      <c r="BD31" s="396">
        <f>IF(OR(Is_Loading,LEN($A31)=0),"",SWDATA!AW16)</f>
        <v>0</v>
      </c>
      <c r="BE31" s="397">
        <f>IF(OR(Is_Loading,LEN($A31)=0),"",SWDATA!AX16)</f>
        <v>0</v>
      </c>
      <c r="BF31" s="398" t="str">
        <f t="shared" si="124"/>
        <v/>
      </c>
      <c r="BG31"/>
      <c r="BH31"/>
      <c r="BI31"/>
      <c r="BJ31"/>
      <c r="BK31"/>
      <c r="BL31"/>
      <c r="BM31"/>
      <c r="BN31"/>
      <c r="BO31"/>
      <c r="BP31"/>
      <c r="BQ31"/>
      <c r="BR31"/>
      <c r="BS31"/>
      <c r="BT31"/>
      <c r="BU31"/>
      <c r="BV31"/>
      <c r="BW31"/>
      <c r="BX31"/>
      <c r="BY31"/>
      <c r="BZ31"/>
      <c r="CA31"/>
      <c r="CB31"/>
      <c r="CC31"/>
      <c r="CD31"/>
      <c r="CE31"/>
      <c r="CF31"/>
      <c r="CG31"/>
      <c r="CH31"/>
      <c r="CI31"/>
      <c r="CJ31"/>
      <c r="CK31"/>
      <c r="CL31"/>
      <c r="CM31"/>
      <c r="CN31" s="201"/>
      <c r="CO31" s="201"/>
      <c r="CP31" s="201"/>
      <c r="CQ31" s="201"/>
      <c r="CR31" s="201"/>
      <c r="CS31" s="201"/>
      <c r="CT31" s="201"/>
      <c r="CU31" s="201"/>
      <c r="CV31" s="201"/>
      <c r="CW31" s="201"/>
      <c r="CX31" s="201"/>
      <c r="CY31" s="201"/>
      <c r="CZ31" s="201"/>
      <c r="DA31" s="201"/>
      <c r="DB31" s="201"/>
      <c r="DC31" s="201"/>
      <c r="DD31" s="201"/>
      <c r="DE31" s="201"/>
      <c r="DF31" s="201"/>
      <c r="DG31" s="201"/>
      <c r="DH31" s="201"/>
      <c r="DI31" s="201"/>
      <c r="DJ31" s="201"/>
      <c r="DK31" s="201"/>
      <c r="DL31" s="201"/>
      <c r="DM31" s="201"/>
      <c r="DN31" s="201"/>
      <c r="DS31" s="356"/>
      <c r="DT31" s="370"/>
      <c r="DU31" s="359"/>
      <c r="DV31" s="359"/>
      <c r="DW31" s="359"/>
      <c r="DX31" s="359">
        <v>1</v>
      </c>
      <c r="DY31" s="359">
        <f t="shared" ref="DY31" si="426">DV31</f>
        <v>0</v>
      </c>
      <c r="DZ31" s="359">
        <f t="shared" ref="DZ31" si="427">DW31</f>
        <v>0</v>
      </c>
      <c r="EA31" s="359">
        <f t="shared" ref="EA31" si="428">DX31</f>
        <v>1</v>
      </c>
      <c r="EB31" s="359">
        <f t="shared" ref="EB31" si="429">DY31</f>
        <v>0</v>
      </c>
      <c r="EC31" s="359">
        <f t="shared" ref="EC31" si="430">DZ31</f>
        <v>0</v>
      </c>
      <c r="ED31" s="359">
        <f t="shared" ref="ED31" si="431">EA31</f>
        <v>1</v>
      </c>
      <c r="EE31" s="359">
        <f t="shared" ref="EE31" si="432">EB31</f>
        <v>0</v>
      </c>
      <c r="EF31" s="359">
        <f t="shared" ref="EF31" si="433">EC31</f>
        <v>0</v>
      </c>
      <c r="EG31" s="359">
        <f t="shared" ref="EG31" si="434">ED31</f>
        <v>1</v>
      </c>
      <c r="EH31" s="359">
        <f t="shared" ref="EH31" si="435">EE31</f>
        <v>0</v>
      </c>
      <c r="EI31" s="359">
        <f t="shared" ref="EI31" si="436">EF31</f>
        <v>0</v>
      </c>
      <c r="EJ31" s="359">
        <f t="shared" ref="EJ31" si="437">EG31</f>
        <v>1</v>
      </c>
      <c r="EK31" s="359">
        <f t="shared" ref="EK31" si="438">EH31</f>
        <v>0</v>
      </c>
      <c r="EL31" s="359">
        <f t="shared" ref="EL31" si="439">EI31</f>
        <v>0</v>
      </c>
      <c r="EM31" s="359">
        <f t="shared" ref="EM31" si="440">EJ31</f>
        <v>1</v>
      </c>
      <c r="EN31" s="359">
        <f t="shared" ref="EN31" si="441">EK31</f>
        <v>0</v>
      </c>
      <c r="EO31" s="359">
        <f t="shared" ref="EO31" si="442">EL31</f>
        <v>0</v>
      </c>
      <c r="EP31" s="359">
        <f t="shared" ref="EP31" si="443">EM31</f>
        <v>1</v>
      </c>
      <c r="EQ31" s="359">
        <f t="shared" ref="EQ31" si="444">EN31</f>
        <v>0</v>
      </c>
      <c r="ER31" s="359">
        <f t="shared" ref="ER31" si="445">EO31</f>
        <v>0</v>
      </c>
      <c r="ES31" s="359">
        <f t="shared" ref="ES31" si="446">EP31</f>
        <v>1</v>
      </c>
      <c r="ET31" s="359">
        <f t="shared" ref="ET31" si="447">EQ31</f>
        <v>0</v>
      </c>
      <c r="EU31" s="359">
        <f t="shared" ref="EU31" si="448">ER31</f>
        <v>0</v>
      </c>
      <c r="EV31" s="359">
        <f t="shared" ref="EV31" si="449">ES31</f>
        <v>1</v>
      </c>
      <c r="EW31" s="359">
        <f t="shared" ref="EW31" si="450">ET31</f>
        <v>0</v>
      </c>
      <c r="EX31" s="359">
        <f t="shared" ref="EX31" si="451">EU31</f>
        <v>0</v>
      </c>
      <c r="EY31" s="359">
        <f t="shared" ref="EY31" si="452">EV31</f>
        <v>1</v>
      </c>
      <c r="EZ31" s="359">
        <f t="shared" ref="EZ31" si="453">EW31</f>
        <v>0</v>
      </c>
      <c r="FA31" s="359">
        <f t="shared" ref="FA31" si="454">EX31</f>
        <v>0</v>
      </c>
      <c r="FB31" s="359">
        <f t="shared" ref="FB31" si="455">EY31</f>
        <v>1</v>
      </c>
      <c r="FC31" s="359">
        <f t="shared" ref="FC31" si="456">EZ31</f>
        <v>0</v>
      </c>
      <c r="FD31" s="359">
        <f t="shared" ref="FD31" si="457">FA31</f>
        <v>0</v>
      </c>
      <c r="FE31" s="372"/>
      <c r="FF31" s="356"/>
      <c r="FG31" s="356"/>
      <c r="FH31" s="356"/>
      <c r="FI31" s="356"/>
      <c r="FJ31" s="356"/>
      <c r="FK31" s="356"/>
      <c r="FL31" s="356"/>
      <c r="FM31" s="356"/>
      <c r="FN31" s="356"/>
      <c r="FO31" s="356"/>
      <c r="FP31" s="356"/>
      <c r="FQ31" s="356"/>
      <c r="FR31" s="356"/>
      <c r="FS31" s="356"/>
      <c r="FT31" s="356"/>
      <c r="FU31" s="356"/>
      <c r="FV31" s="356"/>
      <c r="FW31" s="356"/>
      <c r="FX31" s="356"/>
      <c r="FY31" s="356"/>
      <c r="FZ31" s="356"/>
      <c r="GA31" s="356"/>
      <c r="GB31" s="356"/>
      <c r="GC31" s="356"/>
      <c r="GD31" s="356"/>
      <c r="GE31" s="356"/>
      <c r="GF31" s="356"/>
      <c r="GG31" s="356"/>
      <c r="GH31" s="356"/>
      <c r="GI31" s="356"/>
      <c r="GJ31" s="356"/>
      <c r="GK31" s="356"/>
      <c r="GL31" s="356"/>
      <c r="GM31" s="356"/>
      <c r="GN31" s="356"/>
      <c r="GO31" s="356"/>
      <c r="GP31" s="356"/>
      <c r="GQ31" s="356"/>
      <c r="GR31" s="356"/>
      <c r="GS31" s="356"/>
      <c r="GT31" s="356"/>
      <c r="GU31" s="356"/>
      <c r="GV31" s="356"/>
      <c r="GW31" s="356"/>
      <c r="GX31" s="356"/>
      <c r="GY31" s="356"/>
      <c r="GZ31" s="356"/>
      <c r="HA31" s="356"/>
      <c r="HB31" s="356"/>
      <c r="HC31" s="356"/>
    </row>
    <row r="32" spans="1:211" s="369" customFormat="1" ht="15" customHeight="1" thickTop="1" x14ac:dyDescent="0.2">
      <c r="A32" s="192">
        <f>SWDATA!O17</f>
        <v>0</v>
      </c>
      <c r="B32" s="192">
        <f>SWDATA!M17</f>
        <v>0</v>
      </c>
      <c r="C32" s="201">
        <f>IF(AND(SWDATA!M17=1,SWDATA!Q17="promotions"),SWDATA!P17,0)</f>
        <v>0</v>
      </c>
      <c r="D32" s="200">
        <f>ROW(SWDATA!M17)</f>
        <v>17</v>
      </c>
      <c r="E32" s="202">
        <f t="shared" si="111"/>
        <v>0</v>
      </c>
      <c r="F32" s="203">
        <f t="shared" si="112"/>
        <v>1</v>
      </c>
      <c r="G32" s="192" t="str">
        <f t="shared" si="113"/>
        <v/>
      </c>
      <c r="H32" s="204"/>
      <c r="I32" s="402">
        <f>SWDATA!E17</f>
        <v>0</v>
      </c>
      <c r="J32" s="237">
        <f t="shared" si="114"/>
        <v>0</v>
      </c>
      <c r="K32" s="238" t="str">
        <f t="shared" si="115"/>
        <v/>
      </c>
      <c r="L32" s="334"/>
      <c r="M32" s="337"/>
      <c r="N32" s="332" t="str">
        <f>IF(LEN(SWDATA!F17)=0,"",IF(LEN(SWDATA!G17)=0,"",IF($O$12="ID",MID(SWDATA!G17,FIND("|",SWDATA!G17)+1,FIND("~~",SWDATA!G17)-FIND("|",SWDATA!G17)-1),IF($O$12="Desc",RIGHT(SWDATA!G17,LEN(SWDATA!G17)-FIND("~~",SWDATA!G17)-1),RIGHT(SWDATA!G17,LEN(SWDATA!G17)-FIND("|",SWDATA!G17))))))</f>
        <v/>
      </c>
      <c r="O32" s="292" t="str">
        <f>IF(LEN(SWDATA!G17)=0,"",IF(LEN(SWDATA!H17)=0,"",IF($O$12="ID",MID(SWDATA!H17,FIND("|",SWDATA!H17)+1,FIND("~~",SWDATA!H17)-FIND("|",SWDATA!H17)-1),IF($O$12="Desc",RIGHT(SWDATA!H17,LEN(SWDATA!H17)-FIND("~~",SWDATA!H17)-1),RIGHT(SWDATA!H17,LEN(SWDATA!H17)-FIND("|",SWDATA!H17))))))</f>
        <v/>
      </c>
      <c r="P32" s="293" t="str">
        <f>IF(LEN(SWDATA!C17)=0,"",SWDATA!C17)</f>
        <v/>
      </c>
      <c r="Q32" s="307" t="str">
        <f t="shared" si="253"/>
        <v/>
      </c>
      <c r="R32" s="223" t="s">
        <v>574</v>
      </c>
      <c r="S32" s="224"/>
      <c r="T32" s="224"/>
      <c r="U32" s="261" t="s">
        <v>575</v>
      </c>
      <c r="V32" s="205" t="s">
        <v>221</v>
      </c>
      <c r="W32" s="262">
        <f>IF(OR(Is_Loading,LEN($A32)=0),"",SWDATA!P17)</f>
        <v>0</v>
      </c>
      <c r="X32" s="263">
        <f>IF(OR(Is_Loading,LEN($A32)=0),"",SWDATA!Q17)</f>
        <v>0</v>
      </c>
      <c r="Y32" s="263">
        <f>IF(OR(Is_Loading,LEN($A32)=0),"",SWDATA!R17)</f>
        <v>0</v>
      </c>
      <c r="Z32" s="262" t="str">
        <f t="shared" si="116"/>
        <v/>
      </c>
      <c r="AA32" s="262">
        <f>IF(OR(Is_Loading,LEN($A32)=0),"",SWDATA!T17)</f>
        <v>0</v>
      </c>
      <c r="AB32" s="263">
        <f>IF(OR(Is_Loading,LEN($A32)=0),"",SWDATA!U17)</f>
        <v>0</v>
      </c>
      <c r="AC32" s="263">
        <f>IF(OR(Is_Loading,LEN($A32)=0),"",SWDATA!V17)</f>
        <v>0</v>
      </c>
      <c r="AD32" s="262" t="str">
        <f t="shared" si="117"/>
        <v/>
      </c>
      <c r="AE32" s="262">
        <f>IF(OR(Is_Loading,LEN($A32)=0),"",SWDATA!X17)</f>
        <v>0</v>
      </c>
      <c r="AF32" s="263">
        <f>IF(OR(Is_Loading,LEN($A32)=0),"",SWDATA!Y17)</f>
        <v>0</v>
      </c>
      <c r="AG32" s="263">
        <f>IF(OR(Is_Loading,LEN($A32)=0),"",SWDATA!Z17)</f>
        <v>0</v>
      </c>
      <c r="AH32" s="262" t="str">
        <f t="shared" si="118"/>
        <v/>
      </c>
      <c r="AI32" s="262">
        <f>IF(OR(Is_Loading,LEN($A32)=0),"",SWDATA!AB17)</f>
        <v>0</v>
      </c>
      <c r="AJ32" s="263">
        <f>IF(OR(Is_Loading,LEN($A32)=0),"",SWDATA!AC17)</f>
        <v>0</v>
      </c>
      <c r="AK32" s="263">
        <f>IF(OR(Is_Loading,LEN($A32)=0),"",SWDATA!AD17)</f>
        <v>0</v>
      </c>
      <c r="AL32" s="262" t="str">
        <f t="shared" si="119"/>
        <v/>
      </c>
      <c r="AM32" s="262">
        <f>IF(OR(Is_Loading,LEN($A32)=0),"",SWDATA!AF17)</f>
        <v>0</v>
      </c>
      <c r="AN32" s="263">
        <f>IF(OR(Is_Loading,LEN($A32)=0),"",SWDATA!AG17)</f>
        <v>0</v>
      </c>
      <c r="AO32" s="317">
        <f>IF(OR(Is_Loading,LEN($A32)=0),"",SWDATA!AH17)</f>
        <v>0</v>
      </c>
      <c r="AP32" s="314" t="str">
        <f t="shared" si="120"/>
        <v/>
      </c>
      <c r="AQ32" s="262">
        <f>IF(OR(Is_Loading,LEN($A32)=0),"",SWDATA!AJ17)</f>
        <v>0</v>
      </c>
      <c r="AR32" s="263">
        <f>IF(OR(Is_Loading,LEN($A32)=0),"",SWDATA!AK17)</f>
        <v>0</v>
      </c>
      <c r="AS32" s="263">
        <f>IF(OR(Is_Loading,LEN($A32)=0),"",SWDATA!AL17)</f>
        <v>0</v>
      </c>
      <c r="AT32" s="262" t="str">
        <f t="shared" si="121"/>
        <v/>
      </c>
      <c r="AU32" s="262">
        <f>IF(OR(Is_Loading,LEN($A32)=0),"",SWDATA!AN17)</f>
        <v>0</v>
      </c>
      <c r="AV32" s="263">
        <f>IF(OR(Is_Loading,LEN($A32)=0),"",SWDATA!AO17)</f>
        <v>0</v>
      </c>
      <c r="AW32" s="263">
        <f>IF(OR(Is_Loading,LEN($A32)=0),"",SWDATA!AP17)</f>
        <v>0</v>
      </c>
      <c r="AX32" s="262" t="str">
        <f t="shared" si="122"/>
        <v/>
      </c>
      <c r="AY32" s="262">
        <f>IF(OR(Is_Loading,LEN($A32)=0),"",SWDATA!AR17)</f>
        <v>0</v>
      </c>
      <c r="AZ32" s="263">
        <f>IF(OR(Is_Loading,LEN($A32)=0),"",SWDATA!AS17)</f>
        <v>0</v>
      </c>
      <c r="BA32" s="263">
        <f>IF(OR(Is_Loading,LEN($A32)=0),"",SWDATA!AT17)</f>
        <v>0</v>
      </c>
      <c r="BB32" s="262" t="str">
        <f t="shared" si="123"/>
        <v/>
      </c>
      <c r="BC32" s="262">
        <f>IF(OR(Is_Loading,LEN($A32)=0),"",SWDATA!AV17)</f>
        <v>0</v>
      </c>
      <c r="BD32" s="263">
        <f>IF(OR(Is_Loading,LEN($A32)=0),"",SWDATA!AW17)</f>
        <v>0</v>
      </c>
      <c r="BE32" s="317">
        <f>IF(OR(Is_Loading,LEN($A32)=0),"",SWDATA!AX17)</f>
        <v>0</v>
      </c>
      <c r="BF32" s="314" t="str">
        <f t="shared" si="124"/>
        <v/>
      </c>
      <c r="BG32"/>
      <c r="BH32"/>
      <c r="BI32"/>
      <c r="BJ32"/>
      <c r="BK32"/>
      <c r="BL32"/>
      <c r="BM32"/>
      <c r="BN32"/>
      <c r="BO32"/>
      <c r="BP32"/>
      <c r="BQ32"/>
      <c r="BR32"/>
      <c r="BS32"/>
      <c r="BT32"/>
      <c r="BU32"/>
      <c r="BV32"/>
      <c r="BW32"/>
      <c r="BX32"/>
      <c r="BY32"/>
      <c r="BZ32"/>
      <c r="CA32"/>
      <c r="CB32"/>
      <c r="CC32"/>
      <c r="CD32"/>
      <c r="CE32"/>
      <c r="CF32"/>
      <c r="CG32"/>
      <c r="CH32"/>
      <c r="CI32"/>
      <c r="CJ32"/>
      <c r="CK32"/>
      <c r="CL32"/>
      <c r="CM32"/>
      <c r="CN32" s="201"/>
      <c r="CO32" s="201"/>
      <c r="CP32" s="201"/>
      <c r="CQ32" s="201"/>
      <c r="CR32" s="201"/>
      <c r="CS32" s="201"/>
      <c r="CT32" s="201"/>
      <c r="CU32" s="201"/>
      <c r="CV32" s="201"/>
      <c r="CW32" s="201"/>
      <c r="CX32" s="201"/>
      <c r="CY32" s="201"/>
      <c r="CZ32" s="201"/>
      <c r="DA32" s="201"/>
      <c r="DB32" s="201"/>
      <c r="DC32" s="201"/>
      <c r="DD32" s="201"/>
      <c r="DE32" s="201"/>
      <c r="DF32" s="201"/>
      <c r="DG32" s="201"/>
      <c r="DH32" s="201"/>
      <c r="DI32" s="201"/>
      <c r="DJ32" s="201"/>
      <c r="DK32" s="201"/>
      <c r="DL32" s="201"/>
      <c r="DM32" s="201"/>
      <c r="DN32" s="201"/>
      <c r="DS32" s="356"/>
      <c r="DT32" s="356"/>
      <c r="DU32" s="359">
        <f t="shared" ref="DU32" si="458">COLUMN(W30)</f>
        <v>23</v>
      </c>
      <c r="DV32" s="359">
        <f t="shared" ref="DV32" si="459">SUM(DU32)+DV33+1</f>
        <v>24</v>
      </c>
      <c r="DW32" s="359">
        <f t="shared" ref="DW32" si="460">SUM(DV32)+DW33+1</f>
        <v>25</v>
      </c>
      <c r="DX32" s="359">
        <f t="shared" ref="DX32" si="461">SUM(DW32)+DX33+1</f>
        <v>27</v>
      </c>
      <c r="DY32" s="359">
        <f t="shared" ref="DY32" si="462">SUM(DX32)+DY33+1</f>
        <v>28</v>
      </c>
      <c r="DZ32" s="359">
        <f t="shared" ref="DZ32" si="463">SUM(DY32)+DZ33+1</f>
        <v>29</v>
      </c>
      <c r="EA32" s="359">
        <f t="shared" ref="EA32" si="464">SUM(DZ32)+EA33+1</f>
        <v>31</v>
      </c>
      <c r="EB32" s="359">
        <f t="shared" ref="EB32" si="465">SUM(EA32)+EB33+1</f>
        <v>32</v>
      </c>
      <c r="EC32" s="359">
        <f t="shared" ref="EC32" si="466">SUM(EB32)+EC33+1</f>
        <v>33</v>
      </c>
      <c r="ED32" s="359">
        <f t="shared" ref="ED32" si="467">SUM(EC32)+ED33+1</f>
        <v>35</v>
      </c>
      <c r="EE32" s="359">
        <f t="shared" ref="EE32" si="468">SUM(ED32)+EE33+1</f>
        <v>36</v>
      </c>
      <c r="EF32" s="359">
        <f t="shared" ref="EF32" si="469">SUM(EE32)+EF33+1</f>
        <v>37</v>
      </c>
      <c r="EG32" s="359">
        <f t="shared" ref="EG32" si="470">SUM(EF32)+EG33+1</f>
        <v>39</v>
      </c>
      <c r="EH32" s="359">
        <f t="shared" ref="EH32" si="471">SUM(EG32)+EH33+1</f>
        <v>40</v>
      </c>
      <c r="EI32" s="359">
        <f t="shared" ref="EI32" si="472">SUM(EH32)+EI33+1</f>
        <v>41</v>
      </c>
      <c r="EJ32" s="359">
        <f t="shared" ref="EJ32" si="473">SUM(EI32)+EJ33+1</f>
        <v>43</v>
      </c>
      <c r="EK32" s="359">
        <f t="shared" ref="EK32" si="474">SUM(EJ32)+EK33+1</f>
        <v>44</v>
      </c>
      <c r="EL32" s="359">
        <f t="shared" ref="EL32" si="475">SUM(EK32)+EL33+1</f>
        <v>45</v>
      </c>
      <c r="EM32" s="359">
        <f t="shared" ref="EM32" si="476">SUM(EL32)+EM33+1</f>
        <v>47</v>
      </c>
      <c r="EN32" s="359">
        <f t="shared" ref="EN32" si="477">SUM(EM32)+EN33+1</f>
        <v>48</v>
      </c>
      <c r="EO32" s="359">
        <f t="shared" ref="EO32" si="478">SUM(EN32)+EO33+1</f>
        <v>49</v>
      </c>
      <c r="EP32" s="359">
        <f t="shared" ref="EP32" si="479">SUM(EO32)+EP33+1</f>
        <v>51</v>
      </c>
      <c r="EQ32" s="359">
        <f t="shared" ref="EQ32" si="480">SUM(EP32)+EQ33+1</f>
        <v>52</v>
      </c>
      <c r="ER32" s="359">
        <f t="shared" ref="ER32" si="481">SUM(EQ32)+ER33+1</f>
        <v>53</v>
      </c>
      <c r="ES32" s="359">
        <f t="shared" ref="ES32" si="482">SUM(ER32)+ES33+1</f>
        <v>55</v>
      </c>
      <c r="ET32" s="359">
        <f t="shared" ref="ET32" si="483">SUM(ES32)+ET33+1</f>
        <v>56</v>
      </c>
      <c r="EU32" s="359">
        <f t="shared" ref="EU32" si="484">SUM(ET32)+EU33+1</f>
        <v>57</v>
      </c>
      <c r="EV32" s="359">
        <f t="shared" ref="EV32" si="485">SUM(EU32)+EV33+1</f>
        <v>59</v>
      </c>
      <c r="EW32" s="359">
        <f t="shared" ref="EW32" si="486">SUM(EV32)+EW33+1</f>
        <v>60</v>
      </c>
      <c r="EX32" s="359">
        <f t="shared" ref="EX32" si="487">SUM(EW32)+EX33+1</f>
        <v>61</v>
      </c>
      <c r="EY32" s="359">
        <f t="shared" ref="EY32" si="488">SUM(EX32)+EY33+1</f>
        <v>63</v>
      </c>
      <c r="EZ32" s="359">
        <f t="shared" ref="EZ32" si="489">SUM(EY32)+EZ33+1</f>
        <v>64</v>
      </c>
      <c r="FA32" s="359">
        <f t="shared" ref="FA32" si="490">SUM(EZ32)+FA33+1</f>
        <v>65</v>
      </c>
      <c r="FB32" s="359">
        <f t="shared" ref="FB32" si="491">SUM(FA32)+FB33+1</f>
        <v>67</v>
      </c>
      <c r="FC32" s="359">
        <f t="shared" ref="FC32" si="492">SUM(FB32)+FC33+1</f>
        <v>68</v>
      </c>
      <c r="FD32" s="359">
        <f t="shared" ref="FD32" si="493">SUM(FC32)+FD33+1</f>
        <v>69</v>
      </c>
      <c r="FE32" s="356"/>
      <c r="FF32" s="356"/>
      <c r="FG32" s="356"/>
      <c r="FH32" s="356"/>
      <c r="FI32" s="356"/>
      <c r="FJ32" s="356"/>
      <c r="FK32" s="356"/>
      <c r="FL32" s="356"/>
      <c r="FM32" s="356"/>
      <c r="FN32" s="356"/>
      <c r="FO32" s="356"/>
      <c r="FP32" s="356"/>
      <c r="FQ32" s="356"/>
      <c r="FR32" s="356"/>
      <c r="FS32" s="356"/>
      <c r="FT32" s="356"/>
      <c r="FU32" s="356"/>
      <c r="FV32" s="356"/>
      <c r="FW32" s="356"/>
      <c r="FX32" s="356"/>
      <c r="FY32" s="356"/>
      <c r="FZ32" s="356"/>
      <c r="GA32" s="356"/>
      <c r="GB32" s="356"/>
      <c r="GC32" s="356"/>
      <c r="GD32" s="356"/>
      <c r="GE32" s="356"/>
      <c r="GF32" s="356"/>
      <c r="GG32" s="356"/>
      <c r="GH32" s="356"/>
      <c r="GI32" s="356"/>
      <c r="GJ32" s="356"/>
      <c r="GK32" s="356"/>
      <c r="GL32" s="356"/>
      <c r="GM32" s="356"/>
      <c r="GN32" s="356"/>
      <c r="GO32" s="356"/>
      <c r="GP32" s="356"/>
      <c r="GQ32" s="356"/>
      <c r="GR32" s="356"/>
      <c r="GS32" s="356"/>
      <c r="GT32" s="356"/>
      <c r="GU32" s="356"/>
      <c r="GV32" s="356"/>
      <c r="GW32" s="356"/>
      <c r="GX32" s="356"/>
      <c r="GY32" s="356"/>
      <c r="GZ32" s="356"/>
    </row>
    <row r="33" spans="1:211" s="369" customFormat="1" ht="15" customHeight="1" thickBot="1" x14ac:dyDescent="0.25">
      <c r="A33" s="192">
        <f>SWDATA!O18</f>
        <v>0</v>
      </c>
      <c r="B33" s="192">
        <f>SWDATA!M18</f>
        <v>0</v>
      </c>
      <c r="C33" s="201">
        <f>IF(AND(SWDATA!M18=1,SWDATA!Q18="promotions"),SWDATA!P18,0)</f>
        <v>0</v>
      </c>
      <c r="D33" s="200">
        <f>ROW(SWDATA!M18)</f>
        <v>18</v>
      </c>
      <c r="E33" s="202">
        <f t="shared" si="111"/>
        <v>0</v>
      </c>
      <c r="F33" s="203">
        <f t="shared" si="112"/>
        <v>1</v>
      </c>
      <c r="G33" s="192" t="str">
        <f t="shared" si="113"/>
        <v/>
      </c>
      <c r="H33" s="204"/>
      <c r="I33" s="402">
        <f>SWDATA!E18</f>
        <v>0</v>
      </c>
      <c r="J33" s="390">
        <f t="shared" si="114"/>
        <v>0</v>
      </c>
      <c r="K33" s="391" t="str">
        <f t="shared" si="115"/>
        <v/>
      </c>
      <c r="L33" s="334"/>
      <c r="M33" s="338"/>
      <c r="N33" s="392" t="str">
        <f>IF(LEN(SWDATA!F18)=0,"",IF(LEN(SWDATA!G18)=0,"",IF($O$12="ID",MID(SWDATA!G18,FIND("|",SWDATA!G18)+1,FIND("~~",SWDATA!G18)-FIND("|",SWDATA!G18)-1),IF($O$12="Desc",RIGHT(SWDATA!G18,LEN(SWDATA!G18)-FIND("~~",SWDATA!G18)-1),RIGHT(SWDATA!G18,LEN(SWDATA!G18)-FIND("|",SWDATA!G18))))))</f>
        <v/>
      </c>
      <c r="O33" s="393" t="str">
        <f>IF(LEN(SWDATA!G18)=0,"",IF(LEN(SWDATA!H18)=0,"",IF($O$12="ID",MID(SWDATA!H18,FIND("|",SWDATA!H18)+1,FIND("~~",SWDATA!H18)-FIND("|",SWDATA!H18)-1),IF($O$12="Desc",RIGHT(SWDATA!H18,LEN(SWDATA!H18)-FIND("~~",SWDATA!H18)-1),RIGHT(SWDATA!H18,LEN(SWDATA!H18)-FIND("|",SWDATA!H18))))))</f>
        <v/>
      </c>
      <c r="P33" s="394" t="str">
        <f>IF(LEN(SWDATA!C18)=0,"",SWDATA!C18)</f>
        <v/>
      </c>
      <c r="Q33" s="307" t="str">
        <f t="shared" si="253"/>
        <v/>
      </c>
      <c r="R33" s="399" t="s">
        <v>261</v>
      </c>
      <c r="S33" s="400" t="s">
        <v>483</v>
      </c>
      <c r="T33" s="400"/>
      <c r="U33" s="401" t="s">
        <v>579</v>
      </c>
      <c r="V33" s="205" t="s">
        <v>221</v>
      </c>
      <c r="W33" s="395">
        <f>IF(OR(Is_Loading,LEN($A33)=0),"",SWDATA!P18)</f>
        <v>0</v>
      </c>
      <c r="X33" s="396">
        <f>IF(OR(Is_Loading,LEN($A33)=0),"",SWDATA!Q18)</f>
        <v>0</v>
      </c>
      <c r="Y33" s="396">
        <f>IF(OR(Is_Loading,LEN($A33)=0),"",SWDATA!R18)</f>
        <v>0</v>
      </c>
      <c r="Z33" s="395" t="str">
        <f t="shared" si="116"/>
        <v/>
      </c>
      <c r="AA33" s="395">
        <f>IF(OR(Is_Loading,LEN($A33)=0),"",SWDATA!T18)</f>
        <v>0</v>
      </c>
      <c r="AB33" s="396">
        <f>IF(OR(Is_Loading,LEN($A33)=0),"",SWDATA!U18)</f>
        <v>0</v>
      </c>
      <c r="AC33" s="396">
        <f>IF(OR(Is_Loading,LEN($A33)=0),"",SWDATA!V18)</f>
        <v>0</v>
      </c>
      <c r="AD33" s="395" t="str">
        <f t="shared" si="117"/>
        <v/>
      </c>
      <c r="AE33" s="395">
        <f>IF(OR(Is_Loading,LEN($A33)=0),"",SWDATA!X18)</f>
        <v>0</v>
      </c>
      <c r="AF33" s="396">
        <f>IF(OR(Is_Loading,LEN($A33)=0),"",SWDATA!Y18)</f>
        <v>0</v>
      </c>
      <c r="AG33" s="396">
        <f>IF(OR(Is_Loading,LEN($A33)=0),"",SWDATA!Z18)</f>
        <v>0</v>
      </c>
      <c r="AH33" s="395" t="str">
        <f t="shared" si="118"/>
        <v/>
      </c>
      <c r="AI33" s="395">
        <f>IF(OR(Is_Loading,LEN($A33)=0),"",SWDATA!AB18)</f>
        <v>0</v>
      </c>
      <c r="AJ33" s="396">
        <f>IF(OR(Is_Loading,LEN($A33)=0),"",SWDATA!AC18)</f>
        <v>0</v>
      </c>
      <c r="AK33" s="396">
        <f>IF(OR(Is_Loading,LEN($A33)=0),"",SWDATA!AD18)</f>
        <v>0</v>
      </c>
      <c r="AL33" s="395" t="str">
        <f t="shared" si="119"/>
        <v/>
      </c>
      <c r="AM33" s="395">
        <f>IF(OR(Is_Loading,LEN($A33)=0),"",SWDATA!AF18)</f>
        <v>0</v>
      </c>
      <c r="AN33" s="396">
        <f>IF(OR(Is_Loading,LEN($A33)=0),"",SWDATA!AG18)</f>
        <v>0</v>
      </c>
      <c r="AO33" s="397">
        <f>IF(OR(Is_Loading,LEN($A33)=0),"",SWDATA!AH18)</f>
        <v>0</v>
      </c>
      <c r="AP33" s="398" t="str">
        <f t="shared" si="120"/>
        <v/>
      </c>
      <c r="AQ33" s="395">
        <f>IF(OR(Is_Loading,LEN($A33)=0),"",SWDATA!AJ18)</f>
        <v>0</v>
      </c>
      <c r="AR33" s="396">
        <f>IF(OR(Is_Loading,LEN($A33)=0),"",SWDATA!AK18)</f>
        <v>0</v>
      </c>
      <c r="AS33" s="396">
        <f>IF(OR(Is_Loading,LEN($A33)=0),"",SWDATA!AL18)</f>
        <v>0</v>
      </c>
      <c r="AT33" s="395" t="str">
        <f t="shared" si="121"/>
        <v/>
      </c>
      <c r="AU33" s="395">
        <f>IF(OR(Is_Loading,LEN($A33)=0),"",SWDATA!AN18)</f>
        <v>0</v>
      </c>
      <c r="AV33" s="396">
        <f>IF(OR(Is_Loading,LEN($A33)=0),"",SWDATA!AO18)</f>
        <v>0</v>
      </c>
      <c r="AW33" s="396">
        <f>IF(OR(Is_Loading,LEN($A33)=0),"",SWDATA!AP18)</f>
        <v>0</v>
      </c>
      <c r="AX33" s="395" t="str">
        <f t="shared" si="122"/>
        <v/>
      </c>
      <c r="AY33" s="395">
        <f>IF(OR(Is_Loading,LEN($A33)=0),"",SWDATA!AR18)</f>
        <v>0</v>
      </c>
      <c r="AZ33" s="396">
        <f>IF(OR(Is_Loading,LEN($A33)=0),"",SWDATA!AS18)</f>
        <v>0</v>
      </c>
      <c r="BA33" s="396">
        <f>IF(OR(Is_Loading,LEN($A33)=0),"",SWDATA!AT18)</f>
        <v>0</v>
      </c>
      <c r="BB33" s="395" t="str">
        <f t="shared" si="123"/>
        <v/>
      </c>
      <c r="BC33" s="395">
        <f>IF(OR(Is_Loading,LEN($A33)=0),"",SWDATA!AV18)</f>
        <v>0</v>
      </c>
      <c r="BD33" s="396">
        <f>IF(OR(Is_Loading,LEN($A33)=0),"",SWDATA!AW18)</f>
        <v>0</v>
      </c>
      <c r="BE33" s="397">
        <f>IF(OR(Is_Loading,LEN($A33)=0),"",SWDATA!AX18)</f>
        <v>0</v>
      </c>
      <c r="BF33" s="398" t="str">
        <f t="shared" si="124"/>
        <v/>
      </c>
      <c r="BG33"/>
      <c r="BH33"/>
      <c r="BI33"/>
      <c r="BJ33"/>
      <c r="BK33"/>
      <c r="BL33"/>
      <c r="BM33"/>
      <c r="BN33"/>
      <c r="BO33"/>
      <c r="BP33"/>
      <c r="BQ33"/>
      <c r="BR33"/>
      <c r="BS33"/>
      <c r="BT33"/>
      <c r="BU33"/>
      <c r="BV33"/>
      <c r="BW33"/>
      <c r="BX33"/>
      <c r="BY33"/>
      <c r="BZ33"/>
      <c r="CA33"/>
      <c r="CB33"/>
      <c r="CC33"/>
      <c r="CD33"/>
      <c r="CE33"/>
      <c r="CF33"/>
      <c r="CG33"/>
      <c r="CH33"/>
      <c r="CI33"/>
      <c r="CJ33"/>
      <c r="CK33"/>
      <c r="CL33"/>
      <c r="CM33"/>
      <c r="CN33" s="201"/>
      <c r="CO33" s="201"/>
      <c r="CP33" s="201"/>
      <c r="CQ33" s="201"/>
      <c r="CR33" s="201"/>
      <c r="CS33" s="201"/>
      <c r="CT33" s="201"/>
      <c r="CU33" s="201"/>
      <c r="CV33" s="201"/>
      <c r="CW33" s="201"/>
      <c r="CX33" s="201"/>
      <c r="CY33" s="201"/>
      <c r="CZ33" s="201"/>
      <c r="DA33" s="201"/>
      <c r="DB33" s="201"/>
      <c r="DC33" s="201"/>
      <c r="DD33" s="201"/>
      <c r="DE33" s="201"/>
      <c r="DF33" s="201"/>
      <c r="DG33" s="201"/>
      <c r="DH33" s="201"/>
      <c r="DI33" s="201"/>
      <c r="DJ33" s="201"/>
      <c r="DK33" s="201"/>
      <c r="DL33" s="201"/>
      <c r="DM33" s="201"/>
      <c r="DN33" s="201"/>
      <c r="DS33" s="356"/>
      <c r="DT33" s="370"/>
      <c r="DU33" s="359"/>
      <c r="DV33" s="359"/>
      <c r="DW33" s="359"/>
      <c r="DX33" s="359">
        <v>1</v>
      </c>
      <c r="DY33" s="359">
        <f t="shared" ref="DY33" si="494">DV33</f>
        <v>0</v>
      </c>
      <c r="DZ33" s="359">
        <f t="shared" ref="DZ33" si="495">DW33</f>
        <v>0</v>
      </c>
      <c r="EA33" s="359">
        <f t="shared" ref="EA33" si="496">DX33</f>
        <v>1</v>
      </c>
      <c r="EB33" s="359">
        <f t="shared" ref="EB33" si="497">DY33</f>
        <v>0</v>
      </c>
      <c r="EC33" s="359">
        <f t="shared" ref="EC33" si="498">DZ33</f>
        <v>0</v>
      </c>
      <c r="ED33" s="359">
        <f t="shared" ref="ED33" si="499">EA33</f>
        <v>1</v>
      </c>
      <c r="EE33" s="359">
        <f t="shared" ref="EE33" si="500">EB33</f>
        <v>0</v>
      </c>
      <c r="EF33" s="359">
        <f t="shared" ref="EF33" si="501">EC33</f>
        <v>0</v>
      </c>
      <c r="EG33" s="359">
        <f t="shared" ref="EG33" si="502">ED33</f>
        <v>1</v>
      </c>
      <c r="EH33" s="359">
        <f t="shared" ref="EH33" si="503">EE33</f>
        <v>0</v>
      </c>
      <c r="EI33" s="359">
        <f t="shared" ref="EI33" si="504">EF33</f>
        <v>0</v>
      </c>
      <c r="EJ33" s="359">
        <f t="shared" ref="EJ33" si="505">EG33</f>
        <v>1</v>
      </c>
      <c r="EK33" s="359">
        <f t="shared" ref="EK33" si="506">EH33</f>
        <v>0</v>
      </c>
      <c r="EL33" s="359">
        <f t="shared" ref="EL33" si="507">EI33</f>
        <v>0</v>
      </c>
      <c r="EM33" s="359">
        <f t="shared" ref="EM33" si="508">EJ33</f>
        <v>1</v>
      </c>
      <c r="EN33" s="359">
        <f t="shared" ref="EN33" si="509">EK33</f>
        <v>0</v>
      </c>
      <c r="EO33" s="359">
        <f t="shared" ref="EO33" si="510">EL33</f>
        <v>0</v>
      </c>
      <c r="EP33" s="359">
        <f t="shared" ref="EP33" si="511">EM33</f>
        <v>1</v>
      </c>
      <c r="EQ33" s="359">
        <f t="shared" ref="EQ33" si="512">EN33</f>
        <v>0</v>
      </c>
      <c r="ER33" s="359">
        <f t="shared" ref="ER33" si="513">EO33</f>
        <v>0</v>
      </c>
      <c r="ES33" s="359">
        <f t="shared" ref="ES33" si="514">EP33</f>
        <v>1</v>
      </c>
      <c r="ET33" s="359">
        <f t="shared" ref="ET33" si="515">EQ33</f>
        <v>0</v>
      </c>
      <c r="EU33" s="359">
        <f t="shared" ref="EU33" si="516">ER33</f>
        <v>0</v>
      </c>
      <c r="EV33" s="359">
        <f t="shared" ref="EV33" si="517">ES33</f>
        <v>1</v>
      </c>
      <c r="EW33" s="359">
        <f t="shared" ref="EW33" si="518">ET33</f>
        <v>0</v>
      </c>
      <c r="EX33" s="359">
        <f t="shared" ref="EX33" si="519">EU33</f>
        <v>0</v>
      </c>
      <c r="EY33" s="359">
        <f t="shared" ref="EY33" si="520">EV33</f>
        <v>1</v>
      </c>
      <c r="EZ33" s="359">
        <f t="shared" ref="EZ33" si="521">EW33</f>
        <v>0</v>
      </c>
      <c r="FA33" s="359">
        <f t="shared" ref="FA33" si="522">EX33</f>
        <v>0</v>
      </c>
      <c r="FB33" s="359">
        <f t="shared" ref="FB33" si="523">EY33</f>
        <v>1</v>
      </c>
      <c r="FC33" s="359">
        <f t="shared" ref="FC33" si="524">EZ33</f>
        <v>0</v>
      </c>
      <c r="FD33" s="359">
        <f t="shared" ref="FD33" si="525">FA33</f>
        <v>0</v>
      </c>
      <c r="FE33" s="372"/>
      <c r="FF33" s="356"/>
      <c r="FG33" s="356"/>
      <c r="FH33" s="356"/>
      <c r="FI33" s="356"/>
      <c r="FJ33" s="356"/>
      <c r="FK33" s="356"/>
      <c r="FL33" s="356"/>
      <c r="FM33" s="356"/>
      <c r="FN33" s="356"/>
      <c r="FO33" s="356"/>
      <c r="FP33" s="356"/>
      <c r="FQ33" s="356"/>
      <c r="FR33" s="356"/>
      <c r="FS33" s="356"/>
      <c r="FT33" s="356"/>
      <c r="FU33" s="356"/>
      <c r="FV33" s="356"/>
      <c r="FW33" s="356"/>
      <c r="FX33" s="356"/>
      <c r="FY33" s="356"/>
      <c r="FZ33" s="356"/>
      <c r="GA33" s="356"/>
      <c r="GB33" s="356"/>
      <c r="GC33" s="356"/>
      <c r="GD33" s="356"/>
      <c r="GE33" s="356"/>
      <c r="GF33" s="356"/>
      <c r="GG33" s="356"/>
      <c r="GH33" s="356"/>
      <c r="GI33" s="356"/>
      <c r="GJ33" s="356"/>
      <c r="GK33" s="356"/>
      <c r="GL33" s="356"/>
      <c r="GM33" s="356"/>
      <c r="GN33" s="356"/>
      <c r="GO33" s="356"/>
      <c r="GP33" s="356"/>
      <c r="GQ33" s="356"/>
      <c r="GR33" s="356"/>
      <c r="GS33" s="356"/>
      <c r="GT33" s="356"/>
      <c r="GU33" s="356"/>
      <c r="GV33" s="356"/>
      <c r="GW33" s="356"/>
      <c r="GX33" s="356"/>
      <c r="GY33" s="356"/>
      <c r="GZ33" s="356"/>
      <c r="HA33" s="356"/>
      <c r="HB33" s="356"/>
      <c r="HC33" s="356"/>
    </row>
    <row r="34" spans="1:211" s="369" customFormat="1" ht="15" customHeight="1" thickTop="1" x14ac:dyDescent="0.2">
      <c r="A34" s="192">
        <f>SWDATA!O19</f>
        <v>0</v>
      </c>
      <c r="B34" s="192">
        <f>SWDATA!M19</f>
        <v>0</v>
      </c>
      <c r="C34" s="201">
        <f>IF(AND(SWDATA!M19=1,SWDATA!Q19="promotions"),SWDATA!P19,0)</f>
        <v>0</v>
      </c>
      <c r="D34" s="200">
        <f>ROW(SWDATA!M19)</f>
        <v>19</v>
      </c>
      <c r="E34" s="202">
        <f t="shared" si="111"/>
        <v>0</v>
      </c>
      <c r="F34" s="203">
        <f t="shared" si="112"/>
        <v>1</v>
      </c>
      <c r="G34" s="192" t="str">
        <f t="shared" si="113"/>
        <v/>
      </c>
      <c r="H34" s="204"/>
      <c r="I34" s="402">
        <f>SWDATA!E19</f>
        <v>0</v>
      </c>
      <c r="J34" s="237">
        <f t="shared" si="114"/>
        <v>0</v>
      </c>
      <c r="K34" s="238" t="str">
        <f t="shared" si="115"/>
        <v/>
      </c>
      <c r="L34" s="334"/>
      <c r="M34" s="337"/>
      <c r="N34" s="332" t="str">
        <f>IF(LEN(SWDATA!F19)=0,"",IF(LEN(SWDATA!G19)=0,"",IF($O$12="ID",MID(SWDATA!G19,FIND("|",SWDATA!G19)+1,FIND("~~",SWDATA!G19)-FIND("|",SWDATA!G19)-1),IF($O$12="Desc",RIGHT(SWDATA!G19,LEN(SWDATA!G19)-FIND("~~",SWDATA!G19)-1),RIGHT(SWDATA!G19,LEN(SWDATA!G19)-FIND("|",SWDATA!G19))))))</f>
        <v/>
      </c>
      <c r="O34" s="292" t="str">
        <f>IF(LEN(SWDATA!G19)=0,"",IF(LEN(SWDATA!H19)=0,"",IF($O$12="ID",MID(SWDATA!H19,FIND("|",SWDATA!H19)+1,FIND("~~",SWDATA!H19)-FIND("|",SWDATA!H19)-1),IF($O$12="Desc",RIGHT(SWDATA!H19,LEN(SWDATA!H19)-FIND("~~",SWDATA!H19)-1),RIGHT(SWDATA!H19,LEN(SWDATA!H19)-FIND("|",SWDATA!H19))))))</f>
        <v/>
      </c>
      <c r="P34" s="293" t="str">
        <f>IF(LEN(SWDATA!C19)=0,"",SWDATA!C19)</f>
        <v/>
      </c>
      <c r="Q34" s="307" t="str">
        <f t="shared" si="253"/>
        <v/>
      </c>
      <c r="R34" s="223" t="s">
        <v>574</v>
      </c>
      <c r="S34" s="224"/>
      <c r="T34" s="224"/>
      <c r="U34" s="261" t="s">
        <v>575</v>
      </c>
      <c r="V34" s="205" t="s">
        <v>221</v>
      </c>
      <c r="W34" s="262">
        <f>IF(OR(Is_Loading,LEN($A34)=0),"",SWDATA!P19)</f>
        <v>0</v>
      </c>
      <c r="X34" s="263">
        <f>IF(OR(Is_Loading,LEN($A34)=0),"",SWDATA!Q19)</f>
        <v>0</v>
      </c>
      <c r="Y34" s="263">
        <f>IF(OR(Is_Loading,LEN($A34)=0),"",SWDATA!R19)</f>
        <v>0</v>
      </c>
      <c r="Z34" s="262" t="str">
        <f t="shared" si="116"/>
        <v/>
      </c>
      <c r="AA34" s="262">
        <f>IF(OR(Is_Loading,LEN($A34)=0),"",SWDATA!T19)</f>
        <v>0</v>
      </c>
      <c r="AB34" s="263">
        <f>IF(OR(Is_Loading,LEN($A34)=0),"",SWDATA!U19)</f>
        <v>0</v>
      </c>
      <c r="AC34" s="263">
        <f>IF(OR(Is_Loading,LEN($A34)=0),"",SWDATA!V19)</f>
        <v>0</v>
      </c>
      <c r="AD34" s="262" t="str">
        <f t="shared" si="117"/>
        <v/>
      </c>
      <c r="AE34" s="262">
        <f>IF(OR(Is_Loading,LEN($A34)=0),"",SWDATA!X19)</f>
        <v>0</v>
      </c>
      <c r="AF34" s="263">
        <f>IF(OR(Is_Loading,LEN($A34)=0),"",SWDATA!Y19)</f>
        <v>0</v>
      </c>
      <c r="AG34" s="263">
        <f>IF(OR(Is_Loading,LEN($A34)=0),"",SWDATA!Z19)</f>
        <v>0</v>
      </c>
      <c r="AH34" s="262" t="str">
        <f t="shared" si="118"/>
        <v/>
      </c>
      <c r="AI34" s="262">
        <f>IF(OR(Is_Loading,LEN($A34)=0),"",SWDATA!AB19)</f>
        <v>0</v>
      </c>
      <c r="AJ34" s="263">
        <f>IF(OR(Is_Loading,LEN($A34)=0),"",SWDATA!AC19)</f>
        <v>0</v>
      </c>
      <c r="AK34" s="263">
        <f>IF(OR(Is_Loading,LEN($A34)=0),"",SWDATA!AD19)</f>
        <v>0</v>
      </c>
      <c r="AL34" s="262" t="str">
        <f t="shared" si="119"/>
        <v/>
      </c>
      <c r="AM34" s="262">
        <f>IF(OR(Is_Loading,LEN($A34)=0),"",SWDATA!AF19)</f>
        <v>0</v>
      </c>
      <c r="AN34" s="263">
        <f>IF(OR(Is_Loading,LEN($A34)=0),"",SWDATA!AG19)</f>
        <v>0</v>
      </c>
      <c r="AO34" s="317">
        <f>IF(OR(Is_Loading,LEN($A34)=0),"",SWDATA!AH19)</f>
        <v>0</v>
      </c>
      <c r="AP34" s="314" t="str">
        <f t="shared" si="120"/>
        <v/>
      </c>
      <c r="AQ34" s="262">
        <f>IF(OR(Is_Loading,LEN($A34)=0),"",SWDATA!AJ19)</f>
        <v>0</v>
      </c>
      <c r="AR34" s="263">
        <f>IF(OR(Is_Loading,LEN($A34)=0),"",SWDATA!AK19)</f>
        <v>0</v>
      </c>
      <c r="AS34" s="263">
        <f>IF(OR(Is_Loading,LEN($A34)=0),"",SWDATA!AL19)</f>
        <v>0</v>
      </c>
      <c r="AT34" s="262" t="str">
        <f t="shared" si="121"/>
        <v/>
      </c>
      <c r="AU34" s="262">
        <f>IF(OR(Is_Loading,LEN($A34)=0),"",SWDATA!AN19)</f>
        <v>0</v>
      </c>
      <c r="AV34" s="263">
        <f>IF(OR(Is_Loading,LEN($A34)=0),"",SWDATA!AO19)</f>
        <v>0</v>
      </c>
      <c r="AW34" s="263">
        <f>IF(OR(Is_Loading,LEN($A34)=0),"",SWDATA!AP19)</f>
        <v>0</v>
      </c>
      <c r="AX34" s="262" t="str">
        <f t="shared" si="122"/>
        <v/>
      </c>
      <c r="AY34" s="262">
        <f>IF(OR(Is_Loading,LEN($A34)=0),"",SWDATA!AR19)</f>
        <v>0</v>
      </c>
      <c r="AZ34" s="263">
        <f>IF(OR(Is_Loading,LEN($A34)=0),"",SWDATA!AS19)</f>
        <v>0</v>
      </c>
      <c r="BA34" s="263">
        <f>IF(OR(Is_Loading,LEN($A34)=0),"",SWDATA!AT19)</f>
        <v>0</v>
      </c>
      <c r="BB34" s="262" t="str">
        <f t="shared" si="123"/>
        <v/>
      </c>
      <c r="BC34" s="262">
        <f>IF(OR(Is_Loading,LEN($A34)=0),"",SWDATA!AV19)</f>
        <v>0</v>
      </c>
      <c r="BD34" s="263">
        <f>IF(OR(Is_Loading,LEN($A34)=0),"",SWDATA!AW19)</f>
        <v>0</v>
      </c>
      <c r="BE34" s="317">
        <f>IF(OR(Is_Loading,LEN($A34)=0),"",SWDATA!AX19)</f>
        <v>0</v>
      </c>
      <c r="BF34" s="314" t="str">
        <f t="shared" si="124"/>
        <v/>
      </c>
      <c r="BG34"/>
      <c r="BH34"/>
      <c r="BI34"/>
      <c r="BJ34"/>
      <c r="BK34"/>
      <c r="BL34"/>
      <c r="BM34"/>
      <c r="BN34"/>
      <c r="BO34"/>
      <c r="BP34"/>
      <c r="BQ34"/>
      <c r="BR34"/>
      <c r="BS34"/>
      <c r="BT34"/>
      <c r="BU34"/>
      <c r="BV34"/>
      <c r="BW34"/>
      <c r="BX34"/>
      <c r="BY34"/>
      <c r="BZ34"/>
      <c r="CA34"/>
      <c r="CB34"/>
      <c r="CC34"/>
      <c r="CD34"/>
      <c r="CE34"/>
      <c r="CF34"/>
      <c r="CG34"/>
      <c r="CH34"/>
      <c r="CI34"/>
      <c r="CJ34"/>
      <c r="CK34"/>
      <c r="CL34"/>
      <c r="CM34"/>
      <c r="CN34" s="201"/>
      <c r="CO34" s="201"/>
      <c r="CP34" s="201"/>
      <c r="CQ34" s="201"/>
      <c r="CR34" s="201"/>
      <c r="CS34" s="201"/>
      <c r="CT34" s="201"/>
      <c r="CU34" s="201"/>
      <c r="CV34" s="201"/>
      <c r="CW34" s="201"/>
      <c r="CX34" s="201"/>
      <c r="CY34" s="201"/>
      <c r="CZ34" s="201"/>
      <c r="DA34" s="201"/>
      <c r="DB34" s="201"/>
      <c r="DC34" s="201"/>
      <c r="DD34" s="201"/>
      <c r="DE34" s="201"/>
      <c r="DF34" s="201"/>
      <c r="DG34" s="201"/>
      <c r="DH34" s="201"/>
      <c r="DI34" s="201"/>
      <c r="DJ34" s="201"/>
      <c r="DK34" s="201"/>
      <c r="DL34" s="201"/>
      <c r="DM34" s="201"/>
      <c r="DN34" s="201"/>
      <c r="DS34" s="356"/>
      <c r="DT34" s="356"/>
      <c r="DU34" s="359">
        <f t="shared" ref="DU34" si="526">COLUMN(W32)</f>
        <v>23</v>
      </c>
      <c r="DV34" s="359">
        <f t="shared" ref="DV34" si="527">SUM(DU34)+DV35+1</f>
        <v>24</v>
      </c>
      <c r="DW34" s="359">
        <f t="shared" ref="DW34" si="528">SUM(DV34)+DW35+1</f>
        <v>25</v>
      </c>
      <c r="DX34" s="359">
        <f t="shared" ref="DX34" si="529">SUM(DW34)+DX35+1</f>
        <v>27</v>
      </c>
      <c r="DY34" s="359">
        <f t="shared" ref="DY34" si="530">SUM(DX34)+DY35+1</f>
        <v>28</v>
      </c>
      <c r="DZ34" s="359">
        <f t="shared" ref="DZ34" si="531">SUM(DY34)+DZ35+1</f>
        <v>29</v>
      </c>
      <c r="EA34" s="359">
        <f t="shared" ref="EA34" si="532">SUM(DZ34)+EA35+1</f>
        <v>31</v>
      </c>
      <c r="EB34" s="359">
        <f t="shared" ref="EB34" si="533">SUM(EA34)+EB35+1</f>
        <v>32</v>
      </c>
      <c r="EC34" s="359">
        <f t="shared" ref="EC34" si="534">SUM(EB34)+EC35+1</f>
        <v>33</v>
      </c>
      <c r="ED34" s="359">
        <f t="shared" ref="ED34" si="535">SUM(EC34)+ED35+1</f>
        <v>35</v>
      </c>
      <c r="EE34" s="359">
        <f t="shared" ref="EE34" si="536">SUM(ED34)+EE35+1</f>
        <v>36</v>
      </c>
      <c r="EF34" s="359">
        <f t="shared" ref="EF34" si="537">SUM(EE34)+EF35+1</f>
        <v>37</v>
      </c>
      <c r="EG34" s="359">
        <f t="shared" ref="EG34" si="538">SUM(EF34)+EG35+1</f>
        <v>39</v>
      </c>
      <c r="EH34" s="359">
        <f t="shared" ref="EH34" si="539">SUM(EG34)+EH35+1</f>
        <v>40</v>
      </c>
      <c r="EI34" s="359">
        <f t="shared" ref="EI34" si="540">SUM(EH34)+EI35+1</f>
        <v>41</v>
      </c>
      <c r="EJ34" s="359">
        <f t="shared" ref="EJ34" si="541">SUM(EI34)+EJ35+1</f>
        <v>43</v>
      </c>
      <c r="EK34" s="359">
        <f t="shared" ref="EK34" si="542">SUM(EJ34)+EK35+1</f>
        <v>44</v>
      </c>
      <c r="EL34" s="359">
        <f t="shared" ref="EL34" si="543">SUM(EK34)+EL35+1</f>
        <v>45</v>
      </c>
      <c r="EM34" s="359">
        <f t="shared" ref="EM34" si="544">SUM(EL34)+EM35+1</f>
        <v>47</v>
      </c>
      <c r="EN34" s="359">
        <f t="shared" ref="EN34" si="545">SUM(EM34)+EN35+1</f>
        <v>48</v>
      </c>
      <c r="EO34" s="359">
        <f t="shared" ref="EO34" si="546">SUM(EN34)+EO35+1</f>
        <v>49</v>
      </c>
      <c r="EP34" s="359">
        <f t="shared" ref="EP34" si="547">SUM(EO34)+EP35+1</f>
        <v>51</v>
      </c>
      <c r="EQ34" s="359">
        <f t="shared" ref="EQ34" si="548">SUM(EP34)+EQ35+1</f>
        <v>52</v>
      </c>
      <c r="ER34" s="359">
        <f t="shared" ref="ER34" si="549">SUM(EQ34)+ER35+1</f>
        <v>53</v>
      </c>
      <c r="ES34" s="359">
        <f t="shared" ref="ES34" si="550">SUM(ER34)+ES35+1</f>
        <v>55</v>
      </c>
      <c r="ET34" s="359">
        <f t="shared" ref="ET34" si="551">SUM(ES34)+ET35+1</f>
        <v>56</v>
      </c>
      <c r="EU34" s="359">
        <f t="shared" ref="EU34" si="552">SUM(ET34)+EU35+1</f>
        <v>57</v>
      </c>
      <c r="EV34" s="359">
        <f t="shared" ref="EV34" si="553">SUM(EU34)+EV35+1</f>
        <v>59</v>
      </c>
      <c r="EW34" s="359">
        <f t="shared" ref="EW34" si="554">SUM(EV34)+EW35+1</f>
        <v>60</v>
      </c>
      <c r="EX34" s="359">
        <f t="shared" ref="EX34" si="555">SUM(EW34)+EX35+1</f>
        <v>61</v>
      </c>
      <c r="EY34" s="359">
        <f t="shared" ref="EY34" si="556">SUM(EX34)+EY35+1</f>
        <v>63</v>
      </c>
      <c r="EZ34" s="359">
        <f t="shared" ref="EZ34" si="557">SUM(EY34)+EZ35+1</f>
        <v>64</v>
      </c>
      <c r="FA34" s="359">
        <f t="shared" ref="FA34" si="558">SUM(EZ34)+FA35+1</f>
        <v>65</v>
      </c>
      <c r="FB34" s="359">
        <f t="shared" ref="FB34" si="559">SUM(FA34)+FB35+1</f>
        <v>67</v>
      </c>
      <c r="FC34" s="359">
        <f t="shared" ref="FC34" si="560">SUM(FB34)+FC35+1</f>
        <v>68</v>
      </c>
      <c r="FD34" s="359">
        <f t="shared" ref="FD34" si="561">SUM(FC34)+FD35+1</f>
        <v>69</v>
      </c>
      <c r="FE34" s="356"/>
      <c r="FF34" s="356"/>
      <c r="FG34" s="356"/>
      <c r="FH34" s="356"/>
      <c r="FI34" s="356"/>
      <c r="FJ34" s="356"/>
      <c r="FK34" s="356"/>
      <c r="FL34" s="356"/>
      <c r="FM34" s="356"/>
      <c r="FN34" s="356"/>
      <c r="FO34" s="356"/>
      <c r="FP34" s="356"/>
      <c r="FQ34" s="356"/>
      <c r="FR34" s="356"/>
      <c r="FS34" s="356"/>
      <c r="FT34" s="356"/>
      <c r="FU34" s="356"/>
      <c r="FV34" s="356"/>
      <c r="FW34" s="356"/>
      <c r="FX34" s="356"/>
      <c r="FY34" s="356"/>
      <c r="FZ34" s="356"/>
      <c r="GA34" s="356"/>
      <c r="GB34" s="356"/>
      <c r="GC34" s="356"/>
      <c r="GD34" s="356"/>
      <c r="GE34" s="356"/>
      <c r="GF34" s="356"/>
      <c r="GG34" s="356"/>
      <c r="GH34" s="356"/>
      <c r="GI34" s="356"/>
      <c r="GJ34" s="356"/>
      <c r="GK34" s="356"/>
      <c r="GL34" s="356"/>
      <c r="GM34" s="356"/>
      <c r="GN34" s="356"/>
      <c r="GO34" s="356"/>
      <c r="GP34" s="356"/>
      <c r="GQ34" s="356"/>
      <c r="GR34" s="356"/>
      <c r="GS34" s="356"/>
      <c r="GT34" s="356"/>
      <c r="GU34" s="356"/>
      <c r="GV34" s="356"/>
      <c r="GW34" s="356"/>
      <c r="GX34" s="356"/>
      <c r="GY34" s="356"/>
      <c r="GZ34" s="356"/>
    </row>
    <row r="35" spans="1:211" s="369" customFormat="1" ht="15" customHeight="1" thickBot="1" x14ac:dyDescent="0.25">
      <c r="A35" s="192">
        <f>SWDATA!O20</f>
        <v>0</v>
      </c>
      <c r="B35" s="192">
        <f>SWDATA!M20</f>
        <v>0</v>
      </c>
      <c r="C35" s="201">
        <f>IF(AND(SWDATA!M20=1,SWDATA!Q20="promotions"),SWDATA!P20,0)</f>
        <v>0</v>
      </c>
      <c r="D35" s="200">
        <f>ROW(SWDATA!M20)</f>
        <v>20</v>
      </c>
      <c r="E35" s="202">
        <f t="shared" si="111"/>
        <v>0</v>
      </c>
      <c r="F35" s="203">
        <f t="shared" si="112"/>
        <v>1</v>
      </c>
      <c r="G35" s="192" t="str">
        <f t="shared" si="113"/>
        <v/>
      </c>
      <c r="H35" s="204"/>
      <c r="I35" s="402">
        <f>SWDATA!E20</f>
        <v>0</v>
      </c>
      <c r="J35" s="390">
        <f t="shared" si="114"/>
        <v>0</v>
      </c>
      <c r="K35" s="391" t="str">
        <f t="shared" si="115"/>
        <v/>
      </c>
      <c r="L35" s="334"/>
      <c r="M35" s="338"/>
      <c r="N35" s="392" t="str">
        <f>IF(LEN(SWDATA!F20)=0,"",IF(LEN(SWDATA!G20)=0,"",IF($O$12="ID",MID(SWDATA!G20,FIND("|",SWDATA!G20)+1,FIND("~~",SWDATA!G20)-FIND("|",SWDATA!G20)-1),IF($O$12="Desc",RIGHT(SWDATA!G20,LEN(SWDATA!G20)-FIND("~~",SWDATA!G20)-1),RIGHT(SWDATA!G20,LEN(SWDATA!G20)-FIND("|",SWDATA!G20))))))</f>
        <v/>
      </c>
      <c r="O35" s="393" t="str">
        <f>IF(LEN(SWDATA!G20)=0,"",IF(LEN(SWDATA!H20)=0,"",IF($O$12="ID",MID(SWDATA!H20,FIND("|",SWDATA!H20)+1,FIND("~~",SWDATA!H20)-FIND("|",SWDATA!H20)-1),IF($O$12="Desc",RIGHT(SWDATA!H20,LEN(SWDATA!H20)-FIND("~~",SWDATA!H20)-1),RIGHT(SWDATA!H20,LEN(SWDATA!H20)-FIND("|",SWDATA!H20))))))</f>
        <v/>
      </c>
      <c r="P35" s="394" t="str">
        <f>IF(LEN(SWDATA!C20)=0,"",SWDATA!C20)</f>
        <v/>
      </c>
      <c r="Q35" s="307" t="str">
        <f t="shared" si="253"/>
        <v/>
      </c>
      <c r="R35" s="399" t="s">
        <v>261</v>
      </c>
      <c r="S35" s="400" t="s">
        <v>483</v>
      </c>
      <c r="T35" s="400"/>
      <c r="U35" s="401" t="s">
        <v>579</v>
      </c>
      <c r="V35" s="205" t="s">
        <v>221</v>
      </c>
      <c r="W35" s="395">
        <f>IF(OR(Is_Loading,LEN($A35)=0),"",SWDATA!P20)</f>
        <v>0</v>
      </c>
      <c r="X35" s="396">
        <f>IF(OR(Is_Loading,LEN($A35)=0),"",SWDATA!Q20)</f>
        <v>0</v>
      </c>
      <c r="Y35" s="396">
        <f>IF(OR(Is_Loading,LEN($A35)=0),"",SWDATA!R20)</f>
        <v>0</v>
      </c>
      <c r="Z35" s="395" t="str">
        <f t="shared" si="116"/>
        <v/>
      </c>
      <c r="AA35" s="395">
        <f>IF(OR(Is_Loading,LEN($A35)=0),"",SWDATA!T20)</f>
        <v>0</v>
      </c>
      <c r="AB35" s="396">
        <f>IF(OR(Is_Loading,LEN($A35)=0),"",SWDATA!U20)</f>
        <v>0</v>
      </c>
      <c r="AC35" s="396">
        <f>IF(OR(Is_Loading,LEN($A35)=0),"",SWDATA!V20)</f>
        <v>0</v>
      </c>
      <c r="AD35" s="395" t="str">
        <f t="shared" si="117"/>
        <v/>
      </c>
      <c r="AE35" s="395">
        <f>IF(OR(Is_Loading,LEN($A35)=0),"",SWDATA!X20)</f>
        <v>0</v>
      </c>
      <c r="AF35" s="396">
        <f>IF(OR(Is_Loading,LEN($A35)=0),"",SWDATA!Y20)</f>
        <v>0</v>
      </c>
      <c r="AG35" s="396">
        <f>IF(OR(Is_Loading,LEN($A35)=0),"",SWDATA!Z20)</f>
        <v>0</v>
      </c>
      <c r="AH35" s="395" t="str">
        <f t="shared" si="118"/>
        <v/>
      </c>
      <c r="AI35" s="395">
        <f>IF(OR(Is_Loading,LEN($A35)=0),"",SWDATA!AB20)</f>
        <v>0</v>
      </c>
      <c r="AJ35" s="396">
        <f>IF(OR(Is_Loading,LEN($A35)=0),"",SWDATA!AC20)</f>
        <v>0</v>
      </c>
      <c r="AK35" s="396">
        <f>IF(OR(Is_Loading,LEN($A35)=0),"",SWDATA!AD20)</f>
        <v>0</v>
      </c>
      <c r="AL35" s="395" t="str">
        <f t="shared" si="119"/>
        <v/>
      </c>
      <c r="AM35" s="395">
        <f>IF(OR(Is_Loading,LEN($A35)=0),"",SWDATA!AF20)</f>
        <v>0</v>
      </c>
      <c r="AN35" s="396">
        <f>IF(OR(Is_Loading,LEN($A35)=0),"",SWDATA!AG20)</f>
        <v>0</v>
      </c>
      <c r="AO35" s="397">
        <f>IF(OR(Is_Loading,LEN($A35)=0),"",SWDATA!AH20)</f>
        <v>0</v>
      </c>
      <c r="AP35" s="398" t="str">
        <f t="shared" si="120"/>
        <v/>
      </c>
      <c r="AQ35" s="395">
        <f>IF(OR(Is_Loading,LEN($A35)=0),"",SWDATA!AJ20)</f>
        <v>0</v>
      </c>
      <c r="AR35" s="396">
        <f>IF(OR(Is_Loading,LEN($A35)=0),"",SWDATA!AK20)</f>
        <v>0</v>
      </c>
      <c r="AS35" s="396">
        <f>IF(OR(Is_Loading,LEN($A35)=0),"",SWDATA!AL20)</f>
        <v>0</v>
      </c>
      <c r="AT35" s="395" t="str">
        <f t="shared" si="121"/>
        <v/>
      </c>
      <c r="AU35" s="395">
        <f>IF(OR(Is_Loading,LEN($A35)=0),"",SWDATA!AN20)</f>
        <v>0</v>
      </c>
      <c r="AV35" s="396">
        <f>IF(OR(Is_Loading,LEN($A35)=0),"",SWDATA!AO20)</f>
        <v>0</v>
      </c>
      <c r="AW35" s="396">
        <f>IF(OR(Is_Loading,LEN($A35)=0),"",SWDATA!AP20)</f>
        <v>0</v>
      </c>
      <c r="AX35" s="395" t="str">
        <f t="shared" si="122"/>
        <v/>
      </c>
      <c r="AY35" s="395">
        <f>IF(OR(Is_Loading,LEN($A35)=0),"",SWDATA!AR20)</f>
        <v>0</v>
      </c>
      <c r="AZ35" s="396">
        <f>IF(OR(Is_Loading,LEN($A35)=0),"",SWDATA!AS20)</f>
        <v>0</v>
      </c>
      <c r="BA35" s="396">
        <f>IF(OR(Is_Loading,LEN($A35)=0),"",SWDATA!AT20)</f>
        <v>0</v>
      </c>
      <c r="BB35" s="395" t="str">
        <f t="shared" si="123"/>
        <v/>
      </c>
      <c r="BC35" s="395">
        <f>IF(OR(Is_Loading,LEN($A35)=0),"",SWDATA!AV20)</f>
        <v>0</v>
      </c>
      <c r="BD35" s="396">
        <f>IF(OR(Is_Loading,LEN($A35)=0),"",SWDATA!AW20)</f>
        <v>0</v>
      </c>
      <c r="BE35" s="397">
        <f>IF(OR(Is_Loading,LEN($A35)=0),"",SWDATA!AX20)</f>
        <v>0</v>
      </c>
      <c r="BF35" s="398" t="str">
        <f t="shared" si="124"/>
        <v/>
      </c>
      <c r="BG35"/>
      <c r="BH35"/>
      <c r="BI35"/>
      <c r="BJ35"/>
      <c r="BK35"/>
      <c r="BL35"/>
      <c r="BM35"/>
      <c r="BN35"/>
      <c r="BO35"/>
      <c r="BP35"/>
      <c r="BQ35"/>
      <c r="BR35"/>
      <c r="BS35"/>
      <c r="BT35"/>
      <c r="BU35"/>
      <c r="BV35"/>
      <c r="BW35"/>
      <c r="BX35"/>
      <c r="BY35"/>
      <c r="BZ35"/>
      <c r="CA35"/>
      <c r="CB35"/>
      <c r="CC35"/>
      <c r="CD35"/>
      <c r="CE35"/>
      <c r="CF35"/>
      <c r="CG35"/>
      <c r="CH35"/>
      <c r="CI35"/>
      <c r="CJ35"/>
      <c r="CK35"/>
      <c r="CL35"/>
      <c r="CM35"/>
      <c r="CN35" s="201"/>
      <c r="CO35" s="201"/>
      <c r="CP35" s="201"/>
      <c r="CQ35" s="201"/>
      <c r="CR35" s="201"/>
      <c r="CS35" s="201"/>
      <c r="CT35" s="201"/>
      <c r="CU35" s="201"/>
      <c r="CV35" s="201"/>
      <c r="CW35" s="201"/>
      <c r="CX35" s="201"/>
      <c r="CY35" s="201"/>
      <c r="CZ35" s="201"/>
      <c r="DA35" s="201"/>
      <c r="DB35" s="201"/>
      <c r="DC35" s="201"/>
      <c r="DD35" s="201"/>
      <c r="DE35" s="201"/>
      <c r="DF35" s="201"/>
      <c r="DG35" s="201"/>
      <c r="DH35" s="201"/>
      <c r="DI35" s="201"/>
      <c r="DJ35" s="201"/>
      <c r="DK35" s="201"/>
      <c r="DL35" s="201"/>
      <c r="DM35" s="201"/>
      <c r="DN35" s="201"/>
      <c r="DS35" s="356"/>
      <c r="DT35" s="370"/>
      <c r="DU35" s="359"/>
      <c r="DV35" s="359"/>
      <c r="DW35" s="359"/>
      <c r="DX35" s="359">
        <v>1</v>
      </c>
      <c r="DY35" s="359">
        <f t="shared" ref="DY35" si="562">DV35</f>
        <v>0</v>
      </c>
      <c r="DZ35" s="359">
        <f t="shared" ref="DZ35" si="563">DW35</f>
        <v>0</v>
      </c>
      <c r="EA35" s="359">
        <f t="shared" ref="EA35" si="564">DX35</f>
        <v>1</v>
      </c>
      <c r="EB35" s="359">
        <f t="shared" ref="EB35" si="565">DY35</f>
        <v>0</v>
      </c>
      <c r="EC35" s="359">
        <f t="shared" ref="EC35" si="566">DZ35</f>
        <v>0</v>
      </c>
      <c r="ED35" s="359">
        <f t="shared" ref="ED35" si="567">EA35</f>
        <v>1</v>
      </c>
      <c r="EE35" s="359">
        <f t="shared" ref="EE35" si="568">EB35</f>
        <v>0</v>
      </c>
      <c r="EF35" s="359">
        <f t="shared" ref="EF35" si="569">EC35</f>
        <v>0</v>
      </c>
      <c r="EG35" s="359">
        <f t="shared" ref="EG35" si="570">ED35</f>
        <v>1</v>
      </c>
      <c r="EH35" s="359">
        <f t="shared" ref="EH35" si="571">EE35</f>
        <v>0</v>
      </c>
      <c r="EI35" s="359">
        <f t="shared" ref="EI35" si="572">EF35</f>
        <v>0</v>
      </c>
      <c r="EJ35" s="359">
        <f t="shared" ref="EJ35" si="573">EG35</f>
        <v>1</v>
      </c>
      <c r="EK35" s="359">
        <f t="shared" ref="EK35" si="574">EH35</f>
        <v>0</v>
      </c>
      <c r="EL35" s="359">
        <f t="shared" ref="EL35" si="575">EI35</f>
        <v>0</v>
      </c>
      <c r="EM35" s="359">
        <f t="shared" ref="EM35" si="576">EJ35</f>
        <v>1</v>
      </c>
      <c r="EN35" s="359">
        <f t="shared" ref="EN35" si="577">EK35</f>
        <v>0</v>
      </c>
      <c r="EO35" s="359">
        <f t="shared" ref="EO35" si="578">EL35</f>
        <v>0</v>
      </c>
      <c r="EP35" s="359">
        <f t="shared" ref="EP35" si="579">EM35</f>
        <v>1</v>
      </c>
      <c r="EQ35" s="359">
        <f t="shared" ref="EQ35" si="580">EN35</f>
        <v>0</v>
      </c>
      <c r="ER35" s="359">
        <f t="shared" ref="ER35" si="581">EO35</f>
        <v>0</v>
      </c>
      <c r="ES35" s="359">
        <f t="shared" ref="ES35" si="582">EP35</f>
        <v>1</v>
      </c>
      <c r="ET35" s="359">
        <f t="shared" ref="ET35" si="583">EQ35</f>
        <v>0</v>
      </c>
      <c r="EU35" s="359">
        <f t="shared" ref="EU35" si="584">ER35</f>
        <v>0</v>
      </c>
      <c r="EV35" s="359">
        <f t="shared" ref="EV35" si="585">ES35</f>
        <v>1</v>
      </c>
      <c r="EW35" s="359">
        <f t="shared" ref="EW35" si="586">ET35</f>
        <v>0</v>
      </c>
      <c r="EX35" s="359">
        <f t="shared" ref="EX35" si="587">EU35</f>
        <v>0</v>
      </c>
      <c r="EY35" s="359">
        <f t="shared" ref="EY35" si="588">EV35</f>
        <v>1</v>
      </c>
      <c r="EZ35" s="359">
        <f t="shared" ref="EZ35" si="589">EW35</f>
        <v>0</v>
      </c>
      <c r="FA35" s="359">
        <f t="shared" ref="FA35" si="590">EX35</f>
        <v>0</v>
      </c>
      <c r="FB35" s="359">
        <f t="shared" ref="FB35" si="591">EY35</f>
        <v>1</v>
      </c>
      <c r="FC35" s="359">
        <f t="shared" ref="FC35" si="592">EZ35</f>
        <v>0</v>
      </c>
      <c r="FD35" s="359">
        <f t="shared" ref="FD35" si="593">FA35</f>
        <v>0</v>
      </c>
      <c r="FE35" s="372"/>
      <c r="FF35" s="356"/>
      <c r="FG35" s="356"/>
      <c r="FH35" s="356"/>
      <c r="FI35" s="356"/>
      <c r="FJ35" s="356"/>
      <c r="FK35" s="356"/>
      <c r="FL35" s="356"/>
      <c r="FM35" s="356"/>
      <c r="FN35" s="356"/>
      <c r="FO35" s="356"/>
      <c r="FP35" s="356"/>
      <c r="FQ35" s="356"/>
      <c r="FR35" s="356"/>
      <c r="FS35" s="356"/>
      <c r="FT35" s="356"/>
      <c r="FU35" s="356"/>
      <c r="FV35" s="356"/>
      <c r="FW35" s="356"/>
      <c r="FX35" s="356"/>
      <c r="FY35" s="356"/>
      <c r="FZ35" s="356"/>
      <c r="GA35" s="356"/>
      <c r="GB35" s="356"/>
      <c r="GC35" s="356"/>
      <c r="GD35" s="356"/>
      <c r="GE35" s="356"/>
      <c r="GF35" s="356"/>
      <c r="GG35" s="356"/>
      <c r="GH35" s="356"/>
      <c r="GI35" s="356"/>
      <c r="GJ35" s="356"/>
      <c r="GK35" s="356"/>
      <c r="GL35" s="356"/>
      <c r="GM35" s="356"/>
      <c r="GN35" s="356"/>
      <c r="GO35" s="356"/>
      <c r="GP35" s="356"/>
      <c r="GQ35" s="356"/>
      <c r="GR35" s="356"/>
      <c r="GS35" s="356"/>
      <c r="GT35" s="356"/>
      <c r="GU35" s="356"/>
      <c r="GV35" s="356"/>
      <c r="GW35" s="356"/>
      <c r="GX35" s="356"/>
      <c r="GY35" s="356"/>
      <c r="GZ35" s="356"/>
      <c r="HA35" s="356"/>
      <c r="HB35" s="356"/>
      <c r="HC35" s="356"/>
    </row>
    <row r="36" spans="1:211" s="369" customFormat="1" ht="15" customHeight="1" thickTop="1" x14ac:dyDescent="0.2">
      <c r="A36" s="192">
        <f>SWDATA!O21</f>
        <v>0</v>
      </c>
      <c r="B36" s="192">
        <f>SWDATA!M21</f>
        <v>0</v>
      </c>
      <c r="C36" s="201">
        <f>IF(AND(SWDATA!M21=1,SWDATA!Q21="promotions"),SWDATA!P21,0)</f>
        <v>0</v>
      </c>
      <c r="D36" s="200">
        <f>ROW(SWDATA!M21)</f>
        <v>21</v>
      </c>
      <c r="E36" s="202">
        <f t="shared" si="111"/>
        <v>0</v>
      </c>
      <c r="F36" s="203">
        <f t="shared" si="112"/>
        <v>1</v>
      </c>
      <c r="G36" s="192" t="str">
        <f t="shared" si="113"/>
        <v/>
      </c>
      <c r="H36" s="204"/>
      <c r="I36" s="402">
        <f>SWDATA!E21</f>
        <v>0</v>
      </c>
      <c r="J36" s="237">
        <f t="shared" si="114"/>
        <v>0</v>
      </c>
      <c r="K36" s="238" t="str">
        <f t="shared" si="115"/>
        <v/>
      </c>
      <c r="L36" s="334"/>
      <c r="M36" s="337"/>
      <c r="N36" s="332" t="str">
        <f>IF(LEN(SWDATA!F21)=0,"",IF(LEN(SWDATA!G21)=0,"",IF($O$12="ID",MID(SWDATA!G21,FIND("|",SWDATA!G21)+1,FIND("~~",SWDATA!G21)-FIND("|",SWDATA!G21)-1),IF($O$12="Desc",RIGHT(SWDATA!G21,LEN(SWDATA!G21)-FIND("~~",SWDATA!G21)-1),RIGHT(SWDATA!G21,LEN(SWDATA!G21)-FIND("|",SWDATA!G21))))))</f>
        <v/>
      </c>
      <c r="O36" s="292" t="str">
        <f>IF(LEN(SWDATA!G21)=0,"",IF(LEN(SWDATA!H21)=0,"",IF($O$12="ID",MID(SWDATA!H21,FIND("|",SWDATA!H21)+1,FIND("~~",SWDATA!H21)-FIND("|",SWDATA!H21)-1),IF($O$12="Desc",RIGHT(SWDATA!H21,LEN(SWDATA!H21)-FIND("~~",SWDATA!H21)-1),RIGHT(SWDATA!H21,LEN(SWDATA!H21)-FIND("|",SWDATA!H21))))))</f>
        <v/>
      </c>
      <c r="P36" s="293" t="str">
        <f>IF(LEN(SWDATA!C21)=0,"",SWDATA!C21)</f>
        <v/>
      </c>
      <c r="Q36" s="307" t="str">
        <f t="shared" si="253"/>
        <v/>
      </c>
      <c r="R36" s="223" t="s">
        <v>574</v>
      </c>
      <c r="S36" s="224"/>
      <c r="T36" s="224"/>
      <c r="U36" s="261" t="s">
        <v>575</v>
      </c>
      <c r="V36" s="205" t="s">
        <v>221</v>
      </c>
      <c r="W36" s="262">
        <f>IF(OR(Is_Loading,LEN($A36)=0),"",SWDATA!P21)</f>
        <v>0</v>
      </c>
      <c r="X36" s="263">
        <f>IF(OR(Is_Loading,LEN($A36)=0),"",SWDATA!Q21)</f>
        <v>0</v>
      </c>
      <c r="Y36" s="263">
        <f>IF(OR(Is_Loading,LEN($A36)=0),"",SWDATA!R21)</f>
        <v>0</v>
      </c>
      <c r="Z36" s="262" t="str">
        <f t="shared" si="116"/>
        <v/>
      </c>
      <c r="AA36" s="262">
        <f>IF(OR(Is_Loading,LEN($A36)=0),"",SWDATA!T21)</f>
        <v>0</v>
      </c>
      <c r="AB36" s="263">
        <f>IF(OR(Is_Loading,LEN($A36)=0),"",SWDATA!U21)</f>
        <v>0</v>
      </c>
      <c r="AC36" s="263">
        <f>IF(OR(Is_Loading,LEN($A36)=0),"",SWDATA!V21)</f>
        <v>0</v>
      </c>
      <c r="AD36" s="262" t="str">
        <f t="shared" si="117"/>
        <v/>
      </c>
      <c r="AE36" s="262">
        <f>IF(OR(Is_Loading,LEN($A36)=0),"",SWDATA!X21)</f>
        <v>0</v>
      </c>
      <c r="AF36" s="263">
        <f>IF(OR(Is_Loading,LEN($A36)=0),"",SWDATA!Y21)</f>
        <v>0</v>
      </c>
      <c r="AG36" s="263">
        <f>IF(OR(Is_Loading,LEN($A36)=0),"",SWDATA!Z21)</f>
        <v>0</v>
      </c>
      <c r="AH36" s="262" t="str">
        <f t="shared" si="118"/>
        <v/>
      </c>
      <c r="AI36" s="262">
        <f>IF(OR(Is_Loading,LEN($A36)=0),"",SWDATA!AB21)</f>
        <v>0</v>
      </c>
      <c r="AJ36" s="263">
        <f>IF(OR(Is_Loading,LEN($A36)=0),"",SWDATA!AC21)</f>
        <v>0</v>
      </c>
      <c r="AK36" s="263">
        <f>IF(OR(Is_Loading,LEN($A36)=0),"",SWDATA!AD21)</f>
        <v>0</v>
      </c>
      <c r="AL36" s="262" t="str">
        <f t="shared" si="119"/>
        <v/>
      </c>
      <c r="AM36" s="262">
        <f>IF(OR(Is_Loading,LEN($A36)=0),"",SWDATA!AF21)</f>
        <v>0</v>
      </c>
      <c r="AN36" s="263">
        <f>IF(OR(Is_Loading,LEN($A36)=0),"",SWDATA!AG21)</f>
        <v>0</v>
      </c>
      <c r="AO36" s="317">
        <f>IF(OR(Is_Loading,LEN($A36)=0),"",SWDATA!AH21)</f>
        <v>0</v>
      </c>
      <c r="AP36" s="314" t="str">
        <f t="shared" si="120"/>
        <v/>
      </c>
      <c r="AQ36" s="262">
        <f>IF(OR(Is_Loading,LEN($A36)=0),"",SWDATA!AJ21)</f>
        <v>0</v>
      </c>
      <c r="AR36" s="263">
        <f>IF(OR(Is_Loading,LEN($A36)=0),"",SWDATA!AK21)</f>
        <v>0</v>
      </c>
      <c r="AS36" s="263">
        <f>IF(OR(Is_Loading,LEN($A36)=0),"",SWDATA!AL21)</f>
        <v>0</v>
      </c>
      <c r="AT36" s="262" t="str">
        <f t="shared" si="121"/>
        <v/>
      </c>
      <c r="AU36" s="262">
        <f>IF(OR(Is_Loading,LEN($A36)=0),"",SWDATA!AN21)</f>
        <v>0</v>
      </c>
      <c r="AV36" s="263">
        <f>IF(OR(Is_Loading,LEN($A36)=0),"",SWDATA!AO21)</f>
        <v>0</v>
      </c>
      <c r="AW36" s="263">
        <f>IF(OR(Is_Loading,LEN($A36)=0),"",SWDATA!AP21)</f>
        <v>0</v>
      </c>
      <c r="AX36" s="262" t="str">
        <f t="shared" si="122"/>
        <v/>
      </c>
      <c r="AY36" s="262">
        <f>IF(OR(Is_Loading,LEN($A36)=0),"",SWDATA!AR21)</f>
        <v>0</v>
      </c>
      <c r="AZ36" s="263">
        <f>IF(OR(Is_Loading,LEN($A36)=0),"",SWDATA!AS21)</f>
        <v>0</v>
      </c>
      <c r="BA36" s="263">
        <f>IF(OR(Is_Loading,LEN($A36)=0),"",SWDATA!AT21)</f>
        <v>0</v>
      </c>
      <c r="BB36" s="262" t="str">
        <f t="shared" si="123"/>
        <v/>
      </c>
      <c r="BC36" s="262">
        <f>IF(OR(Is_Loading,LEN($A36)=0),"",SWDATA!AV21)</f>
        <v>0</v>
      </c>
      <c r="BD36" s="263">
        <f>IF(OR(Is_Loading,LEN($A36)=0),"",SWDATA!AW21)</f>
        <v>0</v>
      </c>
      <c r="BE36" s="317">
        <f>IF(OR(Is_Loading,LEN($A36)=0),"",SWDATA!AX21)</f>
        <v>0</v>
      </c>
      <c r="BF36" s="314" t="str">
        <f t="shared" si="124"/>
        <v/>
      </c>
      <c r="BG36"/>
      <c r="BH36"/>
      <c r="BI36"/>
      <c r="BJ36"/>
      <c r="BK36"/>
      <c r="BL36"/>
      <c r="BM36"/>
      <c r="BN36"/>
      <c r="BO36"/>
      <c r="BP36"/>
      <c r="BQ36"/>
      <c r="BR36"/>
      <c r="BS36"/>
      <c r="BT36"/>
      <c r="BU36"/>
      <c r="BV36"/>
      <c r="BW36"/>
      <c r="BX36"/>
      <c r="BY36"/>
      <c r="BZ36"/>
      <c r="CA36"/>
      <c r="CB36"/>
      <c r="CC36"/>
      <c r="CD36"/>
      <c r="CE36"/>
      <c r="CF36"/>
      <c r="CG36"/>
      <c r="CH36"/>
      <c r="CI36"/>
      <c r="CJ36"/>
      <c r="CK36"/>
      <c r="CL36"/>
      <c r="CM36"/>
      <c r="CN36" s="201"/>
      <c r="CO36" s="201"/>
      <c r="CP36" s="201"/>
      <c r="CQ36" s="201"/>
      <c r="CR36" s="201"/>
      <c r="CS36" s="201"/>
      <c r="CT36" s="201"/>
      <c r="CU36" s="201"/>
      <c r="CV36" s="201"/>
      <c r="CW36" s="201"/>
      <c r="CX36" s="201"/>
      <c r="CY36" s="201"/>
      <c r="CZ36" s="201"/>
      <c r="DA36" s="201"/>
      <c r="DB36" s="201"/>
      <c r="DC36" s="201"/>
      <c r="DD36" s="201"/>
      <c r="DE36" s="201"/>
      <c r="DF36" s="201"/>
      <c r="DG36" s="201"/>
      <c r="DH36" s="201"/>
      <c r="DI36" s="201"/>
      <c r="DJ36" s="201"/>
      <c r="DK36" s="201"/>
      <c r="DL36" s="201"/>
      <c r="DM36" s="201"/>
      <c r="DN36" s="201"/>
      <c r="DS36" s="356"/>
      <c r="DT36" s="356"/>
      <c r="DU36" s="359">
        <f t="shared" ref="DU36" si="594">COLUMN(W34)</f>
        <v>23</v>
      </c>
      <c r="DV36" s="359">
        <f t="shared" ref="DV36" si="595">SUM(DU36)+DV37+1</f>
        <v>24</v>
      </c>
      <c r="DW36" s="359">
        <f t="shared" ref="DW36" si="596">SUM(DV36)+DW37+1</f>
        <v>25</v>
      </c>
      <c r="DX36" s="359">
        <f t="shared" ref="DX36" si="597">SUM(DW36)+DX37+1</f>
        <v>27</v>
      </c>
      <c r="DY36" s="359">
        <f t="shared" ref="DY36" si="598">SUM(DX36)+DY37+1</f>
        <v>28</v>
      </c>
      <c r="DZ36" s="359">
        <f t="shared" ref="DZ36" si="599">SUM(DY36)+DZ37+1</f>
        <v>29</v>
      </c>
      <c r="EA36" s="359">
        <f t="shared" ref="EA36" si="600">SUM(DZ36)+EA37+1</f>
        <v>31</v>
      </c>
      <c r="EB36" s="359">
        <f t="shared" ref="EB36" si="601">SUM(EA36)+EB37+1</f>
        <v>32</v>
      </c>
      <c r="EC36" s="359">
        <f t="shared" ref="EC36" si="602">SUM(EB36)+EC37+1</f>
        <v>33</v>
      </c>
      <c r="ED36" s="359">
        <f t="shared" ref="ED36" si="603">SUM(EC36)+ED37+1</f>
        <v>35</v>
      </c>
      <c r="EE36" s="359">
        <f t="shared" ref="EE36" si="604">SUM(ED36)+EE37+1</f>
        <v>36</v>
      </c>
      <c r="EF36" s="359">
        <f t="shared" ref="EF36" si="605">SUM(EE36)+EF37+1</f>
        <v>37</v>
      </c>
      <c r="EG36" s="359">
        <f t="shared" ref="EG36" si="606">SUM(EF36)+EG37+1</f>
        <v>39</v>
      </c>
      <c r="EH36" s="359">
        <f t="shared" ref="EH36" si="607">SUM(EG36)+EH37+1</f>
        <v>40</v>
      </c>
      <c r="EI36" s="359">
        <f t="shared" ref="EI36" si="608">SUM(EH36)+EI37+1</f>
        <v>41</v>
      </c>
      <c r="EJ36" s="359">
        <f t="shared" ref="EJ36" si="609">SUM(EI36)+EJ37+1</f>
        <v>43</v>
      </c>
      <c r="EK36" s="359">
        <f t="shared" ref="EK36" si="610">SUM(EJ36)+EK37+1</f>
        <v>44</v>
      </c>
      <c r="EL36" s="359">
        <f t="shared" ref="EL36" si="611">SUM(EK36)+EL37+1</f>
        <v>45</v>
      </c>
      <c r="EM36" s="359">
        <f t="shared" ref="EM36" si="612">SUM(EL36)+EM37+1</f>
        <v>47</v>
      </c>
      <c r="EN36" s="359">
        <f t="shared" ref="EN36" si="613">SUM(EM36)+EN37+1</f>
        <v>48</v>
      </c>
      <c r="EO36" s="359">
        <f t="shared" ref="EO36" si="614">SUM(EN36)+EO37+1</f>
        <v>49</v>
      </c>
      <c r="EP36" s="359">
        <f t="shared" ref="EP36" si="615">SUM(EO36)+EP37+1</f>
        <v>51</v>
      </c>
      <c r="EQ36" s="359">
        <f t="shared" ref="EQ36" si="616">SUM(EP36)+EQ37+1</f>
        <v>52</v>
      </c>
      <c r="ER36" s="359">
        <f t="shared" ref="ER36" si="617">SUM(EQ36)+ER37+1</f>
        <v>53</v>
      </c>
      <c r="ES36" s="359">
        <f t="shared" ref="ES36" si="618">SUM(ER36)+ES37+1</f>
        <v>55</v>
      </c>
      <c r="ET36" s="359">
        <f t="shared" ref="ET36" si="619">SUM(ES36)+ET37+1</f>
        <v>56</v>
      </c>
      <c r="EU36" s="359">
        <f t="shared" ref="EU36" si="620">SUM(ET36)+EU37+1</f>
        <v>57</v>
      </c>
      <c r="EV36" s="359">
        <f t="shared" ref="EV36" si="621">SUM(EU36)+EV37+1</f>
        <v>59</v>
      </c>
      <c r="EW36" s="359">
        <f t="shared" ref="EW36" si="622">SUM(EV36)+EW37+1</f>
        <v>60</v>
      </c>
      <c r="EX36" s="359">
        <f t="shared" ref="EX36" si="623">SUM(EW36)+EX37+1</f>
        <v>61</v>
      </c>
      <c r="EY36" s="359">
        <f t="shared" ref="EY36" si="624">SUM(EX36)+EY37+1</f>
        <v>63</v>
      </c>
      <c r="EZ36" s="359">
        <f t="shared" ref="EZ36" si="625">SUM(EY36)+EZ37+1</f>
        <v>64</v>
      </c>
      <c r="FA36" s="359">
        <f t="shared" ref="FA36" si="626">SUM(EZ36)+FA37+1</f>
        <v>65</v>
      </c>
      <c r="FB36" s="359">
        <f t="shared" ref="FB36" si="627">SUM(FA36)+FB37+1</f>
        <v>67</v>
      </c>
      <c r="FC36" s="359">
        <f t="shared" ref="FC36" si="628">SUM(FB36)+FC37+1</f>
        <v>68</v>
      </c>
      <c r="FD36" s="359">
        <f t="shared" ref="FD36" si="629">SUM(FC36)+FD37+1</f>
        <v>69</v>
      </c>
      <c r="FE36" s="356"/>
      <c r="FF36" s="356"/>
      <c r="FG36" s="356"/>
      <c r="FH36" s="356"/>
      <c r="FI36" s="356"/>
      <c r="FJ36" s="356"/>
      <c r="FK36" s="356"/>
      <c r="FL36" s="356"/>
      <c r="FM36" s="356"/>
      <c r="FN36" s="356"/>
      <c r="FO36" s="356"/>
      <c r="FP36" s="356"/>
      <c r="FQ36" s="356"/>
      <c r="FR36" s="356"/>
      <c r="FS36" s="356"/>
      <c r="FT36" s="356"/>
      <c r="FU36" s="356"/>
      <c r="FV36" s="356"/>
      <c r="FW36" s="356"/>
      <c r="FX36" s="356"/>
      <c r="FY36" s="356"/>
      <c r="FZ36" s="356"/>
      <c r="GA36" s="356"/>
      <c r="GB36" s="356"/>
      <c r="GC36" s="356"/>
      <c r="GD36" s="356"/>
      <c r="GE36" s="356"/>
      <c r="GF36" s="356"/>
      <c r="GG36" s="356"/>
      <c r="GH36" s="356"/>
      <c r="GI36" s="356"/>
      <c r="GJ36" s="356"/>
      <c r="GK36" s="356"/>
      <c r="GL36" s="356"/>
      <c r="GM36" s="356"/>
      <c r="GN36" s="356"/>
      <c r="GO36" s="356"/>
      <c r="GP36" s="356"/>
      <c r="GQ36" s="356"/>
      <c r="GR36" s="356"/>
      <c r="GS36" s="356"/>
      <c r="GT36" s="356"/>
      <c r="GU36" s="356"/>
      <c r="GV36" s="356"/>
      <c r="GW36" s="356"/>
      <c r="GX36" s="356"/>
      <c r="GY36" s="356"/>
      <c r="GZ36" s="356"/>
    </row>
    <row r="37" spans="1:211" s="369" customFormat="1" ht="15" customHeight="1" thickBot="1" x14ac:dyDescent="0.25">
      <c r="A37" s="192">
        <f>SWDATA!O22</f>
        <v>0</v>
      </c>
      <c r="B37" s="192">
        <f>SWDATA!M22</f>
        <v>0</v>
      </c>
      <c r="C37" s="201">
        <f>IF(AND(SWDATA!M22=1,SWDATA!Q22="promotions"),SWDATA!P22,0)</f>
        <v>0</v>
      </c>
      <c r="D37" s="200">
        <f>ROW(SWDATA!M22)</f>
        <v>22</v>
      </c>
      <c r="E37" s="202">
        <f t="shared" si="111"/>
        <v>0</v>
      </c>
      <c r="F37" s="203">
        <f t="shared" si="112"/>
        <v>1</v>
      </c>
      <c r="G37" s="192" t="str">
        <f t="shared" si="113"/>
        <v/>
      </c>
      <c r="H37" s="204"/>
      <c r="I37" s="402">
        <f>SWDATA!E22</f>
        <v>0</v>
      </c>
      <c r="J37" s="390">
        <f t="shared" si="114"/>
        <v>0</v>
      </c>
      <c r="K37" s="391" t="str">
        <f t="shared" si="115"/>
        <v/>
      </c>
      <c r="L37" s="334"/>
      <c r="M37" s="338"/>
      <c r="N37" s="392" t="str">
        <f>IF(LEN(SWDATA!F22)=0,"",IF(LEN(SWDATA!G22)=0,"",IF($O$12="ID",MID(SWDATA!G22,FIND("|",SWDATA!G22)+1,FIND("~~",SWDATA!G22)-FIND("|",SWDATA!G22)-1),IF($O$12="Desc",RIGHT(SWDATA!G22,LEN(SWDATA!G22)-FIND("~~",SWDATA!G22)-1),RIGHT(SWDATA!G22,LEN(SWDATA!G22)-FIND("|",SWDATA!G22))))))</f>
        <v/>
      </c>
      <c r="O37" s="393" t="str">
        <f>IF(LEN(SWDATA!G22)=0,"",IF(LEN(SWDATA!H22)=0,"",IF($O$12="ID",MID(SWDATA!H22,FIND("|",SWDATA!H22)+1,FIND("~~",SWDATA!H22)-FIND("|",SWDATA!H22)-1),IF($O$12="Desc",RIGHT(SWDATA!H22,LEN(SWDATA!H22)-FIND("~~",SWDATA!H22)-1),RIGHT(SWDATA!H22,LEN(SWDATA!H22)-FIND("|",SWDATA!H22))))))</f>
        <v/>
      </c>
      <c r="P37" s="394" t="str">
        <f>IF(LEN(SWDATA!C22)=0,"",SWDATA!C22)</f>
        <v/>
      </c>
      <c r="Q37" s="307" t="str">
        <f t="shared" si="253"/>
        <v/>
      </c>
      <c r="R37" s="399" t="s">
        <v>261</v>
      </c>
      <c r="S37" s="400" t="s">
        <v>483</v>
      </c>
      <c r="T37" s="400"/>
      <c r="U37" s="401" t="s">
        <v>579</v>
      </c>
      <c r="V37" s="205" t="s">
        <v>221</v>
      </c>
      <c r="W37" s="395">
        <f>IF(OR(Is_Loading,LEN($A37)=0),"",SWDATA!P22)</f>
        <v>0</v>
      </c>
      <c r="X37" s="396">
        <f>IF(OR(Is_Loading,LEN($A37)=0),"",SWDATA!Q22)</f>
        <v>0</v>
      </c>
      <c r="Y37" s="396">
        <f>IF(OR(Is_Loading,LEN($A37)=0),"",SWDATA!R22)</f>
        <v>0</v>
      </c>
      <c r="Z37" s="395" t="str">
        <f t="shared" si="116"/>
        <v/>
      </c>
      <c r="AA37" s="395">
        <f>IF(OR(Is_Loading,LEN($A37)=0),"",SWDATA!T22)</f>
        <v>0</v>
      </c>
      <c r="AB37" s="396">
        <f>IF(OR(Is_Loading,LEN($A37)=0),"",SWDATA!U22)</f>
        <v>0</v>
      </c>
      <c r="AC37" s="396">
        <f>IF(OR(Is_Loading,LEN($A37)=0),"",SWDATA!V22)</f>
        <v>0</v>
      </c>
      <c r="AD37" s="395" t="str">
        <f t="shared" si="117"/>
        <v/>
      </c>
      <c r="AE37" s="395">
        <f>IF(OR(Is_Loading,LEN($A37)=0),"",SWDATA!X22)</f>
        <v>0</v>
      </c>
      <c r="AF37" s="396">
        <f>IF(OR(Is_Loading,LEN($A37)=0),"",SWDATA!Y22)</f>
        <v>0</v>
      </c>
      <c r="AG37" s="396">
        <f>IF(OR(Is_Loading,LEN($A37)=0),"",SWDATA!Z22)</f>
        <v>0</v>
      </c>
      <c r="AH37" s="395" t="str">
        <f t="shared" si="118"/>
        <v/>
      </c>
      <c r="AI37" s="395">
        <f>IF(OR(Is_Loading,LEN($A37)=0),"",SWDATA!AB22)</f>
        <v>0</v>
      </c>
      <c r="AJ37" s="396">
        <f>IF(OR(Is_Loading,LEN($A37)=0),"",SWDATA!AC22)</f>
        <v>0</v>
      </c>
      <c r="AK37" s="396">
        <f>IF(OR(Is_Loading,LEN($A37)=0),"",SWDATA!AD22)</f>
        <v>0</v>
      </c>
      <c r="AL37" s="395" t="str">
        <f t="shared" si="119"/>
        <v/>
      </c>
      <c r="AM37" s="395">
        <f>IF(OR(Is_Loading,LEN($A37)=0),"",SWDATA!AF22)</f>
        <v>0</v>
      </c>
      <c r="AN37" s="396">
        <f>IF(OR(Is_Loading,LEN($A37)=0),"",SWDATA!AG22)</f>
        <v>0</v>
      </c>
      <c r="AO37" s="397">
        <f>IF(OR(Is_Loading,LEN($A37)=0),"",SWDATA!AH22)</f>
        <v>0</v>
      </c>
      <c r="AP37" s="398" t="str">
        <f t="shared" si="120"/>
        <v/>
      </c>
      <c r="AQ37" s="395">
        <f>IF(OR(Is_Loading,LEN($A37)=0),"",SWDATA!AJ22)</f>
        <v>0</v>
      </c>
      <c r="AR37" s="396">
        <f>IF(OR(Is_Loading,LEN($A37)=0),"",SWDATA!AK22)</f>
        <v>0</v>
      </c>
      <c r="AS37" s="396">
        <f>IF(OR(Is_Loading,LEN($A37)=0),"",SWDATA!AL22)</f>
        <v>0</v>
      </c>
      <c r="AT37" s="395" t="str">
        <f t="shared" si="121"/>
        <v/>
      </c>
      <c r="AU37" s="395">
        <f>IF(OR(Is_Loading,LEN($A37)=0),"",SWDATA!AN22)</f>
        <v>0</v>
      </c>
      <c r="AV37" s="396">
        <f>IF(OR(Is_Loading,LEN($A37)=0),"",SWDATA!AO22)</f>
        <v>0</v>
      </c>
      <c r="AW37" s="396">
        <f>IF(OR(Is_Loading,LEN($A37)=0),"",SWDATA!AP22)</f>
        <v>0</v>
      </c>
      <c r="AX37" s="395" t="str">
        <f t="shared" si="122"/>
        <v/>
      </c>
      <c r="AY37" s="395">
        <f>IF(OR(Is_Loading,LEN($A37)=0),"",SWDATA!AR22)</f>
        <v>0</v>
      </c>
      <c r="AZ37" s="396">
        <f>IF(OR(Is_Loading,LEN($A37)=0),"",SWDATA!AS22)</f>
        <v>0</v>
      </c>
      <c r="BA37" s="396">
        <f>IF(OR(Is_Loading,LEN($A37)=0),"",SWDATA!AT22)</f>
        <v>0</v>
      </c>
      <c r="BB37" s="395" t="str">
        <f t="shared" si="123"/>
        <v/>
      </c>
      <c r="BC37" s="395">
        <f>IF(OR(Is_Loading,LEN($A37)=0),"",SWDATA!AV22)</f>
        <v>0</v>
      </c>
      <c r="BD37" s="396">
        <f>IF(OR(Is_Loading,LEN($A37)=0),"",SWDATA!AW22)</f>
        <v>0</v>
      </c>
      <c r="BE37" s="397">
        <f>IF(OR(Is_Loading,LEN($A37)=0),"",SWDATA!AX22)</f>
        <v>0</v>
      </c>
      <c r="BF37" s="398" t="str">
        <f t="shared" si="124"/>
        <v/>
      </c>
      <c r="BG37"/>
      <c r="BH37"/>
      <c r="BI37"/>
      <c r="BJ37"/>
      <c r="BK37"/>
      <c r="BL37"/>
      <c r="BM37"/>
      <c r="BN37"/>
      <c r="BO37"/>
      <c r="BP37"/>
      <c r="BQ37"/>
      <c r="BR37"/>
      <c r="BS37"/>
      <c r="BT37"/>
      <c r="BU37"/>
      <c r="BV37"/>
      <c r="BW37"/>
      <c r="BX37"/>
      <c r="BY37"/>
      <c r="BZ37"/>
      <c r="CA37"/>
      <c r="CB37"/>
      <c r="CC37"/>
      <c r="CD37"/>
      <c r="CE37"/>
      <c r="CF37"/>
      <c r="CG37"/>
      <c r="CH37"/>
      <c r="CI37"/>
      <c r="CJ37"/>
      <c r="CK37"/>
      <c r="CL37"/>
      <c r="CM37"/>
      <c r="CN37" s="201"/>
      <c r="CO37" s="201"/>
      <c r="CP37" s="201"/>
      <c r="CQ37" s="201"/>
      <c r="CR37" s="201"/>
      <c r="CS37" s="201"/>
      <c r="CT37" s="201"/>
      <c r="CU37" s="201"/>
      <c r="CV37" s="201"/>
      <c r="CW37" s="201"/>
      <c r="CX37" s="201"/>
      <c r="CY37" s="201"/>
      <c r="CZ37" s="201"/>
      <c r="DA37" s="201"/>
      <c r="DB37" s="201"/>
      <c r="DC37" s="201"/>
      <c r="DD37" s="201"/>
      <c r="DE37" s="201"/>
      <c r="DF37" s="201"/>
      <c r="DG37" s="201"/>
      <c r="DH37" s="201"/>
      <c r="DI37" s="201"/>
      <c r="DJ37" s="201"/>
      <c r="DK37" s="201"/>
      <c r="DL37" s="201"/>
      <c r="DM37" s="201"/>
      <c r="DN37" s="201"/>
      <c r="DS37" s="356"/>
      <c r="DT37" s="370"/>
      <c r="DU37" s="359"/>
      <c r="DV37" s="359"/>
      <c r="DW37" s="359"/>
      <c r="DX37" s="359">
        <v>1</v>
      </c>
      <c r="DY37" s="359">
        <f t="shared" ref="DY37" si="630">DV37</f>
        <v>0</v>
      </c>
      <c r="DZ37" s="359">
        <f t="shared" ref="DZ37" si="631">DW37</f>
        <v>0</v>
      </c>
      <c r="EA37" s="359">
        <f t="shared" ref="EA37" si="632">DX37</f>
        <v>1</v>
      </c>
      <c r="EB37" s="359">
        <f t="shared" ref="EB37" si="633">DY37</f>
        <v>0</v>
      </c>
      <c r="EC37" s="359">
        <f t="shared" ref="EC37" si="634">DZ37</f>
        <v>0</v>
      </c>
      <c r="ED37" s="359">
        <f t="shared" ref="ED37" si="635">EA37</f>
        <v>1</v>
      </c>
      <c r="EE37" s="359">
        <f t="shared" ref="EE37" si="636">EB37</f>
        <v>0</v>
      </c>
      <c r="EF37" s="359">
        <f t="shared" ref="EF37" si="637">EC37</f>
        <v>0</v>
      </c>
      <c r="EG37" s="359">
        <f t="shared" ref="EG37" si="638">ED37</f>
        <v>1</v>
      </c>
      <c r="EH37" s="359">
        <f t="shared" ref="EH37" si="639">EE37</f>
        <v>0</v>
      </c>
      <c r="EI37" s="359">
        <f t="shared" ref="EI37" si="640">EF37</f>
        <v>0</v>
      </c>
      <c r="EJ37" s="359">
        <f t="shared" ref="EJ37" si="641">EG37</f>
        <v>1</v>
      </c>
      <c r="EK37" s="359">
        <f t="shared" ref="EK37" si="642">EH37</f>
        <v>0</v>
      </c>
      <c r="EL37" s="359">
        <f t="shared" ref="EL37" si="643">EI37</f>
        <v>0</v>
      </c>
      <c r="EM37" s="359">
        <f t="shared" ref="EM37" si="644">EJ37</f>
        <v>1</v>
      </c>
      <c r="EN37" s="359">
        <f t="shared" ref="EN37" si="645">EK37</f>
        <v>0</v>
      </c>
      <c r="EO37" s="359">
        <f t="shared" ref="EO37" si="646">EL37</f>
        <v>0</v>
      </c>
      <c r="EP37" s="359">
        <f t="shared" ref="EP37" si="647">EM37</f>
        <v>1</v>
      </c>
      <c r="EQ37" s="359">
        <f t="shared" ref="EQ37" si="648">EN37</f>
        <v>0</v>
      </c>
      <c r="ER37" s="359">
        <f t="shared" ref="ER37" si="649">EO37</f>
        <v>0</v>
      </c>
      <c r="ES37" s="359">
        <f t="shared" ref="ES37" si="650">EP37</f>
        <v>1</v>
      </c>
      <c r="ET37" s="359">
        <f t="shared" ref="ET37" si="651">EQ37</f>
        <v>0</v>
      </c>
      <c r="EU37" s="359">
        <f t="shared" ref="EU37" si="652">ER37</f>
        <v>0</v>
      </c>
      <c r="EV37" s="359">
        <f t="shared" ref="EV37" si="653">ES37</f>
        <v>1</v>
      </c>
      <c r="EW37" s="359">
        <f t="shared" ref="EW37" si="654">ET37</f>
        <v>0</v>
      </c>
      <c r="EX37" s="359">
        <f t="shared" ref="EX37" si="655">EU37</f>
        <v>0</v>
      </c>
      <c r="EY37" s="359">
        <f t="shared" ref="EY37" si="656">EV37</f>
        <v>1</v>
      </c>
      <c r="EZ37" s="359">
        <f t="shared" ref="EZ37" si="657">EW37</f>
        <v>0</v>
      </c>
      <c r="FA37" s="359">
        <f t="shared" ref="FA37" si="658">EX37</f>
        <v>0</v>
      </c>
      <c r="FB37" s="359">
        <f t="shared" ref="FB37" si="659">EY37</f>
        <v>1</v>
      </c>
      <c r="FC37" s="359">
        <f t="shared" ref="FC37" si="660">EZ37</f>
        <v>0</v>
      </c>
      <c r="FD37" s="359">
        <f t="shared" ref="FD37" si="661">FA37</f>
        <v>0</v>
      </c>
      <c r="FE37" s="372"/>
      <c r="FF37" s="356"/>
      <c r="FG37" s="356"/>
      <c r="FH37" s="356"/>
      <c r="FI37" s="356"/>
      <c r="FJ37" s="356"/>
      <c r="FK37" s="356"/>
      <c r="FL37" s="356"/>
      <c r="FM37" s="356"/>
      <c r="FN37" s="356"/>
      <c r="FO37" s="356"/>
      <c r="FP37" s="356"/>
      <c r="FQ37" s="356"/>
      <c r="FR37" s="356"/>
      <c r="FS37" s="356"/>
      <c r="FT37" s="356"/>
      <c r="FU37" s="356"/>
      <c r="FV37" s="356"/>
      <c r="FW37" s="356"/>
      <c r="FX37" s="356"/>
      <c r="FY37" s="356"/>
      <c r="FZ37" s="356"/>
      <c r="GA37" s="356"/>
      <c r="GB37" s="356"/>
      <c r="GC37" s="356"/>
      <c r="GD37" s="356"/>
      <c r="GE37" s="356"/>
      <c r="GF37" s="356"/>
      <c r="GG37" s="356"/>
      <c r="GH37" s="356"/>
      <c r="GI37" s="356"/>
      <c r="GJ37" s="356"/>
      <c r="GK37" s="356"/>
      <c r="GL37" s="356"/>
      <c r="GM37" s="356"/>
      <c r="GN37" s="356"/>
      <c r="GO37" s="356"/>
      <c r="GP37" s="356"/>
      <c r="GQ37" s="356"/>
      <c r="GR37" s="356"/>
      <c r="GS37" s="356"/>
      <c r="GT37" s="356"/>
      <c r="GU37" s="356"/>
      <c r="GV37" s="356"/>
      <c r="GW37" s="356"/>
      <c r="GX37" s="356"/>
      <c r="GY37" s="356"/>
      <c r="GZ37" s="356"/>
      <c r="HA37" s="356"/>
      <c r="HB37" s="356"/>
      <c r="HC37" s="356"/>
    </row>
    <row r="38" spans="1:211" s="369" customFormat="1" ht="15" customHeight="1" thickTop="1" x14ac:dyDescent="0.2">
      <c r="A38" s="192">
        <f>SWDATA!O23</f>
        <v>0</v>
      </c>
      <c r="B38" s="192">
        <f>SWDATA!M23</f>
        <v>0</v>
      </c>
      <c r="C38" s="201">
        <f>IF(AND(SWDATA!M23=1,SWDATA!Q23="promotions"),SWDATA!P23,0)</f>
        <v>0</v>
      </c>
      <c r="D38" s="200">
        <f>ROW(SWDATA!M23)</f>
        <v>23</v>
      </c>
      <c r="E38" s="202">
        <f t="shared" si="111"/>
        <v>0</v>
      </c>
      <c r="F38" s="203">
        <f t="shared" si="112"/>
        <v>1</v>
      </c>
      <c r="G38" s="192" t="str">
        <f t="shared" si="113"/>
        <v/>
      </c>
      <c r="H38" s="204"/>
      <c r="I38" s="402">
        <f>SWDATA!E23</f>
        <v>0</v>
      </c>
      <c r="J38" s="237">
        <f t="shared" si="114"/>
        <v>0</v>
      </c>
      <c r="K38" s="238" t="str">
        <f t="shared" si="115"/>
        <v/>
      </c>
      <c r="L38" s="334"/>
      <c r="M38" s="337"/>
      <c r="N38" s="332" t="str">
        <f>IF(LEN(SWDATA!F23)=0,"",IF(LEN(SWDATA!G23)=0,"",IF($O$12="ID",MID(SWDATA!G23,FIND("|",SWDATA!G23)+1,FIND("~~",SWDATA!G23)-FIND("|",SWDATA!G23)-1),IF($O$12="Desc",RIGHT(SWDATA!G23,LEN(SWDATA!G23)-FIND("~~",SWDATA!G23)-1),RIGHT(SWDATA!G23,LEN(SWDATA!G23)-FIND("|",SWDATA!G23))))))</f>
        <v/>
      </c>
      <c r="O38" s="292" t="str">
        <f>IF(LEN(SWDATA!G23)=0,"",IF(LEN(SWDATA!H23)=0,"",IF($O$12="ID",MID(SWDATA!H23,FIND("|",SWDATA!H23)+1,FIND("~~",SWDATA!H23)-FIND("|",SWDATA!H23)-1),IF($O$12="Desc",RIGHT(SWDATA!H23,LEN(SWDATA!H23)-FIND("~~",SWDATA!H23)-1),RIGHT(SWDATA!H23,LEN(SWDATA!H23)-FIND("|",SWDATA!H23))))))</f>
        <v/>
      </c>
      <c r="P38" s="293" t="str">
        <f>IF(LEN(SWDATA!C23)=0,"",SWDATA!C23)</f>
        <v/>
      </c>
      <c r="Q38" s="307" t="str">
        <f t="shared" si="253"/>
        <v/>
      </c>
      <c r="R38" s="223" t="s">
        <v>574</v>
      </c>
      <c r="S38" s="224"/>
      <c r="T38" s="224"/>
      <c r="U38" s="261" t="s">
        <v>575</v>
      </c>
      <c r="V38" s="205" t="s">
        <v>221</v>
      </c>
      <c r="W38" s="262">
        <f>IF(OR(Is_Loading,LEN($A38)=0),"",SWDATA!P23)</f>
        <v>0</v>
      </c>
      <c r="X38" s="263">
        <f>IF(OR(Is_Loading,LEN($A38)=0),"",SWDATA!Q23)</f>
        <v>0</v>
      </c>
      <c r="Y38" s="263">
        <f>IF(OR(Is_Loading,LEN($A38)=0),"",SWDATA!R23)</f>
        <v>0</v>
      </c>
      <c r="Z38" s="262" t="str">
        <f t="shared" si="116"/>
        <v/>
      </c>
      <c r="AA38" s="262">
        <f>IF(OR(Is_Loading,LEN($A38)=0),"",SWDATA!T23)</f>
        <v>0</v>
      </c>
      <c r="AB38" s="263">
        <f>IF(OR(Is_Loading,LEN($A38)=0),"",SWDATA!U23)</f>
        <v>0</v>
      </c>
      <c r="AC38" s="263">
        <f>IF(OR(Is_Loading,LEN($A38)=0),"",SWDATA!V23)</f>
        <v>0</v>
      </c>
      <c r="AD38" s="262" t="str">
        <f t="shared" si="117"/>
        <v/>
      </c>
      <c r="AE38" s="262">
        <f>IF(OR(Is_Loading,LEN($A38)=0),"",SWDATA!X23)</f>
        <v>0</v>
      </c>
      <c r="AF38" s="263">
        <f>IF(OR(Is_Loading,LEN($A38)=0),"",SWDATA!Y23)</f>
        <v>0</v>
      </c>
      <c r="AG38" s="263">
        <f>IF(OR(Is_Loading,LEN($A38)=0),"",SWDATA!Z23)</f>
        <v>0</v>
      </c>
      <c r="AH38" s="262" t="str">
        <f t="shared" si="118"/>
        <v/>
      </c>
      <c r="AI38" s="262">
        <f>IF(OR(Is_Loading,LEN($A38)=0),"",SWDATA!AB23)</f>
        <v>0</v>
      </c>
      <c r="AJ38" s="263">
        <f>IF(OR(Is_Loading,LEN($A38)=0),"",SWDATA!AC23)</f>
        <v>0</v>
      </c>
      <c r="AK38" s="263">
        <f>IF(OR(Is_Loading,LEN($A38)=0),"",SWDATA!AD23)</f>
        <v>0</v>
      </c>
      <c r="AL38" s="262" t="str">
        <f t="shared" si="119"/>
        <v/>
      </c>
      <c r="AM38" s="262">
        <f>IF(OR(Is_Loading,LEN($A38)=0),"",SWDATA!AF23)</f>
        <v>0</v>
      </c>
      <c r="AN38" s="263">
        <f>IF(OR(Is_Loading,LEN($A38)=0),"",SWDATA!AG23)</f>
        <v>0</v>
      </c>
      <c r="AO38" s="317">
        <f>IF(OR(Is_Loading,LEN($A38)=0),"",SWDATA!AH23)</f>
        <v>0</v>
      </c>
      <c r="AP38" s="314" t="str">
        <f t="shared" si="120"/>
        <v/>
      </c>
      <c r="AQ38" s="262">
        <f>IF(OR(Is_Loading,LEN($A38)=0),"",SWDATA!AJ23)</f>
        <v>0</v>
      </c>
      <c r="AR38" s="263">
        <f>IF(OR(Is_Loading,LEN($A38)=0),"",SWDATA!AK23)</f>
        <v>0</v>
      </c>
      <c r="AS38" s="263">
        <f>IF(OR(Is_Loading,LEN($A38)=0),"",SWDATA!AL23)</f>
        <v>0</v>
      </c>
      <c r="AT38" s="262" t="str">
        <f t="shared" si="121"/>
        <v/>
      </c>
      <c r="AU38" s="262">
        <f>IF(OR(Is_Loading,LEN($A38)=0),"",SWDATA!AN23)</f>
        <v>0</v>
      </c>
      <c r="AV38" s="263">
        <f>IF(OR(Is_Loading,LEN($A38)=0),"",SWDATA!AO23)</f>
        <v>0</v>
      </c>
      <c r="AW38" s="263">
        <f>IF(OR(Is_Loading,LEN($A38)=0),"",SWDATA!AP23)</f>
        <v>0</v>
      </c>
      <c r="AX38" s="262" t="str">
        <f t="shared" si="122"/>
        <v/>
      </c>
      <c r="AY38" s="262">
        <f>IF(OR(Is_Loading,LEN($A38)=0),"",SWDATA!AR23)</f>
        <v>0</v>
      </c>
      <c r="AZ38" s="263">
        <f>IF(OR(Is_Loading,LEN($A38)=0),"",SWDATA!AS23)</f>
        <v>0</v>
      </c>
      <c r="BA38" s="263">
        <f>IF(OR(Is_Loading,LEN($A38)=0),"",SWDATA!AT23)</f>
        <v>0</v>
      </c>
      <c r="BB38" s="262" t="str">
        <f t="shared" si="123"/>
        <v/>
      </c>
      <c r="BC38" s="262">
        <f>IF(OR(Is_Loading,LEN($A38)=0),"",SWDATA!AV23)</f>
        <v>0</v>
      </c>
      <c r="BD38" s="263">
        <f>IF(OR(Is_Loading,LEN($A38)=0),"",SWDATA!AW23)</f>
        <v>0</v>
      </c>
      <c r="BE38" s="317">
        <f>IF(OR(Is_Loading,LEN($A38)=0),"",SWDATA!AX23)</f>
        <v>0</v>
      </c>
      <c r="BF38" s="314" t="str">
        <f t="shared" si="124"/>
        <v/>
      </c>
      <c r="BG38"/>
      <c r="BH38"/>
      <c r="BI38"/>
      <c r="BJ38"/>
      <c r="BK38"/>
      <c r="BL38"/>
      <c r="BM38"/>
      <c r="BN38"/>
      <c r="BO38"/>
      <c r="BP38"/>
      <c r="BQ38"/>
      <c r="BR38"/>
      <c r="BS38"/>
      <c r="BT38"/>
      <c r="BU38"/>
      <c r="BV38"/>
      <c r="BW38"/>
      <c r="BX38"/>
      <c r="BY38"/>
      <c r="BZ38"/>
      <c r="CA38"/>
      <c r="CB38"/>
      <c r="CC38"/>
      <c r="CD38"/>
      <c r="CE38"/>
      <c r="CF38"/>
      <c r="CG38"/>
      <c r="CH38"/>
      <c r="CI38"/>
      <c r="CJ38"/>
      <c r="CK38"/>
      <c r="CL38"/>
      <c r="CM38"/>
      <c r="CN38" s="201"/>
      <c r="CO38" s="201"/>
      <c r="CP38" s="201"/>
      <c r="CQ38" s="201"/>
      <c r="CR38" s="201"/>
      <c r="CS38" s="201"/>
      <c r="CT38" s="201"/>
      <c r="CU38" s="201"/>
      <c r="CV38" s="201"/>
      <c r="CW38" s="201"/>
      <c r="CX38" s="201"/>
      <c r="CY38" s="201"/>
      <c r="CZ38" s="201"/>
      <c r="DA38" s="201"/>
      <c r="DB38" s="201"/>
      <c r="DC38" s="201"/>
      <c r="DD38" s="201"/>
      <c r="DE38" s="201"/>
      <c r="DF38" s="201"/>
      <c r="DG38" s="201"/>
      <c r="DH38" s="201"/>
      <c r="DI38" s="201"/>
      <c r="DJ38" s="201"/>
      <c r="DK38" s="201"/>
      <c r="DL38" s="201"/>
      <c r="DM38" s="201"/>
      <c r="DN38" s="201"/>
      <c r="DS38" s="356"/>
      <c r="DT38" s="356"/>
      <c r="DU38" s="359">
        <f t="shared" ref="DU38" si="662">COLUMN(W36)</f>
        <v>23</v>
      </c>
      <c r="DV38" s="359">
        <f t="shared" ref="DV38" si="663">SUM(DU38)+DV39+1</f>
        <v>24</v>
      </c>
      <c r="DW38" s="359">
        <f t="shared" ref="DW38" si="664">SUM(DV38)+DW39+1</f>
        <v>25</v>
      </c>
      <c r="DX38" s="359">
        <f t="shared" ref="DX38" si="665">SUM(DW38)+DX39+1</f>
        <v>27</v>
      </c>
      <c r="DY38" s="359">
        <f t="shared" ref="DY38" si="666">SUM(DX38)+DY39+1</f>
        <v>28</v>
      </c>
      <c r="DZ38" s="359">
        <f t="shared" ref="DZ38" si="667">SUM(DY38)+DZ39+1</f>
        <v>29</v>
      </c>
      <c r="EA38" s="359">
        <f t="shared" ref="EA38" si="668">SUM(DZ38)+EA39+1</f>
        <v>31</v>
      </c>
      <c r="EB38" s="359">
        <f t="shared" ref="EB38" si="669">SUM(EA38)+EB39+1</f>
        <v>32</v>
      </c>
      <c r="EC38" s="359">
        <f t="shared" ref="EC38" si="670">SUM(EB38)+EC39+1</f>
        <v>33</v>
      </c>
      <c r="ED38" s="359">
        <f t="shared" ref="ED38" si="671">SUM(EC38)+ED39+1</f>
        <v>35</v>
      </c>
      <c r="EE38" s="359">
        <f t="shared" ref="EE38" si="672">SUM(ED38)+EE39+1</f>
        <v>36</v>
      </c>
      <c r="EF38" s="359">
        <f t="shared" ref="EF38" si="673">SUM(EE38)+EF39+1</f>
        <v>37</v>
      </c>
      <c r="EG38" s="359">
        <f t="shared" ref="EG38" si="674">SUM(EF38)+EG39+1</f>
        <v>39</v>
      </c>
      <c r="EH38" s="359">
        <f t="shared" ref="EH38" si="675">SUM(EG38)+EH39+1</f>
        <v>40</v>
      </c>
      <c r="EI38" s="359">
        <f t="shared" ref="EI38" si="676">SUM(EH38)+EI39+1</f>
        <v>41</v>
      </c>
      <c r="EJ38" s="359">
        <f t="shared" ref="EJ38" si="677">SUM(EI38)+EJ39+1</f>
        <v>43</v>
      </c>
      <c r="EK38" s="359">
        <f t="shared" ref="EK38" si="678">SUM(EJ38)+EK39+1</f>
        <v>44</v>
      </c>
      <c r="EL38" s="359">
        <f t="shared" ref="EL38" si="679">SUM(EK38)+EL39+1</f>
        <v>45</v>
      </c>
      <c r="EM38" s="359">
        <f t="shared" ref="EM38" si="680">SUM(EL38)+EM39+1</f>
        <v>47</v>
      </c>
      <c r="EN38" s="359">
        <f t="shared" ref="EN38" si="681">SUM(EM38)+EN39+1</f>
        <v>48</v>
      </c>
      <c r="EO38" s="359">
        <f t="shared" ref="EO38" si="682">SUM(EN38)+EO39+1</f>
        <v>49</v>
      </c>
      <c r="EP38" s="359">
        <f t="shared" ref="EP38" si="683">SUM(EO38)+EP39+1</f>
        <v>51</v>
      </c>
      <c r="EQ38" s="359">
        <f t="shared" ref="EQ38" si="684">SUM(EP38)+EQ39+1</f>
        <v>52</v>
      </c>
      <c r="ER38" s="359">
        <f t="shared" ref="ER38" si="685">SUM(EQ38)+ER39+1</f>
        <v>53</v>
      </c>
      <c r="ES38" s="359">
        <f t="shared" ref="ES38" si="686">SUM(ER38)+ES39+1</f>
        <v>55</v>
      </c>
      <c r="ET38" s="359">
        <f t="shared" ref="ET38" si="687">SUM(ES38)+ET39+1</f>
        <v>56</v>
      </c>
      <c r="EU38" s="359">
        <f t="shared" ref="EU38" si="688">SUM(ET38)+EU39+1</f>
        <v>57</v>
      </c>
      <c r="EV38" s="359">
        <f t="shared" ref="EV38" si="689">SUM(EU38)+EV39+1</f>
        <v>59</v>
      </c>
      <c r="EW38" s="359">
        <f t="shared" ref="EW38" si="690">SUM(EV38)+EW39+1</f>
        <v>60</v>
      </c>
      <c r="EX38" s="359">
        <f t="shared" ref="EX38" si="691">SUM(EW38)+EX39+1</f>
        <v>61</v>
      </c>
      <c r="EY38" s="359">
        <f t="shared" ref="EY38" si="692">SUM(EX38)+EY39+1</f>
        <v>63</v>
      </c>
      <c r="EZ38" s="359">
        <f t="shared" ref="EZ38" si="693">SUM(EY38)+EZ39+1</f>
        <v>64</v>
      </c>
      <c r="FA38" s="359">
        <f t="shared" ref="FA38" si="694">SUM(EZ38)+FA39+1</f>
        <v>65</v>
      </c>
      <c r="FB38" s="359">
        <f t="shared" ref="FB38" si="695">SUM(FA38)+FB39+1</f>
        <v>67</v>
      </c>
      <c r="FC38" s="359">
        <f t="shared" ref="FC38" si="696">SUM(FB38)+FC39+1</f>
        <v>68</v>
      </c>
      <c r="FD38" s="359">
        <f t="shared" ref="FD38" si="697">SUM(FC38)+FD39+1</f>
        <v>69</v>
      </c>
      <c r="FE38" s="356"/>
      <c r="FF38" s="356"/>
      <c r="FG38" s="356"/>
      <c r="FH38" s="356"/>
      <c r="FI38" s="356"/>
      <c r="FJ38" s="356"/>
      <c r="FK38" s="356"/>
      <c r="FL38" s="356"/>
      <c r="FM38" s="356"/>
      <c r="FN38" s="356"/>
      <c r="FO38" s="356"/>
      <c r="FP38" s="356"/>
      <c r="FQ38" s="356"/>
      <c r="FR38" s="356"/>
      <c r="FS38" s="356"/>
      <c r="FT38" s="356"/>
      <c r="FU38" s="356"/>
      <c r="FV38" s="356"/>
      <c r="FW38" s="356"/>
      <c r="FX38" s="356"/>
      <c r="FY38" s="356"/>
      <c r="FZ38" s="356"/>
      <c r="GA38" s="356"/>
      <c r="GB38" s="356"/>
      <c r="GC38" s="356"/>
      <c r="GD38" s="356"/>
      <c r="GE38" s="356"/>
      <c r="GF38" s="356"/>
      <c r="GG38" s="356"/>
      <c r="GH38" s="356"/>
      <c r="GI38" s="356"/>
      <c r="GJ38" s="356"/>
      <c r="GK38" s="356"/>
      <c r="GL38" s="356"/>
      <c r="GM38" s="356"/>
      <c r="GN38" s="356"/>
      <c r="GO38" s="356"/>
      <c r="GP38" s="356"/>
      <c r="GQ38" s="356"/>
      <c r="GR38" s="356"/>
      <c r="GS38" s="356"/>
      <c r="GT38" s="356"/>
      <c r="GU38" s="356"/>
      <c r="GV38" s="356"/>
      <c r="GW38" s="356"/>
      <c r="GX38" s="356"/>
      <c r="GY38" s="356"/>
      <c r="GZ38" s="356"/>
    </row>
    <row r="39" spans="1:211" s="369" customFormat="1" ht="15" customHeight="1" thickBot="1" x14ac:dyDescent="0.25">
      <c r="A39" s="192">
        <f>SWDATA!O24</f>
        <v>0</v>
      </c>
      <c r="B39" s="192">
        <f>SWDATA!M24</f>
        <v>0</v>
      </c>
      <c r="C39" s="201">
        <f>IF(AND(SWDATA!M24=1,SWDATA!Q24="promotions"),SWDATA!P24,0)</f>
        <v>0</v>
      </c>
      <c r="D39" s="200">
        <f>ROW(SWDATA!M24)</f>
        <v>24</v>
      </c>
      <c r="E39" s="202">
        <f t="shared" si="111"/>
        <v>0</v>
      </c>
      <c r="F39" s="203">
        <f t="shared" si="112"/>
        <v>1</v>
      </c>
      <c r="G39" s="192" t="str">
        <f t="shared" si="113"/>
        <v/>
      </c>
      <c r="H39" s="204"/>
      <c r="I39" s="402">
        <f>SWDATA!E24</f>
        <v>0</v>
      </c>
      <c r="J39" s="390">
        <f t="shared" si="114"/>
        <v>0</v>
      </c>
      <c r="K39" s="391" t="str">
        <f t="shared" si="115"/>
        <v/>
      </c>
      <c r="L39" s="334"/>
      <c r="M39" s="338"/>
      <c r="N39" s="392" t="str">
        <f>IF(LEN(SWDATA!F24)=0,"",IF(LEN(SWDATA!G24)=0,"",IF($O$12="ID",MID(SWDATA!G24,FIND("|",SWDATA!G24)+1,FIND("~~",SWDATA!G24)-FIND("|",SWDATA!G24)-1),IF($O$12="Desc",RIGHT(SWDATA!G24,LEN(SWDATA!G24)-FIND("~~",SWDATA!G24)-1),RIGHT(SWDATA!G24,LEN(SWDATA!G24)-FIND("|",SWDATA!G24))))))</f>
        <v/>
      </c>
      <c r="O39" s="393" t="str">
        <f>IF(LEN(SWDATA!G24)=0,"",IF(LEN(SWDATA!H24)=0,"",IF($O$12="ID",MID(SWDATA!H24,FIND("|",SWDATA!H24)+1,FIND("~~",SWDATA!H24)-FIND("|",SWDATA!H24)-1),IF($O$12="Desc",RIGHT(SWDATA!H24,LEN(SWDATA!H24)-FIND("~~",SWDATA!H24)-1),RIGHT(SWDATA!H24,LEN(SWDATA!H24)-FIND("|",SWDATA!H24))))))</f>
        <v/>
      </c>
      <c r="P39" s="394" t="str">
        <f>IF(LEN(SWDATA!C24)=0,"",SWDATA!C24)</f>
        <v/>
      </c>
      <c r="Q39" s="307" t="str">
        <f t="shared" si="253"/>
        <v/>
      </c>
      <c r="R39" s="399" t="s">
        <v>261</v>
      </c>
      <c r="S39" s="400" t="s">
        <v>483</v>
      </c>
      <c r="T39" s="400"/>
      <c r="U39" s="401" t="s">
        <v>579</v>
      </c>
      <c r="V39" s="205" t="s">
        <v>221</v>
      </c>
      <c r="W39" s="395">
        <f>IF(OR(Is_Loading,LEN($A39)=0),"",SWDATA!P24)</f>
        <v>0</v>
      </c>
      <c r="X39" s="396">
        <f>IF(OR(Is_Loading,LEN($A39)=0),"",SWDATA!Q24)</f>
        <v>0</v>
      </c>
      <c r="Y39" s="396">
        <f>IF(OR(Is_Loading,LEN($A39)=0),"",SWDATA!R24)</f>
        <v>0</v>
      </c>
      <c r="Z39" s="395" t="str">
        <f t="shared" si="116"/>
        <v/>
      </c>
      <c r="AA39" s="395">
        <f>IF(OR(Is_Loading,LEN($A39)=0),"",SWDATA!T24)</f>
        <v>0</v>
      </c>
      <c r="AB39" s="396">
        <f>IF(OR(Is_Loading,LEN($A39)=0),"",SWDATA!U24)</f>
        <v>0</v>
      </c>
      <c r="AC39" s="396">
        <f>IF(OR(Is_Loading,LEN($A39)=0),"",SWDATA!V24)</f>
        <v>0</v>
      </c>
      <c r="AD39" s="395" t="str">
        <f t="shared" si="117"/>
        <v/>
      </c>
      <c r="AE39" s="395">
        <f>IF(OR(Is_Loading,LEN($A39)=0),"",SWDATA!X24)</f>
        <v>0</v>
      </c>
      <c r="AF39" s="396">
        <f>IF(OR(Is_Loading,LEN($A39)=0),"",SWDATA!Y24)</f>
        <v>0</v>
      </c>
      <c r="AG39" s="396">
        <f>IF(OR(Is_Loading,LEN($A39)=0),"",SWDATA!Z24)</f>
        <v>0</v>
      </c>
      <c r="AH39" s="395" t="str">
        <f t="shared" si="118"/>
        <v/>
      </c>
      <c r="AI39" s="395">
        <f>IF(OR(Is_Loading,LEN($A39)=0),"",SWDATA!AB24)</f>
        <v>0</v>
      </c>
      <c r="AJ39" s="396">
        <f>IF(OR(Is_Loading,LEN($A39)=0),"",SWDATA!AC24)</f>
        <v>0</v>
      </c>
      <c r="AK39" s="396">
        <f>IF(OR(Is_Loading,LEN($A39)=0),"",SWDATA!AD24)</f>
        <v>0</v>
      </c>
      <c r="AL39" s="395" t="str">
        <f t="shared" si="119"/>
        <v/>
      </c>
      <c r="AM39" s="395">
        <f>IF(OR(Is_Loading,LEN($A39)=0),"",SWDATA!AF24)</f>
        <v>0</v>
      </c>
      <c r="AN39" s="396">
        <f>IF(OR(Is_Loading,LEN($A39)=0),"",SWDATA!AG24)</f>
        <v>0</v>
      </c>
      <c r="AO39" s="397">
        <f>IF(OR(Is_Loading,LEN($A39)=0),"",SWDATA!AH24)</f>
        <v>0</v>
      </c>
      <c r="AP39" s="398" t="str">
        <f t="shared" si="120"/>
        <v/>
      </c>
      <c r="AQ39" s="395">
        <f>IF(OR(Is_Loading,LEN($A39)=0),"",SWDATA!AJ24)</f>
        <v>0</v>
      </c>
      <c r="AR39" s="396">
        <f>IF(OR(Is_Loading,LEN($A39)=0),"",SWDATA!AK24)</f>
        <v>0</v>
      </c>
      <c r="AS39" s="396">
        <f>IF(OR(Is_Loading,LEN($A39)=0),"",SWDATA!AL24)</f>
        <v>0</v>
      </c>
      <c r="AT39" s="395" t="str">
        <f t="shared" si="121"/>
        <v/>
      </c>
      <c r="AU39" s="395">
        <f>IF(OR(Is_Loading,LEN($A39)=0),"",SWDATA!AN24)</f>
        <v>0</v>
      </c>
      <c r="AV39" s="396">
        <f>IF(OR(Is_Loading,LEN($A39)=0),"",SWDATA!AO24)</f>
        <v>0</v>
      </c>
      <c r="AW39" s="396">
        <f>IF(OR(Is_Loading,LEN($A39)=0),"",SWDATA!AP24)</f>
        <v>0</v>
      </c>
      <c r="AX39" s="395" t="str">
        <f t="shared" si="122"/>
        <v/>
      </c>
      <c r="AY39" s="395">
        <f>IF(OR(Is_Loading,LEN($A39)=0),"",SWDATA!AR24)</f>
        <v>0</v>
      </c>
      <c r="AZ39" s="396">
        <f>IF(OR(Is_Loading,LEN($A39)=0),"",SWDATA!AS24)</f>
        <v>0</v>
      </c>
      <c r="BA39" s="396">
        <f>IF(OR(Is_Loading,LEN($A39)=0),"",SWDATA!AT24)</f>
        <v>0</v>
      </c>
      <c r="BB39" s="395" t="str">
        <f t="shared" si="123"/>
        <v/>
      </c>
      <c r="BC39" s="395">
        <f>IF(OR(Is_Loading,LEN($A39)=0),"",SWDATA!AV24)</f>
        <v>0</v>
      </c>
      <c r="BD39" s="396">
        <f>IF(OR(Is_Loading,LEN($A39)=0),"",SWDATA!AW24)</f>
        <v>0</v>
      </c>
      <c r="BE39" s="397">
        <f>IF(OR(Is_Loading,LEN($A39)=0),"",SWDATA!AX24)</f>
        <v>0</v>
      </c>
      <c r="BF39" s="398" t="str">
        <f t="shared" si="124"/>
        <v/>
      </c>
      <c r="BG39"/>
      <c r="BH39"/>
      <c r="BI39"/>
      <c r="BJ39"/>
      <c r="BK39"/>
      <c r="BL39"/>
      <c r="BM39"/>
      <c r="BN39"/>
      <c r="BO39"/>
      <c r="BP39"/>
      <c r="BQ39"/>
      <c r="BR39"/>
      <c r="BS39"/>
      <c r="BT39"/>
      <c r="BU39"/>
      <c r="BV39"/>
      <c r="BW39"/>
      <c r="BX39"/>
      <c r="BY39"/>
      <c r="BZ39"/>
      <c r="CA39"/>
      <c r="CB39"/>
      <c r="CC39"/>
      <c r="CD39"/>
      <c r="CE39"/>
      <c r="CF39"/>
      <c r="CG39"/>
      <c r="CH39"/>
      <c r="CI39"/>
      <c r="CJ39"/>
      <c r="CK39"/>
      <c r="CL39"/>
      <c r="CM39"/>
      <c r="CN39" s="201"/>
      <c r="CO39" s="201"/>
      <c r="CP39" s="201"/>
      <c r="CQ39" s="201"/>
      <c r="CR39" s="201"/>
      <c r="CS39" s="201"/>
      <c r="CT39" s="201"/>
      <c r="CU39" s="201"/>
      <c r="CV39" s="201"/>
      <c r="CW39" s="201"/>
      <c r="CX39" s="201"/>
      <c r="CY39" s="201"/>
      <c r="CZ39" s="201"/>
      <c r="DA39" s="201"/>
      <c r="DB39" s="201"/>
      <c r="DC39" s="201"/>
      <c r="DD39" s="201"/>
      <c r="DE39" s="201"/>
      <c r="DF39" s="201"/>
      <c r="DG39" s="201"/>
      <c r="DH39" s="201"/>
      <c r="DI39" s="201"/>
      <c r="DJ39" s="201"/>
      <c r="DK39" s="201"/>
      <c r="DL39" s="201"/>
      <c r="DM39" s="201"/>
      <c r="DN39" s="201"/>
      <c r="DS39" s="356"/>
      <c r="DT39" s="370"/>
      <c r="DU39" s="359"/>
      <c r="DV39" s="359"/>
      <c r="DW39" s="359"/>
      <c r="DX39" s="359">
        <v>1</v>
      </c>
      <c r="DY39" s="359">
        <f t="shared" ref="DY39" si="698">DV39</f>
        <v>0</v>
      </c>
      <c r="DZ39" s="359">
        <f t="shared" ref="DZ39" si="699">DW39</f>
        <v>0</v>
      </c>
      <c r="EA39" s="359">
        <f t="shared" ref="EA39" si="700">DX39</f>
        <v>1</v>
      </c>
      <c r="EB39" s="359">
        <f t="shared" ref="EB39" si="701">DY39</f>
        <v>0</v>
      </c>
      <c r="EC39" s="359">
        <f t="shared" ref="EC39" si="702">DZ39</f>
        <v>0</v>
      </c>
      <c r="ED39" s="359">
        <f t="shared" ref="ED39" si="703">EA39</f>
        <v>1</v>
      </c>
      <c r="EE39" s="359">
        <f t="shared" ref="EE39" si="704">EB39</f>
        <v>0</v>
      </c>
      <c r="EF39" s="359">
        <f t="shared" ref="EF39" si="705">EC39</f>
        <v>0</v>
      </c>
      <c r="EG39" s="359">
        <f t="shared" ref="EG39" si="706">ED39</f>
        <v>1</v>
      </c>
      <c r="EH39" s="359">
        <f t="shared" ref="EH39" si="707">EE39</f>
        <v>0</v>
      </c>
      <c r="EI39" s="359">
        <f t="shared" ref="EI39" si="708">EF39</f>
        <v>0</v>
      </c>
      <c r="EJ39" s="359">
        <f t="shared" ref="EJ39" si="709">EG39</f>
        <v>1</v>
      </c>
      <c r="EK39" s="359">
        <f t="shared" ref="EK39" si="710">EH39</f>
        <v>0</v>
      </c>
      <c r="EL39" s="359">
        <f t="shared" ref="EL39" si="711">EI39</f>
        <v>0</v>
      </c>
      <c r="EM39" s="359">
        <f t="shared" ref="EM39" si="712">EJ39</f>
        <v>1</v>
      </c>
      <c r="EN39" s="359">
        <f t="shared" ref="EN39" si="713">EK39</f>
        <v>0</v>
      </c>
      <c r="EO39" s="359">
        <f t="shared" ref="EO39" si="714">EL39</f>
        <v>0</v>
      </c>
      <c r="EP39" s="359">
        <f t="shared" ref="EP39" si="715">EM39</f>
        <v>1</v>
      </c>
      <c r="EQ39" s="359">
        <f t="shared" ref="EQ39" si="716">EN39</f>
        <v>0</v>
      </c>
      <c r="ER39" s="359">
        <f t="shared" ref="ER39" si="717">EO39</f>
        <v>0</v>
      </c>
      <c r="ES39" s="359">
        <f t="shared" ref="ES39" si="718">EP39</f>
        <v>1</v>
      </c>
      <c r="ET39" s="359">
        <f t="shared" ref="ET39" si="719">EQ39</f>
        <v>0</v>
      </c>
      <c r="EU39" s="359">
        <f t="shared" ref="EU39" si="720">ER39</f>
        <v>0</v>
      </c>
      <c r="EV39" s="359">
        <f t="shared" ref="EV39" si="721">ES39</f>
        <v>1</v>
      </c>
      <c r="EW39" s="359">
        <f t="shared" ref="EW39" si="722">ET39</f>
        <v>0</v>
      </c>
      <c r="EX39" s="359">
        <f t="shared" ref="EX39" si="723">EU39</f>
        <v>0</v>
      </c>
      <c r="EY39" s="359">
        <f t="shared" ref="EY39" si="724">EV39</f>
        <v>1</v>
      </c>
      <c r="EZ39" s="359">
        <f t="shared" ref="EZ39" si="725">EW39</f>
        <v>0</v>
      </c>
      <c r="FA39" s="359">
        <f t="shared" ref="FA39" si="726">EX39</f>
        <v>0</v>
      </c>
      <c r="FB39" s="359">
        <f t="shared" ref="FB39" si="727">EY39</f>
        <v>1</v>
      </c>
      <c r="FC39" s="359">
        <f t="shared" ref="FC39" si="728">EZ39</f>
        <v>0</v>
      </c>
      <c r="FD39" s="359">
        <f t="shared" ref="FD39" si="729">FA39</f>
        <v>0</v>
      </c>
      <c r="FE39" s="372"/>
      <c r="FF39" s="356"/>
      <c r="FG39" s="356"/>
      <c r="FH39" s="356"/>
      <c r="FI39" s="356"/>
      <c r="FJ39" s="356"/>
      <c r="FK39" s="356"/>
      <c r="FL39" s="356"/>
      <c r="FM39" s="356"/>
      <c r="FN39" s="356"/>
      <c r="FO39" s="356"/>
      <c r="FP39" s="356"/>
      <c r="FQ39" s="356"/>
      <c r="FR39" s="356"/>
      <c r="FS39" s="356"/>
      <c r="FT39" s="356"/>
      <c r="FU39" s="356"/>
      <c r="FV39" s="356"/>
      <c r="FW39" s="356"/>
      <c r="FX39" s="356"/>
      <c r="FY39" s="356"/>
      <c r="FZ39" s="356"/>
      <c r="GA39" s="356"/>
      <c r="GB39" s="356"/>
      <c r="GC39" s="356"/>
      <c r="GD39" s="356"/>
      <c r="GE39" s="356"/>
      <c r="GF39" s="356"/>
      <c r="GG39" s="356"/>
      <c r="GH39" s="356"/>
      <c r="GI39" s="356"/>
      <c r="GJ39" s="356"/>
      <c r="GK39" s="356"/>
      <c r="GL39" s="356"/>
      <c r="GM39" s="356"/>
      <c r="GN39" s="356"/>
      <c r="GO39" s="356"/>
      <c r="GP39" s="356"/>
      <c r="GQ39" s="356"/>
      <c r="GR39" s="356"/>
      <c r="GS39" s="356"/>
      <c r="GT39" s="356"/>
      <c r="GU39" s="356"/>
      <c r="GV39" s="356"/>
      <c r="GW39" s="356"/>
      <c r="GX39" s="356"/>
      <c r="GY39" s="356"/>
      <c r="GZ39" s="356"/>
      <c r="HA39" s="356"/>
      <c r="HB39" s="356"/>
      <c r="HC39" s="356"/>
    </row>
    <row r="40" spans="1:211" s="369" customFormat="1" ht="15" customHeight="1" thickTop="1" x14ac:dyDescent="0.2">
      <c r="A40" s="192">
        <f>SWDATA!O25</f>
        <v>0</v>
      </c>
      <c r="B40" s="192">
        <f>SWDATA!M25</f>
        <v>0</v>
      </c>
      <c r="C40" s="201">
        <f>IF(AND(SWDATA!M25=1,SWDATA!Q25="promotions"),SWDATA!P25,0)</f>
        <v>0</v>
      </c>
      <c r="D40" s="200">
        <f>ROW(SWDATA!M25)</f>
        <v>25</v>
      </c>
      <c r="E40" s="202">
        <f t="shared" si="111"/>
        <v>0</v>
      </c>
      <c r="F40" s="203">
        <f t="shared" si="112"/>
        <v>1</v>
      </c>
      <c r="G40" s="192" t="str">
        <f t="shared" si="113"/>
        <v/>
      </c>
      <c r="H40" s="204"/>
      <c r="I40" s="402">
        <f>SWDATA!E25</f>
        <v>0</v>
      </c>
      <c r="J40" s="237">
        <f t="shared" si="114"/>
        <v>0</v>
      </c>
      <c r="K40" s="238" t="str">
        <f t="shared" si="115"/>
        <v/>
      </c>
      <c r="L40" s="334"/>
      <c r="M40" s="337"/>
      <c r="N40" s="332" t="str">
        <f>IF(LEN(SWDATA!F25)=0,"",IF(LEN(SWDATA!G25)=0,"",IF($O$12="ID",MID(SWDATA!G25,FIND("|",SWDATA!G25)+1,FIND("~~",SWDATA!G25)-FIND("|",SWDATA!G25)-1),IF($O$12="Desc",RIGHT(SWDATA!G25,LEN(SWDATA!G25)-FIND("~~",SWDATA!G25)-1),RIGHT(SWDATA!G25,LEN(SWDATA!G25)-FIND("|",SWDATA!G25))))))</f>
        <v/>
      </c>
      <c r="O40" s="292" t="str">
        <f>IF(LEN(SWDATA!G25)=0,"",IF(LEN(SWDATA!H25)=0,"",IF($O$12="ID",MID(SWDATA!H25,FIND("|",SWDATA!H25)+1,FIND("~~",SWDATA!H25)-FIND("|",SWDATA!H25)-1),IF($O$12="Desc",RIGHT(SWDATA!H25,LEN(SWDATA!H25)-FIND("~~",SWDATA!H25)-1),RIGHT(SWDATA!H25,LEN(SWDATA!H25)-FIND("|",SWDATA!H25))))))</f>
        <v/>
      </c>
      <c r="P40" s="293" t="str">
        <f>IF(LEN(SWDATA!C25)=0,"",SWDATA!C25)</f>
        <v/>
      </c>
      <c r="Q40" s="307" t="str">
        <f t="shared" si="253"/>
        <v/>
      </c>
      <c r="R40" s="223" t="s">
        <v>574</v>
      </c>
      <c r="S40" s="224"/>
      <c r="T40" s="224"/>
      <c r="U40" s="261" t="s">
        <v>575</v>
      </c>
      <c r="V40" s="205" t="s">
        <v>221</v>
      </c>
      <c r="W40" s="262">
        <f>IF(OR(Is_Loading,LEN($A40)=0),"",SWDATA!P25)</f>
        <v>0</v>
      </c>
      <c r="X40" s="263">
        <f>IF(OR(Is_Loading,LEN($A40)=0),"",SWDATA!Q25)</f>
        <v>0</v>
      </c>
      <c r="Y40" s="263">
        <f>IF(OR(Is_Loading,LEN($A40)=0),"",SWDATA!R25)</f>
        <v>0</v>
      </c>
      <c r="Z40" s="262" t="str">
        <f t="shared" si="116"/>
        <v/>
      </c>
      <c r="AA40" s="262">
        <f>IF(OR(Is_Loading,LEN($A40)=0),"",SWDATA!T25)</f>
        <v>0</v>
      </c>
      <c r="AB40" s="263">
        <f>IF(OR(Is_Loading,LEN($A40)=0),"",SWDATA!U25)</f>
        <v>0</v>
      </c>
      <c r="AC40" s="263">
        <f>IF(OR(Is_Loading,LEN($A40)=0),"",SWDATA!V25)</f>
        <v>0</v>
      </c>
      <c r="AD40" s="262" t="str">
        <f t="shared" si="117"/>
        <v/>
      </c>
      <c r="AE40" s="262">
        <f>IF(OR(Is_Loading,LEN($A40)=0),"",SWDATA!X25)</f>
        <v>0</v>
      </c>
      <c r="AF40" s="263">
        <f>IF(OR(Is_Loading,LEN($A40)=0),"",SWDATA!Y25)</f>
        <v>0</v>
      </c>
      <c r="AG40" s="263">
        <f>IF(OR(Is_Loading,LEN($A40)=0),"",SWDATA!Z25)</f>
        <v>0</v>
      </c>
      <c r="AH40" s="262" t="str">
        <f t="shared" si="118"/>
        <v/>
      </c>
      <c r="AI40" s="262">
        <f>IF(OR(Is_Loading,LEN($A40)=0),"",SWDATA!AB25)</f>
        <v>0</v>
      </c>
      <c r="AJ40" s="263">
        <f>IF(OR(Is_Loading,LEN($A40)=0),"",SWDATA!AC25)</f>
        <v>0</v>
      </c>
      <c r="AK40" s="263">
        <f>IF(OR(Is_Loading,LEN($A40)=0),"",SWDATA!AD25)</f>
        <v>0</v>
      </c>
      <c r="AL40" s="262" t="str">
        <f t="shared" si="119"/>
        <v/>
      </c>
      <c r="AM40" s="262">
        <f>IF(OR(Is_Loading,LEN($A40)=0),"",SWDATA!AF25)</f>
        <v>0</v>
      </c>
      <c r="AN40" s="263">
        <f>IF(OR(Is_Loading,LEN($A40)=0),"",SWDATA!AG25)</f>
        <v>0</v>
      </c>
      <c r="AO40" s="317">
        <f>IF(OR(Is_Loading,LEN($A40)=0),"",SWDATA!AH25)</f>
        <v>0</v>
      </c>
      <c r="AP40" s="314" t="str">
        <f t="shared" si="120"/>
        <v/>
      </c>
      <c r="AQ40" s="262">
        <f>IF(OR(Is_Loading,LEN($A40)=0),"",SWDATA!AJ25)</f>
        <v>0</v>
      </c>
      <c r="AR40" s="263">
        <f>IF(OR(Is_Loading,LEN($A40)=0),"",SWDATA!AK25)</f>
        <v>0</v>
      </c>
      <c r="AS40" s="263">
        <f>IF(OR(Is_Loading,LEN($A40)=0),"",SWDATA!AL25)</f>
        <v>0</v>
      </c>
      <c r="AT40" s="262" t="str">
        <f t="shared" si="121"/>
        <v/>
      </c>
      <c r="AU40" s="262">
        <f>IF(OR(Is_Loading,LEN($A40)=0),"",SWDATA!AN25)</f>
        <v>0</v>
      </c>
      <c r="AV40" s="263">
        <f>IF(OR(Is_Loading,LEN($A40)=0),"",SWDATA!AO25)</f>
        <v>0</v>
      </c>
      <c r="AW40" s="263">
        <f>IF(OR(Is_Loading,LEN($A40)=0),"",SWDATA!AP25)</f>
        <v>0</v>
      </c>
      <c r="AX40" s="262" t="str">
        <f t="shared" si="122"/>
        <v/>
      </c>
      <c r="AY40" s="262">
        <f>IF(OR(Is_Loading,LEN($A40)=0),"",SWDATA!AR25)</f>
        <v>0</v>
      </c>
      <c r="AZ40" s="263">
        <f>IF(OR(Is_Loading,LEN($A40)=0),"",SWDATA!AS25)</f>
        <v>0</v>
      </c>
      <c r="BA40" s="263">
        <f>IF(OR(Is_Loading,LEN($A40)=0),"",SWDATA!AT25)</f>
        <v>0</v>
      </c>
      <c r="BB40" s="262" t="str">
        <f t="shared" si="123"/>
        <v/>
      </c>
      <c r="BC40" s="262">
        <f>IF(OR(Is_Loading,LEN($A40)=0),"",SWDATA!AV25)</f>
        <v>0</v>
      </c>
      <c r="BD40" s="263">
        <f>IF(OR(Is_Loading,LEN($A40)=0),"",SWDATA!AW25)</f>
        <v>0</v>
      </c>
      <c r="BE40" s="317">
        <f>IF(OR(Is_Loading,LEN($A40)=0),"",SWDATA!AX25)</f>
        <v>0</v>
      </c>
      <c r="BF40" s="314" t="str">
        <f t="shared" si="124"/>
        <v/>
      </c>
      <c r="BG40"/>
      <c r="BH40"/>
      <c r="BI40"/>
      <c r="BJ40"/>
      <c r="BK40"/>
      <c r="BL40"/>
      <c r="BM40"/>
      <c r="BN40"/>
      <c r="BO40"/>
      <c r="BP40"/>
      <c r="BQ40"/>
      <c r="BR40"/>
      <c r="BS40"/>
      <c r="BT40"/>
      <c r="BU40"/>
      <c r="BV40"/>
      <c r="BW40"/>
      <c r="BX40"/>
      <c r="BY40"/>
      <c r="BZ40"/>
      <c r="CA40"/>
      <c r="CB40"/>
      <c r="CC40"/>
      <c r="CD40"/>
      <c r="CE40"/>
      <c r="CF40"/>
      <c r="CG40"/>
      <c r="CH40"/>
      <c r="CI40"/>
      <c r="CJ40"/>
      <c r="CK40"/>
      <c r="CL40"/>
      <c r="CM40"/>
      <c r="CN40" s="201"/>
      <c r="CO40" s="201"/>
      <c r="CP40" s="201"/>
      <c r="CQ40" s="201"/>
      <c r="CR40" s="201"/>
      <c r="CS40" s="201"/>
      <c r="CT40" s="201"/>
      <c r="CU40" s="201"/>
      <c r="CV40" s="201"/>
      <c r="CW40" s="201"/>
      <c r="CX40" s="201"/>
      <c r="CY40" s="201"/>
      <c r="CZ40" s="201"/>
      <c r="DA40" s="201"/>
      <c r="DB40" s="201"/>
      <c r="DC40" s="201"/>
      <c r="DD40" s="201"/>
      <c r="DE40" s="201"/>
      <c r="DF40" s="201"/>
      <c r="DG40" s="201"/>
      <c r="DH40" s="201"/>
      <c r="DI40" s="201"/>
      <c r="DJ40" s="201"/>
      <c r="DK40" s="201"/>
      <c r="DL40" s="201"/>
      <c r="DM40" s="201"/>
      <c r="DN40" s="201"/>
      <c r="DS40" s="356"/>
      <c r="DT40" s="356"/>
      <c r="DU40" s="359">
        <f t="shared" ref="DU40" si="730">COLUMN(W38)</f>
        <v>23</v>
      </c>
      <c r="DV40" s="359">
        <f t="shared" ref="DV40" si="731">SUM(DU40)+DV41+1</f>
        <v>24</v>
      </c>
      <c r="DW40" s="359">
        <f t="shared" ref="DW40" si="732">SUM(DV40)+DW41+1</f>
        <v>25</v>
      </c>
      <c r="DX40" s="359">
        <f t="shared" ref="DX40" si="733">SUM(DW40)+DX41+1</f>
        <v>27</v>
      </c>
      <c r="DY40" s="359">
        <f t="shared" ref="DY40" si="734">SUM(DX40)+DY41+1</f>
        <v>28</v>
      </c>
      <c r="DZ40" s="359">
        <f t="shared" ref="DZ40" si="735">SUM(DY40)+DZ41+1</f>
        <v>29</v>
      </c>
      <c r="EA40" s="359">
        <f t="shared" ref="EA40" si="736">SUM(DZ40)+EA41+1</f>
        <v>31</v>
      </c>
      <c r="EB40" s="359">
        <f t="shared" ref="EB40" si="737">SUM(EA40)+EB41+1</f>
        <v>32</v>
      </c>
      <c r="EC40" s="359">
        <f t="shared" ref="EC40" si="738">SUM(EB40)+EC41+1</f>
        <v>33</v>
      </c>
      <c r="ED40" s="359">
        <f t="shared" ref="ED40" si="739">SUM(EC40)+ED41+1</f>
        <v>35</v>
      </c>
      <c r="EE40" s="359">
        <f t="shared" ref="EE40" si="740">SUM(ED40)+EE41+1</f>
        <v>36</v>
      </c>
      <c r="EF40" s="359">
        <f t="shared" ref="EF40" si="741">SUM(EE40)+EF41+1</f>
        <v>37</v>
      </c>
      <c r="EG40" s="359">
        <f t="shared" ref="EG40" si="742">SUM(EF40)+EG41+1</f>
        <v>39</v>
      </c>
      <c r="EH40" s="359">
        <f t="shared" ref="EH40" si="743">SUM(EG40)+EH41+1</f>
        <v>40</v>
      </c>
      <c r="EI40" s="359">
        <f t="shared" ref="EI40" si="744">SUM(EH40)+EI41+1</f>
        <v>41</v>
      </c>
      <c r="EJ40" s="359">
        <f t="shared" ref="EJ40" si="745">SUM(EI40)+EJ41+1</f>
        <v>43</v>
      </c>
      <c r="EK40" s="359">
        <f t="shared" ref="EK40" si="746">SUM(EJ40)+EK41+1</f>
        <v>44</v>
      </c>
      <c r="EL40" s="359">
        <f t="shared" ref="EL40" si="747">SUM(EK40)+EL41+1</f>
        <v>45</v>
      </c>
      <c r="EM40" s="359">
        <f t="shared" ref="EM40" si="748">SUM(EL40)+EM41+1</f>
        <v>47</v>
      </c>
      <c r="EN40" s="359">
        <f t="shared" ref="EN40" si="749">SUM(EM40)+EN41+1</f>
        <v>48</v>
      </c>
      <c r="EO40" s="359">
        <f t="shared" ref="EO40" si="750">SUM(EN40)+EO41+1</f>
        <v>49</v>
      </c>
      <c r="EP40" s="359">
        <f t="shared" ref="EP40" si="751">SUM(EO40)+EP41+1</f>
        <v>51</v>
      </c>
      <c r="EQ40" s="359">
        <f t="shared" ref="EQ40" si="752">SUM(EP40)+EQ41+1</f>
        <v>52</v>
      </c>
      <c r="ER40" s="359">
        <f t="shared" ref="ER40" si="753">SUM(EQ40)+ER41+1</f>
        <v>53</v>
      </c>
      <c r="ES40" s="359">
        <f t="shared" ref="ES40" si="754">SUM(ER40)+ES41+1</f>
        <v>55</v>
      </c>
      <c r="ET40" s="359">
        <f t="shared" ref="ET40" si="755">SUM(ES40)+ET41+1</f>
        <v>56</v>
      </c>
      <c r="EU40" s="359">
        <f t="shared" ref="EU40" si="756">SUM(ET40)+EU41+1</f>
        <v>57</v>
      </c>
      <c r="EV40" s="359">
        <f t="shared" ref="EV40" si="757">SUM(EU40)+EV41+1</f>
        <v>59</v>
      </c>
      <c r="EW40" s="359">
        <f t="shared" ref="EW40" si="758">SUM(EV40)+EW41+1</f>
        <v>60</v>
      </c>
      <c r="EX40" s="359">
        <f t="shared" ref="EX40" si="759">SUM(EW40)+EX41+1</f>
        <v>61</v>
      </c>
      <c r="EY40" s="359">
        <f t="shared" ref="EY40" si="760">SUM(EX40)+EY41+1</f>
        <v>63</v>
      </c>
      <c r="EZ40" s="359">
        <f t="shared" ref="EZ40" si="761">SUM(EY40)+EZ41+1</f>
        <v>64</v>
      </c>
      <c r="FA40" s="359">
        <f t="shared" ref="FA40" si="762">SUM(EZ40)+FA41+1</f>
        <v>65</v>
      </c>
      <c r="FB40" s="359">
        <f t="shared" ref="FB40" si="763">SUM(FA40)+FB41+1</f>
        <v>67</v>
      </c>
      <c r="FC40" s="359">
        <f t="shared" ref="FC40" si="764">SUM(FB40)+FC41+1</f>
        <v>68</v>
      </c>
      <c r="FD40" s="359">
        <f t="shared" ref="FD40" si="765">SUM(FC40)+FD41+1</f>
        <v>69</v>
      </c>
      <c r="FE40" s="356"/>
      <c r="FF40" s="356"/>
      <c r="FG40" s="356"/>
      <c r="FH40" s="356"/>
      <c r="FI40" s="356"/>
      <c r="FJ40" s="356"/>
      <c r="FK40" s="356"/>
      <c r="FL40" s="356"/>
      <c r="FM40" s="356"/>
      <c r="FN40" s="356"/>
      <c r="FO40" s="356"/>
      <c r="FP40" s="356"/>
      <c r="FQ40" s="356"/>
      <c r="FR40" s="356"/>
      <c r="FS40" s="356"/>
      <c r="FT40" s="356"/>
      <c r="FU40" s="356"/>
      <c r="FV40" s="356"/>
      <c r="FW40" s="356"/>
      <c r="FX40" s="356"/>
      <c r="FY40" s="356"/>
      <c r="FZ40" s="356"/>
      <c r="GA40" s="356"/>
      <c r="GB40" s="356"/>
      <c r="GC40" s="356"/>
      <c r="GD40" s="356"/>
      <c r="GE40" s="356"/>
      <c r="GF40" s="356"/>
      <c r="GG40" s="356"/>
      <c r="GH40" s="356"/>
      <c r="GI40" s="356"/>
      <c r="GJ40" s="356"/>
      <c r="GK40" s="356"/>
      <c r="GL40" s="356"/>
      <c r="GM40" s="356"/>
      <c r="GN40" s="356"/>
      <c r="GO40" s="356"/>
      <c r="GP40" s="356"/>
      <c r="GQ40" s="356"/>
      <c r="GR40" s="356"/>
      <c r="GS40" s="356"/>
      <c r="GT40" s="356"/>
      <c r="GU40" s="356"/>
      <c r="GV40" s="356"/>
      <c r="GW40" s="356"/>
      <c r="GX40" s="356"/>
      <c r="GY40" s="356"/>
      <c r="GZ40" s="356"/>
    </row>
    <row r="41" spans="1:211" s="369" customFormat="1" ht="15" customHeight="1" thickBot="1" x14ac:dyDescent="0.25">
      <c r="A41" s="192">
        <f>SWDATA!O26</f>
        <v>0</v>
      </c>
      <c r="B41" s="192">
        <f>SWDATA!M26</f>
        <v>0</v>
      </c>
      <c r="C41" s="201">
        <f>IF(AND(SWDATA!M26=1,SWDATA!Q26="promotions"),SWDATA!P26,0)</f>
        <v>0</v>
      </c>
      <c r="D41" s="200">
        <f>ROW(SWDATA!M26)</f>
        <v>26</v>
      </c>
      <c r="E41" s="202">
        <f t="shared" si="111"/>
        <v>0</v>
      </c>
      <c r="F41" s="203">
        <f t="shared" si="112"/>
        <v>1</v>
      </c>
      <c r="G41" s="192" t="str">
        <f t="shared" si="113"/>
        <v/>
      </c>
      <c r="H41" s="204"/>
      <c r="I41" s="402">
        <f>SWDATA!E26</f>
        <v>0</v>
      </c>
      <c r="J41" s="390">
        <f t="shared" si="114"/>
        <v>0</v>
      </c>
      <c r="K41" s="391" t="str">
        <f t="shared" si="115"/>
        <v/>
      </c>
      <c r="L41" s="334"/>
      <c r="M41" s="338"/>
      <c r="N41" s="392" t="str">
        <f>IF(LEN(SWDATA!F26)=0,"",IF(LEN(SWDATA!G26)=0,"",IF($O$12="ID",MID(SWDATA!G26,FIND("|",SWDATA!G26)+1,FIND("~~",SWDATA!G26)-FIND("|",SWDATA!G26)-1),IF($O$12="Desc",RIGHT(SWDATA!G26,LEN(SWDATA!G26)-FIND("~~",SWDATA!G26)-1),RIGHT(SWDATA!G26,LEN(SWDATA!G26)-FIND("|",SWDATA!G26))))))</f>
        <v/>
      </c>
      <c r="O41" s="393" t="str">
        <f>IF(LEN(SWDATA!G26)=0,"",IF(LEN(SWDATA!H26)=0,"",IF($O$12="ID",MID(SWDATA!H26,FIND("|",SWDATA!H26)+1,FIND("~~",SWDATA!H26)-FIND("|",SWDATA!H26)-1),IF($O$12="Desc",RIGHT(SWDATA!H26,LEN(SWDATA!H26)-FIND("~~",SWDATA!H26)-1),RIGHT(SWDATA!H26,LEN(SWDATA!H26)-FIND("|",SWDATA!H26))))))</f>
        <v/>
      </c>
      <c r="P41" s="394" t="str">
        <f>IF(LEN(SWDATA!C26)=0,"",SWDATA!C26)</f>
        <v/>
      </c>
      <c r="Q41" s="307" t="str">
        <f t="shared" si="253"/>
        <v/>
      </c>
      <c r="R41" s="399" t="s">
        <v>261</v>
      </c>
      <c r="S41" s="400" t="s">
        <v>483</v>
      </c>
      <c r="T41" s="400"/>
      <c r="U41" s="401" t="s">
        <v>579</v>
      </c>
      <c r="V41" s="205" t="s">
        <v>221</v>
      </c>
      <c r="W41" s="395">
        <f>IF(OR(Is_Loading,LEN($A41)=0),"",SWDATA!P26)</f>
        <v>0</v>
      </c>
      <c r="X41" s="396">
        <f>IF(OR(Is_Loading,LEN($A41)=0),"",SWDATA!Q26)</f>
        <v>0</v>
      </c>
      <c r="Y41" s="396">
        <f>IF(OR(Is_Loading,LEN($A41)=0),"",SWDATA!R26)</f>
        <v>0</v>
      </c>
      <c r="Z41" s="395" t="str">
        <f t="shared" si="116"/>
        <v/>
      </c>
      <c r="AA41" s="395">
        <f>IF(OR(Is_Loading,LEN($A41)=0),"",SWDATA!T26)</f>
        <v>0</v>
      </c>
      <c r="AB41" s="396">
        <f>IF(OR(Is_Loading,LEN($A41)=0),"",SWDATA!U26)</f>
        <v>0</v>
      </c>
      <c r="AC41" s="396">
        <f>IF(OR(Is_Loading,LEN($A41)=0),"",SWDATA!V26)</f>
        <v>0</v>
      </c>
      <c r="AD41" s="395" t="str">
        <f t="shared" si="117"/>
        <v/>
      </c>
      <c r="AE41" s="395">
        <f>IF(OR(Is_Loading,LEN($A41)=0),"",SWDATA!X26)</f>
        <v>0</v>
      </c>
      <c r="AF41" s="396">
        <f>IF(OR(Is_Loading,LEN($A41)=0),"",SWDATA!Y26)</f>
        <v>0</v>
      </c>
      <c r="AG41" s="396">
        <f>IF(OR(Is_Loading,LEN($A41)=0),"",SWDATA!Z26)</f>
        <v>0</v>
      </c>
      <c r="AH41" s="395" t="str">
        <f t="shared" si="118"/>
        <v/>
      </c>
      <c r="AI41" s="395">
        <f>IF(OR(Is_Loading,LEN($A41)=0),"",SWDATA!AB26)</f>
        <v>0</v>
      </c>
      <c r="AJ41" s="396">
        <f>IF(OR(Is_Loading,LEN($A41)=0),"",SWDATA!AC26)</f>
        <v>0</v>
      </c>
      <c r="AK41" s="396">
        <f>IF(OR(Is_Loading,LEN($A41)=0),"",SWDATA!AD26)</f>
        <v>0</v>
      </c>
      <c r="AL41" s="395" t="str">
        <f t="shared" si="119"/>
        <v/>
      </c>
      <c r="AM41" s="395">
        <f>IF(OR(Is_Loading,LEN($A41)=0),"",SWDATA!AF26)</f>
        <v>0</v>
      </c>
      <c r="AN41" s="396">
        <f>IF(OR(Is_Loading,LEN($A41)=0),"",SWDATA!AG26)</f>
        <v>0</v>
      </c>
      <c r="AO41" s="397">
        <f>IF(OR(Is_Loading,LEN($A41)=0),"",SWDATA!AH26)</f>
        <v>0</v>
      </c>
      <c r="AP41" s="398" t="str">
        <f t="shared" si="120"/>
        <v/>
      </c>
      <c r="AQ41" s="395">
        <f>IF(OR(Is_Loading,LEN($A41)=0),"",SWDATA!AJ26)</f>
        <v>0</v>
      </c>
      <c r="AR41" s="396">
        <f>IF(OR(Is_Loading,LEN($A41)=0),"",SWDATA!AK26)</f>
        <v>0</v>
      </c>
      <c r="AS41" s="396">
        <f>IF(OR(Is_Loading,LEN($A41)=0),"",SWDATA!AL26)</f>
        <v>0</v>
      </c>
      <c r="AT41" s="395" t="str">
        <f t="shared" si="121"/>
        <v/>
      </c>
      <c r="AU41" s="395">
        <f>IF(OR(Is_Loading,LEN($A41)=0),"",SWDATA!AN26)</f>
        <v>0</v>
      </c>
      <c r="AV41" s="396">
        <f>IF(OR(Is_Loading,LEN($A41)=0),"",SWDATA!AO26)</f>
        <v>0</v>
      </c>
      <c r="AW41" s="396">
        <f>IF(OR(Is_Loading,LEN($A41)=0),"",SWDATA!AP26)</f>
        <v>0</v>
      </c>
      <c r="AX41" s="395" t="str">
        <f t="shared" si="122"/>
        <v/>
      </c>
      <c r="AY41" s="395">
        <f>IF(OR(Is_Loading,LEN($A41)=0),"",SWDATA!AR26)</f>
        <v>0</v>
      </c>
      <c r="AZ41" s="396">
        <f>IF(OR(Is_Loading,LEN($A41)=0),"",SWDATA!AS26)</f>
        <v>0</v>
      </c>
      <c r="BA41" s="396">
        <f>IF(OR(Is_Loading,LEN($A41)=0),"",SWDATA!AT26)</f>
        <v>0</v>
      </c>
      <c r="BB41" s="395" t="str">
        <f t="shared" si="123"/>
        <v/>
      </c>
      <c r="BC41" s="395">
        <f>IF(OR(Is_Loading,LEN($A41)=0),"",SWDATA!AV26)</f>
        <v>0</v>
      </c>
      <c r="BD41" s="396">
        <f>IF(OR(Is_Loading,LEN($A41)=0),"",SWDATA!AW26)</f>
        <v>0</v>
      </c>
      <c r="BE41" s="397">
        <f>IF(OR(Is_Loading,LEN($A41)=0),"",SWDATA!AX26)</f>
        <v>0</v>
      </c>
      <c r="BF41" s="398" t="str">
        <f t="shared" si="124"/>
        <v/>
      </c>
      <c r="BG41"/>
      <c r="BH41"/>
      <c r="BI41"/>
      <c r="BJ41"/>
      <c r="BK41"/>
      <c r="BL41"/>
      <c r="BM41"/>
      <c r="BN41"/>
      <c r="BO41"/>
      <c r="BP41"/>
      <c r="BQ41"/>
      <c r="BR41"/>
      <c r="BS41"/>
      <c r="BT41"/>
      <c r="BU41"/>
      <c r="BV41"/>
      <c r="BW41"/>
      <c r="BX41"/>
      <c r="BY41"/>
      <c r="BZ41"/>
      <c r="CA41"/>
      <c r="CB41"/>
      <c r="CC41"/>
      <c r="CD41"/>
      <c r="CE41"/>
      <c r="CF41"/>
      <c r="CG41"/>
      <c r="CH41"/>
      <c r="CI41"/>
      <c r="CJ41"/>
      <c r="CK41"/>
      <c r="CL41"/>
      <c r="CM41"/>
      <c r="CN41" s="201"/>
      <c r="CO41" s="201"/>
      <c r="CP41" s="201"/>
      <c r="CQ41" s="201"/>
      <c r="CR41" s="201"/>
      <c r="CS41" s="201"/>
      <c r="CT41" s="201"/>
      <c r="CU41" s="201"/>
      <c r="CV41" s="201"/>
      <c r="CW41" s="201"/>
      <c r="CX41" s="201"/>
      <c r="CY41" s="201"/>
      <c r="CZ41" s="201"/>
      <c r="DA41" s="201"/>
      <c r="DB41" s="201"/>
      <c r="DC41" s="201"/>
      <c r="DD41" s="201"/>
      <c r="DE41" s="201"/>
      <c r="DF41" s="201"/>
      <c r="DG41" s="201"/>
      <c r="DH41" s="201"/>
      <c r="DI41" s="201"/>
      <c r="DJ41" s="201"/>
      <c r="DK41" s="201"/>
      <c r="DL41" s="201"/>
      <c r="DM41" s="201"/>
      <c r="DN41" s="201"/>
      <c r="DS41" s="356"/>
      <c r="DT41" s="370"/>
      <c r="DU41" s="359"/>
      <c r="DV41" s="359"/>
      <c r="DW41" s="359"/>
      <c r="DX41" s="359">
        <v>1</v>
      </c>
      <c r="DY41" s="359">
        <f t="shared" ref="DY41" si="766">DV41</f>
        <v>0</v>
      </c>
      <c r="DZ41" s="359">
        <f t="shared" ref="DZ41" si="767">DW41</f>
        <v>0</v>
      </c>
      <c r="EA41" s="359">
        <f t="shared" ref="EA41" si="768">DX41</f>
        <v>1</v>
      </c>
      <c r="EB41" s="359">
        <f t="shared" ref="EB41" si="769">DY41</f>
        <v>0</v>
      </c>
      <c r="EC41" s="359">
        <f t="shared" ref="EC41" si="770">DZ41</f>
        <v>0</v>
      </c>
      <c r="ED41" s="359">
        <f t="shared" ref="ED41" si="771">EA41</f>
        <v>1</v>
      </c>
      <c r="EE41" s="359">
        <f t="shared" ref="EE41" si="772">EB41</f>
        <v>0</v>
      </c>
      <c r="EF41" s="359">
        <f t="shared" ref="EF41" si="773">EC41</f>
        <v>0</v>
      </c>
      <c r="EG41" s="359">
        <f t="shared" ref="EG41" si="774">ED41</f>
        <v>1</v>
      </c>
      <c r="EH41" s="359">
        <f t="shared" ref="EH41" si="775">EE41</f>
        <v>0</v>
      </c>
      <c r="EI41" s="359">
        <f t="shared" ref="EI41" si="776">EF41</f>
        <v>0</v>
      </c>
      <c r="EJ41" s="359">
        <f t="shared" ref="EJ41" si="777">EG41</f>
        <v>1</v>
      </c>
      <c r="EK41" s="359">
        <f t="shared" ref="EK41" si="778">EH41</f>
        <v>0</v>
      </c>
      <c r="EL41" s="359">
        <f t="shared" ref="EL41" si="779">EI41</f>
        <v>0</v>
      </c>
      <c r="EM41" s="359">
        <f t="shared" ref="EM41" si="780">EJ41</f>
        <v>1</v>
      </c>
      <c r="EN41" s="359">
        <f t="shared" ref="EN41" si="781">EK41</f>
        <v>0</v>
      </c>
      <c r="EO41" s="359">
        <f t="shared" ref="EO41" si="782">EL41</f>
        <v>0</v>
      </c>
      <c r="EP41" s="359">
        <f t="shared" ref="EP41" si="783">EM41</f>
        <v>1</v>
      </c>
      <c r="EQ41" s="359">
        <f t="shared" ref="EQ41" si="784">EN41</f>
        <v>0</v>
      </c>
      <c r="ER41" s="359">
        <f t="shared" ref="ER41" si="785">EO41</f>
        <v>0</v>
      </c>
      <c r="ES41" s="359">
        <f t="shared" ref="ES41" si="786">EP41</f>
        <v>1</v>
      </c>
      <c r="ET41" s="359">
        <f t="shared" ref="ET41" si="787">EQ41</f>
        <v>0</v>
      </c>
      <c r="EU41" s="359">
        <f t="shared" ref="EU41" si="788">ER41</f>
        <v>0</v>
      </c>
      <c r="EV41" s="359">
        <f t="shared" ref="EV41" si="789">ES41</f>
        <v>1</v>
      </c>
      <c r="EW41" s="359">
        <f t="shared" ref="EW41" si="790">ET41</f>
        <v>0</v>
      </c>
      <c r="EX41" s="359">
        <f t="shared" ref="EX41" si="791">EU41</f>
        <v>0</v>
      </c>
      <c r="EY41" s="359">
        <f t="shared" ref="EY41" si="792">EV41</f>
        <v>1</v>
      </c>
      <c r="EZ41" s="359">
        <f t="shared" ref="EZ41" si="793">EW41</f>
        <v>0</v>
      </c>
      <c r="FA41" s="359">
        <f t="shared" ref="FA41" si="794">EX41</f>
        <v>0</v>
      </c>
      <c r="FB41" s="359">
        <f t="shared" ref="FB41" si="795">EY41</f>
        <v>1</v>
      </c>
      <c r="FC41" s="359">
        <f t="shared" ref="FC41" si="796">EZ41</f>
        <v>0</v>
      </c>
      <c r="FD41" s="359">
        <f t="shared" ref="FD41" si="797">FA41</f>
        <v>0</v>
      </c>
      <c r="FE41" s="372"/>
      <c r="FF41" s="356"/>
      <c r="FG41" s="356"/>
      <c r="FH41" s="356"/>
      <c r="FI41" s="356"/>
      <c r="FJ41" s="356"/>
      <c r="FK41" s="356"/>
      <c r="FL41" s="356"/>
      <c r="FM41" s="356"/>
      <c r="FN41" s="356"/>
      <c r="FO41" s="356"/>
      <c r="FP41" s="356"/>
      <c r="FQ41" s="356"/>
      <c r="FR41" s="356"/>
      <c r="FS41" s="356"/>
      <c r="FT41" s="356"/>
      <c r="FU41" s="356"/>
      <c r="FV41" s="356"/>
      <c r="FW41" s="356"/>
      <c r="FX41" s="356"/>
      <c r="FY41" s="356"/>
      <c r="FZ41" s="356"/>
      <c r="GA41" s="356"/>
      <c r="GB41" s="356"/>
      <c r="GC41" s="356"/>
      <c r="GD41" s="356"/>
      <c r="GE41" s="356"/>
      <c r="GF41" s="356"/>
      <c r="GG41" s="356"/>
      <c r="GH41" s="356"/>
      <c r="GI41" s="356"/>
      <c r="GJ41" s="356"/>
      <c r="GK41" s="356"/>
      <c r="GL41" s="356"/>
      <c r="GM41" s="356"/>
      <c r="GN41" s="356"/>
      <c r="GO41" s="356"/>
      <c r="GP41" s="356"/>
      <c r="GQ41" s="356"/>
      <c r="GR41" s="356"/>
      <c r="GS41" s="356"/>
      <c r="GT41" s="356"/>
      <c r="GU41" s="356"/>
      <c r="GV41" s="356"/>
      <c r="GW41" s="356"/>
      <c r="GX41" s="356"/>
      <c r="GY41" s="356"/>
      <c r="GZ41" s="356"/>
      <c r="HA41" s="356"/>
      <c r="HB41" s="356"/>
      <c r="HC41" s="356"/>
    </row>
    <row r="42" spans="1:211" s="369" customFormat="1" ht="15" customHeight="1" thickTop="1" x14ac:dyDescent="0.2">
      <c r="A42" s="192">
        <f>SWDATA!O27</f>
        <v>0</v>
      </c>
      <c r="B42" s="192">
        <f>SWDATA!M27</f>
        <v>0</v>
      </c>
      <c r="C42" s="201">
        <f>IF(AND(SWDATA!M27=1,SWDATA!Q27="promotions"),SWDATA!P27,0)</f>
        <v>0</v>
      </c>
      <c r="D42" s="200">
        <f>ROW(SWDATA!M27)</f>
        <v>27</v>
      </c>
      <c r="E42" s="202">
        <f t="shared" si="111"/>
        <v>0</v>
      </c>
      <c r="F42" s="203">
        <f t="shared" si="112"/>
        <v>1</v>
      </c>
      <c r="G42" s="192" t="str">
        <f t="shared" si="113"/>
        <v/>
      </c>
      <c r="H42" s="204"/>
      <c r="I42" s="402">
        <f>SWDATA!E27</f>
        <v>0</v>
      </c>
      <c r="J42" s="237">
        <f t="shared" si="114"/>
        <v>0</v>
      </c>
      <c r="K42" s="238" t="str">
        <f t="shared" si="115"/>
        <v/>
      </c>
      <c r="L42" s="334"/>
      <c r="M42" s="337"/>
      <c r="N42" s="332" t="str">
        <f>IF(LEN(SWDATA!F27)=0,"",IF(LEN(SWDATA!G27)=0,"",IF($O$12="ID",MID(SWDATA!G27,FIND("|",SWDATA!G27)+1,FIND("~~",SWDATA!G27)-FIND("|",SWDATA!G27)-1),IF($O$12="Desc",RIGHT(SWDATA!G27,LEN(SWDATA!G27)-FIND("~~",SWDATA!G27)-1),RIGHT(SWDATA!G27,LEN(SWDATA!G27)-FIND("|",SWDATA!G27))))))</f>
        <v/>
      </c>
      <c r="O42" s="292" t="str">
        <f>IF(LEN(SWDATA!G27)=0,"",IF(LEN(SWDATA!H27)=0,"",IF($O$12="ID",MID(SWDATA!H27,FIND("|",SWDATA!H27)+1,FIND("~~",SWDATA!H27)-FIND("|",SWDATA!H27)-1),IF($O$12="Desc",RIGHT(SWDATA!H27,LEN(SWDATA!H27)-FIND("~~",SWDATA!H27)-1),RIGHT(SWDATA!H27,LEN(SWDATA!H27)-FIND("|",SWDATA!H27))))))</f>
        <v/>
      </c>
      <c r="P42" s="293" t="str">
        <f>IF(LEN(SWDATA!C27)=0,"",SWDATA!C27)</f>
        <v/>
      </c>
      <c r="Q42" s="307" t="str">
        <f t="shared" si="253"/>
        <v/>
      </c>
      <c r="R42" s="223" t="s">
        <v>574</v>
      </c>
      <c r="S42" s="224"/>
      <c r="T42" s="224"/>
      <c r="U42" s="261" t="s">
        <v>575</v>
      </c>
      <c r="V42" s="205" t="s">
        <v>221</v>
      </c>
      <c r="W42" s="262">
        <f>IF(OR(Is_Loading,LEN($A42)=0),"",SWDATA!P27)</f>
        <v>0</v>
      </c>
      <c r="X42" s="263">
        <f>IF(OR(Is_Loading,LEN($A42)=0),"",SWDATA!Q27)</f>
        <v>0</v>
      </c>
      <c r="Y42" s="263">
        <f>IF(OR(Is_Loading,LEN($A42)=0),"",SWDATA!R27)</f>
        <v>0</v>
      </c>
      <c r="Z42" s="262" t="str">
        <f t="shared" si="116"/>
        <v/>
      </c>
      <c r="AA42" s="262">
        <f>IF(OR(Is_Loading,LEN($A42)=0),"",SWDATA!T27)</f>
        <v>0</v>
      </c>
      <c r="AB42" s="263">
        <f>IF(OR(Is_Loading,LEN($A42)=0),"",SWDATA!U27)</f>
        <v>0</v>
      </c>
      <c r="AC42" s="263">
        <f>IF(OR(Is_Loading,LEN($A42)=0),"",SWDATA!V27)</f>
        <v>0</v>
      </c>
      <c r="AD42" s="262" t="str">
        <f t="shared" si="117"/>
        <v/>
      </c>
      <c r="AE42" s="262">
        <f>IF(OR(Is_Loading,LEN($A42)=0),"",SWDATA!X27)</f>
        <v>0</v>
      </c>
      <c r="AF42" s="263">
        <f>IF(OR(Is_Loading,LEN($A42)=0),"",SWDATA!Y27)</f>
        <v>0</v>
      </c>
      <c r="AG42" s="263">
        <f>IF(OR(Is_Loading,LEN($A42)=0),"",SWDATA!Z27)</f>
        <v>0</v>
      </c>
      <c r="AH42" s="262" t="str">
        <f t="shared" si="118"/>
        <v/>
      </c>
      <c r="AI42" s="262">
        <f>IF(OR(Is_Loading,LEN($A42)=0),"",SWDATA!AB27)</f>
        <v>0</v>
      </c>
      <c r="AJ42" s="263">
        <f>IF(OR(Is_Loading,LEN($A42)=0),"",SWDATA!AC27)</f>
        <v>0</v>
      </c>
      <c r="AK42" s="263">
        <f>IF(OR(Is_Loading,LEN($A42)=0),"",SWDATA!AD27)</f>
        <v>0</v>
      </c>
      <c r="AL42" s="262" t="str">
        <f t="shared" si="119"/>
        <v/>
      </c>
      <c r="AM42" s="262">
        <f>IF(OR(Is_Loading,LEN($A42)=0),"",SWDATA!AF27)</f>
        <v>0</v>
      </c>
      <c r="AN42" s="263">
        <f>IF(OR(Is_Loading,LEN($A42)=0),"",SWDATA!AG27)</f>
        <v>0</v>
      </c>
      <c r="AO42" s="317">
        <f>IF(OR(Is_Loading,LEN($A42)=0),"",SWDATA!AH27)</f>
        <v>0</v>
      </c>
      <c r="AP42" s="314" t="str">
        <f t="shared" si="120"/>
        <v/>
      </c>
      <c r="AQ42" s="262">
        <f>IF(OR(Is_Loading,LEN($A42)=0),"",SWDATA!AJ27)</f>
        <v>0</v>
      </c>
      <c r="AR42" s="263">
        <f>IF(OR(Is_Loading,LEN($A42)=0),"",SWDATA!AK27)</f>
        <v>0</v>
      </c>
      <c r="AS42" s="263">
        <f>IF(OR(Is_Loading,LEN($A42)=0),"",SWDATA!AL27)</f>
        <v>0</v>
      </c>
      <c r="AT42" s="262" t="str">
        <f t="shared" si="121"/>
        <v/>
      </c>
      <c r="AU42" s="262">
        <f>IF(OR(Is_Loading,LEN($A42)=0),"",SWDATA!AN27)</f>
        <v>0</v>
      </c>
      <c r="AV42" s="263">
        <f>IF(OR(Is_Loading,LEN($A42)=0),"",SWDATA!AO27)</f>
        <v>0</v>
      </c>
      <c r="AW42" s="263">
        <f>IF(OR(Is_Loading,LEN($A42)=0),"",SWDATA!AP27)</f>
        <v>0</v>
      </c>
      <c r="AX42" s="262" t="str">
        <f t="shared" si="122"/>
        <v/>
      </c>
      <c r="AY42" s="262">
        <f>IF(OR(Is_Loading,LEN($A42)=0),"",SWDATA!AR27)</f>
        <v>0</v>
      </c>
      <c r="AZ42" s="263">
        <f>IF(OR(Is_Loading,LEN($A42)=0),"",SWDATA!AS27)</f>
        <v>0</v>
      </c>
      <c r="BA42" s="263">
        <f>IF(OR(Is_Loading,LEN($A42)=0),"",SWDATA!AT27)</f>
        <v>0</v>
      </c>
      <c r="BB42" s="262" t="str">
        <f t="shared" si="123"/>
        <v/>
      </c>
      <c r="BC42" s="262">
        <f>IF(OR(Is_Loading,LEN($A42)=0),"",SWDATA!AV27)</f>
        <v>0</v>
      </c>
      <c r="BD42" s="263">
        <f>IF(OR(Is_Loading,LEN($A42)=0),"",SWDATA!AW27)</f>
        <v>0</v>
      </c>
      <c r="BE42" s="317">
        <f>IF(OR(Is_Loading,LEN($A42)=0),"",SWDATA!AX27)</f>
        <v>0</v>
      </c>
      <c r="BF42" s="314" t="str">
        <f t="shared" si="124"/>
        <v/>
      </c>
      <c r="BG42"/>
      <c r="BH42"/>
      <c r="BI42"/>
      <c r="BJ42"/>
      <c r="BK42"/>
      <c r="BL42"/>
      <c r="BM42"/>
      <c r="BN42"/>
      <c r="BO42"/>
      <c r="BP42"/>
      <c r="BQ42"/>
      <c r="BR42"/>
      <c r="BS42"/>
      <c r="BT42"/>
      <c r="BU42"/>
      <c r="BV42"/>
      <c r="BW42"/>
      <c r="BX42"/>
      <c r="BY42"/>
      <c r="BZ42"/>
      <c r="CA42"/>
      <c r="CB42"/>
      <c r="CC42"/>
      <c r="CD42"/>
      <c r="CE42"/>
      <c r="CF42"/>
      <c r="CG42"/>
      <c r="CH42"/>
      <c r="CI42"/>
      <c r="CJ42"/>
      <c r="CK42"/>
      <c r="CL42"/>
      <c r="CM42"/>
      <c r="CN42" s="201"/>
      <c r="CO42" s="201"/>
      <c r="CP42" s="201"/>
      <c r="CQ42" s="201"/>
      <c r="CR42" s="201"/>
      <c r="CS42" s="201"/>
      <c r="CT42" s="201"/>
      <c r="CU42" s="201"/>
      <c r="CV42" s="201"/>
      <c r="CW42" s="201"/>
      <c r="CX42" s="201"/>
      <c r="CY42" s="201"/>
      <c r="CZ42" s="201"/>
      <c r="DA42" s="201"/>
      <c r="DB42" s="201"/>
      <c r="DC42" s="201"/>
      <c r="DD42" s="201"/>
      <c r="DE42" s="201"/>
      <c r="DF42" s="201"/>
      <c r="DG42" s="201"/>
      <c r="DH42" s="201"/>
      <c r="DI42" s="201"/>
      <c r="DJ42" s="201"/>
      <c r="DK42" s="201"/>
      <c r="DL42" s="201"/>
      <c r="DM42" s="201"/>
      <c r="DN42" s="201"/>
      <c r="DS42" s="356"/>
      <c r="DT42" s="356"/>
      <c r="DU42" s="359">
        <f t="shared" ref="DU42" si="798">COLUMN(W40)</f>
        <v>23</v>
      </c>
      <c r="DV42" s="359">
        <f t="shared" ref="DV42" si="799">SUM(DU42)+DV43+1</f>
        <v>24</v>
      </c>
      <c r="DW42" s="359">
        <f t="shared" ref="DW42" si="800">SUM(DV42)+DW43+1</f>
        <v>25</v>
      </c>
      <c r="DX42" s="359">
        <f t="shared" ref="DX42" si="801">SUM(DW42)+DX43+1</f>
        <v>27</v>
      </c>
      <c r="DY42" s="359">
        <f t="shared" ref="DY42" si="802">SUM(DX42)+DY43+1</f>
        <v>28</v>
      </c>
      <c r="DZ42" s="359">
        <f t="shared" ref="DZ42" si="803">SUM(DY42)+DZ43+1</f>
        <v>29</v>
      </c>
      <c r="EA42" s="359">
        <f t="shared" ref="EA42" si="804">SUM(DZ42)+EA43+1</f>
        <v>31</v>
      </c>
      <c r="EB42" s="359">
        <f t="shared" ref="EB42" si="805">SUM(EA42)+EB43+1</f>
        <v>32</v>
      </c>
      <c r="EC42" s="359">
        <f t="shared" ref="EC42" si="806">SUM(EB42)+EC43+1</f>
        <v>33</v>
      </c>
      <c r="ED42" s="359">
        <f t="shared" ref="ED42" si="807">SUM(EC42)+ED43+1</f>
        <v>35</v>
      </c>
      <c r="EE42" s="359">
        <f t="shared" ref="EE42" si="808">SUM(ED42)+EE43+1</f>
        <v>36</v>
      </c>
      <c r="EF42" s="359">
        <f t="shared" ref="EF42" si="809">SUM(EE42)+EF43+1</f>
        <v>37</v>
      </c>
      <c r="EG42" s="359">
        <f t="shared" ref="EG42" si="810">SUM(EF42)+EG43+1</f>
        <v>39</v>
      </c>
      <c r="EH42" s="359">
        <f t="shared" ref="EH42" si="811">SUM(EG42)+EH43+1</f>
        <v>40</v>
      </c>
      <c r="EI42" s="359">
        <f t="shared" ref="EI42" si="812">SUM(EH42)+EI43+1</f>
        <v>41</v>
      </c>
      <c r="EJ42" s="359">
        <f t="shared" ref="EJ42" si="813">SUM(EI42)+EJ43+1</f>
        <v>43</v>
      </c>
      <c r="EK42" s="359">
        <f t="shared" ref="EK42" si="814">SUM(EJ42)+EK43+1</f>
        <v>44</v>
      </c>
      <c r="EL42" s="359">
        <f t="shared" ref="EL42" si="815">SUM(EK42)+EL43+1</f>
        <v>45</v>
      </c>
      <c r="EM42" s="359">
        <f t="shared" ref="EM42" si="816">SUM(EL42)+EM43+1</f>
        <v>47</v>
      </c>
      <c r="EN42" s="359">
        <f t="shared" ref="EN42" si="817">SUM(EM42)+EN43+1</f>
        <v>48</v>
      </c>
      <c r="EO42" s="359">
        <f t="shared" ref="EO42" si="818">SUM(EN42)+EO43+1</f>
        <v>49</v>
      </c>
      <c r="EP42" s="359">
        <f t="shared" ref="EP42" si="819">SUM(EO42)+EP43+1</f>
        <v>51</v>
      </c>
      <c r="EQ42" s="359">
        <f t="shared" ref="EQ42" si="820">SUM(EP42)+EQ43+1</f>
        <v>52</v>
      </c>
      <c r="ER42" s="359">
        <f t="shared" ref="ER42" si="821">SUM(EQ42)+ER43+1</f>
        <v>53</v>
      </c>
      <c r="ES42" s="359">
        <f t="shared" ref="ES42" si="822">SUM(ER42)+ES43+1</f>
        <v>55</v>
      </c>
      <c r="ET42" s="359">
        <f t="shared" ref="ET42" si="823">SUM(ES42)+ET43+1</f>
        <v>56</v>
      </c>
      <c r="EU42" s="359">
        <f t="shared" ref="EU42" si="824">SUM(ET42)+EU43+1</f>
        <v>57</v>
      </c>
      <c r="EV42" s="359">
        <f t="shared" ref="EV42" si="825">SUM(EU42)+EV43+1</f>
        <v>59</v>
      </c>
      <c r="EW42" s="359">
        <f t="shared" ref="EW42" si="826">SUM(EV42)+EW43+1</f>
        <v>60</v>
      </c>
      <c r="EX42" s="359">
        <f t="shared" ref="EX42" si="827">SUM(EW42)+EX43+1</f>
        <v>61</v>
      </c>
      <c r="EY42" s="359">
        <f t="shared" ref="EY42" si="828">SUM(EX42)+EY43+1</f>
        <v>63</v>
      </c>
      <c r="EZ42" s="359">
        <f t="shared" ref="EZ42" si="829">SUM(EY42)+EZ43+1</f>
        <v>64</v>
      </c>
      <c r="FA42" s="359">
        <f t="shared" ref="FA42" si="830">SUM(EZ42)+FA43+1</f>
        <v>65</v>
      </c>
      <c r="FB42" s="359">
        <f t="shared" ref="FB42" si="831">SUM(FA42)+FB43+1</f>
        <v>67</v>
      </c>
      <c r="FC42" s="359">
        <f t="shared" ref="FC42" si="832">SUM(FB42)+FC43+1</f>
        <v>68</v>
      </c>
      <c r="FD42" s="359">
        <f t="shared" ref="FD42" si="833">SUM(FC42)+FD43+1</f>
        <v>69</v>
      </c>
      <c r="FE42" s="356"/>
      <c r="FF42" s="356"/>
      <c r="FG42" s="356"/>
      <c r="FH42" s="356"/>
      <c r="FI42" s="356"/>
      <c r="FJ42" s="356"/>
      <c r="FK42" s="356"/>
      <c r="FL42" s="356"/>
      <c r="FM42" s="356"/>
      <c r="FN42" s="356"/>
      <c r="FO42" s="356"/>
      <c r="FP42" s="356"/>
      <c r="FQ42" s="356"/>
      <c r="FR42" s="356"/>
      <c r="FS42" s="356"/>
      <c r="FT42" s="356"/>
      <c r="FU42" s="356"/>
      <c r="FV42" s="356"/>
      <c r="FW42" s="356"/>
      <c r="FX42" s="356"/>
      <c r="FY42" s="356"/>
      <c r="FZ42" s="356"/>
      <c r="GA42" s="356"/>
      <c r="GB42" s="356"/>
      <c r="GC42" s="356"/>
      <c r="GD42" s="356"/>
      <c r="GE42" s="356"/>
      <c r="GF42" s="356"/>
      <c r="GG42" s="356"/>
      <c r="GH42" s="356"/>
      <c r="GI42" s="356"/>
      <c r="GJ42" s="356"/>
      <c r="GK42" s="356"/>
      <c r="GL42" s="356"/>
      <c r="GM42" s="356"/>
      <c r="GN42" s="356"/>
      <c r="GO42" s="356"/>
      <c r="GP42" s="356"/>
      <c r="GQ42" s="356"/>
      <c r="GR42" s="356"/>
      <c r="GS42" s="356"/>
      <c r="GT42" s="356"/>
      <c r="GU42" s="356"/>
      <c r="GV42" s="356"/>
      <c r="GW42" s="356"/>
      <c r="GX42" s="356"/>
      <c r="GY42" s="356"/>
      <c r="GZ42" s="356"/>
    </row>
    <row r="43" spans="1:211" s="369" customFormat="1" ht="15" customHeight="1" thickBot="1" x14ac:dyDescent="0.25">
      <c r="A43" s="192">
        <f>SWDATA!O28</f>
        <v>0</v>
      </c>
      <c r="B43" s="192">
        <f>SWDATA!M28</f>
        <v>0</v>
      </c>
      <c r="C43" s="201">
        <f>IF(AND(SWDATA!M28=1,SWDATA!Q28="promotions"),SWDATA!P28,0)</f>
        <v>0</v>
      </c>
      <c r="D43" s="200">
        <f>ROW(SWDATA!M28)</f>
        <v>28</v>
      </c>
      <c r="E43" s="202">
        <f t="shared" si="111"/>
        <v>0</v>
      </c>
      <c r="F43" s="203">
        <f t="shared" si="112"/>
        <v>1</v>
      </c>
      <c r="G43" s="192" t="str">
        <f t="shared" si="113"/>
        <v/>
      </c>
      <c r="H43" s="204"/>
      <c r="I43" s="402">
        <f>SWDATA!E28</f>
        <v>0</v>
      </c>
      <c r="J43" s="390">
        <f t="shared" si="114"/>
        <v>0</v>
      </c>
      <c r="K43" s="391" t="str">
        <f t="shared" si="115"/>
        <v/>
      </c>
      <c r="L43" s="334"/>
      <c r="M43" s="338"/>
      <c r="N43" s="392" t="str">
        <f>IF(LEN(SWDATA!F28)=0,"",IF(LEN(SWDATA!G28)=0,"",IF($O$12="ID",MID(SWDATA!G28,FIND("|",SWDATA!G28)+1,FIND("~~",SWDATA!G28)-FIND("|",SWDATA!G28)-1),IF($O$12="Desc",RIGHT(SWDATA!G28,LEN(SWDATA!G28)-FIND("~~",SWDATA!G28)-1),RIGHT(SWDATA!G28,LEN(SWDATA!G28)-FIND("|",SWDATA!G28))))))</f>
        <v/>
      </c>
      <c r="O43" s="393" t="str">
        <f>IF(LEN(SWDATA!G28)=0,"",IF(LEN(SWDATA!H28)=0,"",IF($O$12="ID",MID(SWDATA!H28,FIND("|",SWDATA!H28)+1,FIND("~~",SWDATA!H28)-FIND("|",SWDATA!H28)-1),IF($O$12="Desc",RIGHT(SWDATA!H28,LEN(SWDATA!H28)-FIND("~~",SWDATA!H28)-1),RIGHT(SWDATA!H28,LEN(SWDATA!H28)-FIND("|",SWDATA!H28))))))</f>
        <v/>
      </c>
      <c r="P43" s="394" t="str">
        <f>IF(LEN(SWDATA!C28)=0,"",SWDATA!C28)</f>
        <v/>
      </c>
      <c r="Q43" s="307" t="str">
        <f t="shared" si="253"/>
        <v/>
      </c>
      <c r="R43" s="399" t="s">
        <v>261</v>
      </c>
      <c r="S43" s="400" t="s">
        <v>483</v>
      </c>
      <c r="T43" s="400"/>
      <c r="U43" s="401" t="s">
        <v>579</v>
      </c>
      <c r="V43" s="205" t="s">
        <v>221</v>
      </c>
      <c r="W43" s="395">
        <f>IF(OR(Is_Loading,LEN($A43)=0),"",SWDATA!P28)</f>
        <v>0</v>
      </c>
      <c r="X43" s="396">
        <f>IF(OR(Is_Loading,LEN($A43)=0),"",SWDATA!Q28)</f>
        <v>0</v>
      </c>
      <c r="Y43" s="396">
        <f>IF(OR(Is_Loading,LEN($A43)=0),"",SWDATA!R28)</f>
        <v>0</v>
      </c>
      <c r="Z43" s="395" t="str">
        <f t="shared" si="116"/>
        <v/>
      </c>
      <c r="AA43" s="395">
        <f>IF(OR(Is_Loading,LEN($A43)=0),"",SWDATA!T28)</f>
        <v>0</v>
      </c>
      <c r="AB43" s="396">
        <f>IF(OR(Is_Loading,LEN($A43)=0),"",SWDATA!U28)</f>
        <v>0</v>
      </c>
      <c r="AC43" s="396">
        <f>IF(OR(Is_Loading,LEN($A43)=0),"",SWDATA!V28)</f>
        <v>0</v>
      </c>
      <c r="AD43" s="395" t="str">
        <f t="shared" si="117"/>
        <v/>
      </c>
      <c r="AE43" s="395">
        <f>IF(OR(Is_Loading,LEN($A43)=0),"",SWDATA!X28)</f>
        <v>0</v>
      </c>
      <c r="AF43" s="396">
        <f>IF(OR(Is_Loading,LEN($A43)=0),"",SWDATA!Y28)</f>
        <v>0</v>
      </c>
      <c r="AG43" s="396">
        <f>IF(OR(Is_Loading,LEN($A43)=0),"",SWDATA!Z28)</f>
        <v>0</v>
      </c>
      <c r="AH43" s="395" t="str">
        <f t="shared" si="118"/>
        <v/>
      </c>
      <c r="AI43" s="395">
        <f>IF(OR(Is_Loading,LEN($A43)=0),"",SWDATA!AB28)</f>
        <v>0</v>
      </c>
      <c r="AJ43" s="396">
        <f>IF(OR(Is_Loading,LEN($A43)=0),"",SWDATA!AC28)</f>
        <v>0</v>
      </c>
      <c r="AK43" s="396">
        <f>IF(OR(Is_Loading,LEN($A43)=0),"",SWDATA!AD28)</f>
        <v>0</v>
      </c>
      <c r="AL43" s="395" t="str">
        <f t="shared" si="119"/>
        <v/>
      </c>
      <c r="AM43" s="395">
        <f>IF(OR(Is_Loading,LEN($A43)=0),"",SWDATA!AF28)</f>
        <v>0</v>
      </c>
      <c r="AN43" s="396">
        <f>IF(OR(Is_Loading,LEN($A43)=0),"",SWDATA!AG28)</f>
        <v>0</v>
      </c>
      <c r="AO43" s="397">
        <f>IF(OR(Is_Loading,LEN($A43)=0),"",SWDATA!AH28)</f>
        <v>0</v>
      </c>
      <c r="AP43" s="398" t="str">
        <f t="shared" si="120"/>
        <v/>
      </c>
      <c r="AQ43" s="395">
        <f>IF(OR(Is_Loading,LEN($A43)=0),"",SWDATA!AJ28)</f>
        <v>0</v>
      </c>
      <c r="AR43" s="396">
        <f>IF(OR(Is_Loading,LEN($A43)=0),"",SWDATA!AK28)</f>
        <v>0</v>
      </c>
      <c r="AS43" s="396">
        <f>IF(OR(Is_Loading,LEN($A43)=0),"",SWDATA!AL28)</f>
        <v>0</v>
      </c>
      <c r="AT43" s="395" t="str">
        <f t="shared" si="121"/>
        <v/>
      </c>
      <c r="AU43" s="395">
        <f>IF(OR(Is_Loading,LEN($A43)=0),"",SWDATA!AN28)</f>
        <v>0</v>
      </c>
      <c r="AV43" s="396">
        <f>IF(OR(Is_Loading,LEN($A43)=0),"",SWDATA!AO28)</f>
        <v>0</v>
      </c>
      <c r="AW43" s="396">
        <f>IF(OR(Is_Loading,LEN($A43)=0),"",SWDATA!AP28)</f>
        <v>0</v>
      </c>
      <c r="AX43" s="395" t="str">
        <f t="shared" si="122"/>
        <v/>
      </c>
      <c r="AY43" s="395">
        <f>IF(OR(Is_Loading,LEN($A43)=0),"",SWDATA!AR28)</f>
        <v>0</v>
      </c>
      <c r="AZ43" s="396">
        <f>IF(OR(Is_Loading,LEN($A43)=0),"",SWDATA!AS28)</f>
        <v>0</v>
      </c>
      <c r="BA43" s="396">
        <f>IF(OR(Is_Loading,LEN($A43)=0),"",SWDATA!AT28)</f>
        <v>0</v>
      </c>
      <c r="BB43" s="395" t="str">
        <f t="shared" si="123"/>
        <v/>
      </c>
      <c r="BC43" s="395">
        <f>IF(OR(Is_Loading,LEN($A43)=0),"",SWDATA!AV28)</f>
        <v>0</v>
      </c>
      <c r="BD43" s="396">
        <f>IF(OR(Is_Loading,LEN($A43)=0),"",SWDATA!AW28)</f>
        <v>0</v>
      </c>
      <c r="BE43" s="397">
        <f>IF(OR(Is_Loading,LEN($A43)=0),"",SWDATA!AX28)</f>
        <v>0</v>
      </c>
      <c r="BF43" s="398" t="str">
        <f t="shared" si="124"/>
        <v/>
      </c>
      <c r="BG43"/>
      <c r="BH43"/>
      <c r="BI43"/>
      <c r="BJ43"/>
      <c r="BK43"/>
      <c r="BL43"/>
      <c r="BM43"/>
      <c r="BN43"/>
      <c r="BO43"/>
      <c r="BP43"/>
      <c r="BQ43"/>
      <c r="BR43"/>
      <c r="BS43"/>
      <c r="BT43"/>
      <c r="BU43"/>
      <c r="BV43"/>
      <c r="BW43"/>
      <c r="BX43"/>
      <c r="BY43"/>
      <c r="BZ43"/>
      <c r="CA43"/>
      <c r="CB43"/>
      <c r="CC43"/>
      <c r="CD43"/>
      <c r="CE43"/>
      <c r="CF43"/>
      <c r="CG43"/>
      <c r="CH43"/>
      <c r="CI43"/>
      <c r="CJ43"/>
      <c r="CK43"/>
      <c r="CL43"/>
      <c r="CM43"/>
      <c r="CN43" s="201"/>
      <c r="CO43" s="201"/>
      <c r="CP43" s="201"/>
      <c r="CQ43" s="201"/>
      <c r="CR43" s="201"/>
      <c r="CS43" s="201"/>
      <c r="CT43" s="201"/>
      <c r="CU43" s="201"/>
      <c r="CV43" s="201"/>
      <c r="CW43" s="201"/>
      <c r="CX43" s="201"/>
      <c r="CY43" s="201"/>
      <c r="CZ43" s="201"/>
      <c r="DA43" s="201"/>
      <c r="DB43" s="201"/>
      <c r="DC43" s="201"/>
      <c r="DD43" s="201"/>
      <c r="DE43" s="201"/>
      <c r="DF43" s="201"/>
      <c r="DG43" s="201"/>
      <c r="DH43" s="201"/>
      <c r="DI43" s="201"/>
      <c r="DJ43" s="201"/>
      <c r="DK43" s="201"/>
      <c r="DL43" s="201"/>
      <c r="DM43" s="201"/>
      <c r="DN43" s="201"/>
      <c r="DS43" s="356"/>
      <c r="DT43" s="370"/>
      <c r="DU43" s="359"/>
      <c r="DV43" s="359"/>
      <c r="DW43" s="359"/>
      <c r="DX43" s="359">
        <v>1</v>
      </c>
      <c r="DY43" s="359">
        <f t="shared" ref="DY43" si="834">DV43</f>
        <v>0</v>
      </c>
      <c r="DZ43" s="359">
        <f t="shared" ref="DZ43" si="835">DW43</f>
        <v>0</v>
      </c>
      <c r="EA43" s="359">
        <f t="shared" ref="EA43" si="836">DX43</f>
        <v>1</v>
      </c>
      <c r="EB43" s="359">
        <f t="shared" ref="EB43" si="837">DY43</f>
        <v>0</v>
      </c>
      <c r="EC43" s="359">
        <f t="shared" ref="EC43" si="838">DZ43</f>
        <v>0</v>
      </c>
      <c r="ED43" s="359">
        <f t="shared" ref="ED43" si="839">EA43</f>
        <v>1</v>
      </c>
      <c r="EE43" s="359">
        <f t="shared" ref="EE43" si="840">EB43</f>
        <v>0</v>
      </c>
      <c r="EF43" s="359">
        <f t="shared" ref="EF43" si="841">EC43</f>
        <v>0</v>
      </c>
      <c r="EG43" s="359">
        <f t="shared" ref="EG43" si="842">ED43</f>
        <v>1</v>
      </c>
      <c r="EH43" s="359">
        <f t="shared" ref="EH43" si="843">EE43</f>
        <v>0</v>
      </c>
      <c r="EI43" s="359">
        <f t="shared" ref="EI43" si="844">EF43</f>
        <v>0</v>
      </c>
      <c r="EJ43" s="359">
        <f t="shared" ref="EJ43" si="845">EG43</f>
        <v>1</v>
      </c>
      <c r="EK43" s="359">
        <f t="shared" ref="EK43" si="846">EH43</f>
        <v>0</v>
      </c>
      <c r="EL43" s="359">
        <f t="shared" ref="EL43" si="847">EI43</f>
        <v>0</v>
      </c>
      <c r="EM43" s="359">
        <f t="shared" ref="EM43" si="848">EJ43</f>
        <v>1</v>
      </c>
      <c r="EN43" s="359">
        <f t="shared" ref="EN43" si="849">EK43</f>
        <v>0</v>
      </c>
      <c r="EO43" s="359">
        <f t="shared" ref="EO43" si="850">EL43</f>
        <v>0</v>
      </c>
      <c r="EP43" s="359">
        <f t="shared" ref="EP43" si="851">EM43</f>
        <v>1</v>
      </c>
      <c r="EQ43" s="359">
        <f t="shared" ref="EQ43" si="852">EN43</f>
        <v>0</v>
      </c>
      <c r="ER43" s="359">
        <f t="shared" ref="ER43" si="853">EO43</f>
        <v>0</v>
      </c>
      <c r="ES43" s="359">
        <f t="shared" ref="ES43" si="854">EP43</f>
        <v>1</v>
      </c>
      <c r="ET43" s="359">
        <f t="shared" ref="ET43" si="855">EQ43</f>
        <v>0</v>
      </c>
      <c r="EU43" s="359">
        <f t="shared" ref="EU43" si="856">ER43</f>
        <v>0</v>
      </c>
      <c r="EV43" s="359">
        <f t="shared" ref="EV43" si="857">ES43</f>
        <v>1</v>
      </c>
      <c r="EW43" s="359">
        <f t="shared" ref="EW43" si="858">ET43</f>
        <v>0</v>
      </c>
      <c r="EX43" s="359">
        <f t="shared" ref="EX43" si="859">EU43</f>
        <v>0</v>
      </c>
      <c r="EY43" s="359">
        <f t="shared" ref="EY43" si="860">EV43</f>
        <v>1</v>
      </c>
      <c r="EZ43" s="359">
        <f t="shared" ref="EZ43" si="861">EW43</f>
        <v>0</v>
      </c>
      <c r="FA43" s="359">
        <f t="shared" ref="FA43" si="862">EX43</f>
        <v>0</v>
      </c>
      <c r="FB43" s="359">
        <f t="shared" ref="FB43" si="863">EY43</f>
        <v>1</v>
      </c>
      <c r="FC43" s="359">
        <f t="shared" ref="FC43" si="864">EZ43</f>
        <v>0</v>
      </c>
      <c r="FD43" s="359">
        <f t="shared" ref="FD43" si="865">FA43</f>
        <v>0</v>
      </c>
      <c r="FE43" s="372"/>
      <c r="FF43" s="356"/>
      <c r="FG43" s="356"/>
      <c r="FH43" s="356"/>
      <c r="FI43" s="356"/>
      <c r="FJ43" s="356"/>
      <c r="FK43" s="356"/>
      <c r="FL43" s="356"/>
      <c r="FM43" s="356"/>
      <c r="FN43" s="356"/>
      <c r="FO43" s="356"/>
      <c r="FP43" s="356"/>
      <c r="FQ43" s="356"/>
      <c r="FR43" s="356"/>
      <c r="FS43" s="356"/>
      <c r="FT43" s="356"/>
      <c r="FU43" s="356"/>
      <c r="FV43" s="356"/>
      <c r="FW43" s="356"/>
      <c r="FX43" s="356"/>
      <c r="FY43" s="356"/>
      <c r="FZ43" s="356"/>
      <c r="GA43" s="356"/>
      <c r="GB43" s="356"/>
      <c r="GC43" s="356"/>
      <c r="GD43" s="356"/>
      <c r="GE43" s="356"/>
      <c r="GF43" s="356"/>
      <c r="GG43" s="356"/>
      <c r="GH43" s="356"/>
      <c r="GI43" s="356"/>
      <c r="GJ43" s="356"/>
      <c r="GK43" s="356"/>
      <c r="GL43" s="356"/>
      <c r="GM43" s="356"/>
      <c r="GN43" s="356"/>
      <c r="GO43" s="356"/>
      <c r="GP43" s="356"/>
      <c r="GQ43" s="356"/>
      <c r="GR43" s="356"/>
      <c r="GS43" s="356"/>
      <c r="GT43" s="356"/>
      <c r="GU43" s="356"/>
      <c r="GV43" s="356"/>
      <c r="GW43" s="356"/>
      <c r="GX43" s="356"/>
      <c r="GY43" s="356"/>
      <c r="GZ43" s="356"/>
      <c r="HA43" s="356"/>
      <c r="HB43" s="356"/>
      <c r="HC43" s="356"/>
    </row>
    <row r="44" spans="1:211" s="369" customFormat="1" ht="15" customHeight="1" thickTop="1" x14ac:dyDescent="0.2">
      <c r="A44" s="192">
        <f>SWDATA!O29</f>
        <v>0</v>
      </c>
      <c r="B44" s="192">
        <f>SWDATA!M29</f>
        <v>0</v>
      </c>
      <c r="C44" s="201">
        <f>IF(AND(SWDATA!M29=1,SWDATA!Q29="promotions"),SWDATA!P29,0)</f>
        <v>0</v>
      </c>
      <c r="D44" s="200">
        <f>ROW(SWDATA!M29)</f>
        <v>29</v>
      </c>
      <c r="E44" s="202">
        <f t="shared" si="111"/>
        <v>0</v>
      </c>
      <c r="F44" s="203">
        <f t="shared" si="112"/>
        <v>1</v>
      </c>
      <c r="G44" s="192" t="str">
        <f t="shared" si="113"/>
        <v/>
      </c>
      <c r="H44" s="204"/>
      <c r="I44" s="402">
        <f>SWDATA!E29</f>
        <v>0</v>
      </c>
      <c r="J44" s="237">
        <f t="shared" si="114"/>
        <v>0</v>
      </c>
      <c r="K44" s="238" t="str">
        <f t="shared" si="115"/>
        <v/>
      </c>
      <c r="L44" s="334"/>
      <c r="M44" s="337"/>
      <c r="N44" s="332" t="str">
        <f>IF(LEN(SWDATA!F29)=0,"",IF(LEN(SWDATA!G29)=0,"",IF($O$12="ID",MID(SWDATA!G29,FIND("|",SWDATA!G29)+1,FIND("~~",SWDATA!G29)-FIND("|",SWDATA!G29)-1),IF($O$12="Desc",RIGHT(SWDATA!G29,LEN(SWDATA!G29)-FIND("~~",SWDATA!G29)-1),RIGHT(SWDATA!G29,LEN(SWDATA!G29)-FIND("|",SWDATA!G29))))))</f>
        <v/>
      </c>
      <c r="O44" s="292" t="str">
        <f>IF(LEN(SWDATA!G29)=0,"",IF(LEN(SWDATA!H29)=0,"",IF($O$12="ID",MID(SWDATA!H29,FIND("|",SWDATA!H29)+1,FIND("~~",SWDATA!H29)-FIND("|",SWDATA!H29)-1),IF($O$12="Desc",RIGHT(SWDATA!H29,LEN(SWDATA!H29)-FIND("~~",SWDATA!H29)-1),RIGHT(SWDATA!H29,LEN(SWDATA!H29)-FIND("|",SWDATA!H29))))))</f>
        <v/>
      </c>
      <c r="P44" s="293" t="str">
        <f>IF(LEN(SWDATA!C29)=0,"",SWDATA!C29)</f>
        <v/>
      </c>
      <c r="Q44" s="307" t="str">
        <f t="shared" si="253"/>
        <v/>
      </c>
      <c r="R44" s="223" t="s">
        <v>574</v>
      </c>
      <c r="S44" s="224"/>
      <c r="T44" s="224"/>
      <c r="U44" s="261" t="s">
        <v>575</v>
      </c>
      <c r="V44" s="205" t="s">
        <v>221</v>
      </c>
      <c r="W44" s="262">
        <f>IF(OR(Is_Loading,LEN($A44)=0),"",SWDATA!P29)</f>
        <v>0</v>
      </c>
      <c r="X44" s="263">
        <f>IF(OR(Is_Loading,LEN($A44)=0),"",SWDATA!Q29)</f>
        <v>0</v>
      </c>
      <c r="Y44" s="263">
        <f>IF(OR(Is_Loading,LEN($A44)=0),"",SWDATA!R29)</f>
        <v>0</v>
      </c>
      <c r="Z44" s="262" t="str">
        <f t="shared" si="116"/>
        <v/>
      </c>
      <c r="AA44" s="262">
        <f>IF(OR(Is_Loading,LEN($A44)=0),"",SWDATA!T29)</f>
        <v>0</v>
      </c>
      <c r="AB44" s="263">
        <f>IF(OR(Is_Loading,LEN($A44)=0),"",SWDATA!U29)</f>
        <v>0</v>
      </c>
      <c r="AC44" s="263">
        <f>IF(OR(Is_Loading,LEN($A44)=0),"",SWDATA!V29)</f>
        <v>0</v>
      </c>
      <c r="AD44" s="262" t="str">
        <f t="shared" si="117"/>
        <v/>
      </c>
      <c r="AE44" s="262">
        <f>IF(OR(Is_Loading,LEN($A44)=0),"",SWDATA!X29)</f>
        <v>0</v>
      </c>
      <c r="AF44" s="263">
        <f>IF(OR(Is_Loading,LEN($A44)=0),"",SWDATA!Y29)</f>
        <v>0</v>
      </c>
      <c r="AG44" s="263">
        <f>IF(OR(Is_Loading,LEN($A44)=0),"",SWDATA!Z29)</f>
        <v>0</v>
      </c>
      <c r="AH44" s="262" t="str">
        <f t="shared" si="118"/>
        <v/>
      </c>
      <c r="AI44" s="262">
        <f>IF(OR(Is_Loading,LEN($A44)=0),"",SWDATA!AB29)</f>
        <v>0</v>
      </c>
      <c r="AJ44" s="263">
        <f>IF(OR(Is_Loading,LEN($A44)=0),"",SWDATA!AC29)</f>
        <v>0</v>
      </c>
      <c r="AK44" s="263">
        <f>IF(OR(Is_Loading,LEN($A44)=0),"",SWDATA!AD29)</f>
        <v>0</v>
      </c>
      <c r="AL44" s="262" t="str">
        <f t="shared" si="119"/>
        <v/>
      </c>
      <c r="AM44" s="262">
        <f>IF(OR(Is_Loading,LEN($A44)=0),"",SWDATA!AF29)</f>
        <v>0</v>
      </c>
      <c r="AN44" s="263">
        <f>IF(OR(Is_Loading,LEN($A44)=0),"",SWDATA!AG29)</f>
        <v>0</v>
      </c>
      <c r="AO44" s="317">
        <f>IF(OR(Is_Loading,LEN($A44)=0),"",SWDATA!AH29)</f>
        <v>0</v>
      </c>
      <c r="AP44" s="314" t="str">
        <f t="shared" si="120"/>
        <v/>
      </c>
      <c r="AQ44" s="262">
        <f>IF(OR(Is_Loading,LEN($A44)=0),"",SWDATA!AJ29)</f>
        <v>0</v>
      </c>
      <c r="AR44" s="263">
        <f>IF(OR(Is_Loading,LEN($A44)=0),"",SWDATA!AK29)</f>
        <v>0</v>
      </c>
      <c r="AS44" s="263">
        <f>IF(OR(Is_Loading,LEN($A44)=0),"",SWDATA!AL29)</f>
        <v>0</v>
      </c>
      <c r="AT44" s="262" t="str">
        <f t="shared" si="121"/>
        <v/>
      </c>
      <c r="AU44" s="262">
        <f>IF(OR(Is_Loading,LEN($A44)=0),"",SWDATA!AN29)</f>
        <v>0</v>
      </c>
      <c r="AV44" s="263">
        <f>IF(OR(Is_Loading,LEN($A44)=0),"",SWDATA!AO29)</f>
        <v>0</v>
      </c>
      <c r="AW44" s="263">
        <f>IF(OR(Is_Loading,LEN($A44)=0),"",SWDATA!AP29)</f>
        <v>0</v>
      </c>
      <c r="AX44" s="262" t="str">
        <f t="shared" si="122"/>
        <v/>
      </c>
      <c r="AY44" s="262">
        <f>IF(OR(Is_Loading,LEN($A44)=0),"",SWDATA!AR29)</f>
        <v>0</v>
      </c>
      <c r="AZ44" s="263">
        <f>IF(OR(Is_Loading,LEN($A44)=0),"",SWDATA!AS29)</f>
        <v>0</v>
      </c>
      <c r="BA44" s="263">
        <f>IF(OR(Is_Loading,LEN($A44)=0),"",SWDATA!AT29)</f>
        <v>0</v>
      </c>
      <c r="BB44" s="262" t="str">
        <f t="shared" si="123"/>
        <v/>
      </c>
      <c r="BC44" s="262">
        <f>IF(OR(Is_Loading,LEN($A44)=0),"",SWDATA!AV29)</f>
        <v>0</v>
      </c>
      <c r="BD44" s="263">
        <f>IF(OR(Is_Loading,LEN($A44)=0),"",SWDATA!AW29)</f>
        <v>0</v>
      </c>
      <c r="BE44" s="317">
        <f>IF(OR(Is_Loading,LEN($A44)=0),"",SWDATA!AX29)</f>
        <v>0</v>
      </c>
      <c r="BF44" s="314" t="str">
        <f t="shared" si="124"/>
        <v/>
      </c>
      <c r="BG44"/>
      <c r="BH44"/>
      <c r="BI44"/>
      <c r="BJ44"/>
      <c r="BK44"/>
      <c r="BL44"/>
      <c r="BM44"/>
      <c r="BN44"/>
      <c r="BO44"/>
      <c r="BP44"/>
      <c r="BQ44"/>
      <c r="BR44"/>
      <c r="BS44"/>
      <c r="BT44"/>
      <c r="BU44"/>
      <c r="BV44"/>
      <c r="BW44"/>
      <c r="BX44"/>
      <c r="BY44"/>
      <c r="BZ44"/>
      <c r="CA44"/>
      <c r="CB44"/>
      <c r="CC44"/>
      <c r="CD44"/>
      <c r="CE44"/>
      <c r="CF44"/>
      <c r="CG44"/>
      <c r="CH44"/>
      <c r="CI44"/>
      <c r="CJ44"/>
      <c r="CK44"/>
      <c r="CL44"/>
      <c r="CM44"/>
      <c r="CN44" s="201"/>
      <c r="CO44" s="201"/>
      <c r="CP44" s="201"/>
      <c r="CQ44" s="201"/>
      <c r="CR44" s="201"/>
      <c r="CS44" s="201"/>
      <c r="CT44" s="201"/>
      <c r="CU44" s="201"/>
      <c r="CV44" s="201"/>
      <c r="CW44" s="201"/>
      <c r="CX44" s="201"/>
      <c r="CY44" s="201"/>
      <c r="CZ44" s="201"/>
      <c r="DA44" s="201"/>
      <c r="DB44" s="201"/>
      <c r="DC44" s="201"/>
      <c r="DD44" s="201"/>
      <c r="DE44" s="201"/>
      <c r="DF44" s="201"/>
      <c r="DG44" s="201"/>
      <c r="DH44" s="201"/>
      <c r="DI44" s="201"/>
      <c r="DJ44" s="201"/>
      <c r="DK44" s="201"/>
      <c r="DL44" s="201"/>
      <c r="DM44" s="201"/>
      <c r="DN44" s="201"/>
      <c r="DS44" s="356"/>
      <c r="DT44" s="356"/>
      <c r="DU44" s="359">
        <f t="shared" ref="DU44" si="866">COLUMN(W42)</f>
        <v>23</v>
      </c>
      <c r="DV44" s="359">
        <f t="shared" ref="DV44" si="867">SUM(DU44)+DV45+1</f>
        <v>24</v>
      </c>
      <c r="DW44" s="359">
        <f t="shared" ref="DW44" si="868">SUM(DV44)+DW45+1</f>
        <v>25</v>
      </c>
      <c r="DX44" s="359">
        <f t="shared" ref="DX44" si="869">SUM(DW44)+DX45+1</f>
        <v>27</v>
      </c>
      <c r="DY44" s="359">
        <f t="shared" ref="DY44" si="870">SUM(DX44)+DY45+1</f>
        <v>28</v>
      </c>
      <c r="DZ44" s="359">
        <f t="shared" ref="DZ44" si="871">SUM(DY44)+DZ45+1</f>
        <v>29</v>
      </c>
      <c r="EA44" s="359">
        <f t="shared" ref="EA44" si="872">SUM(DZ44)+EA45+1</f>
        <v>31</v>
      </c>
      <c r="EB44" s="359">
        <f t="shared" ref="EB44" si="873">SUM(EA44)+EB45+1</f>
        <v>32</v>
      </c>
      <c r="EC44" s="359">
        <f t="shared" ref="EC44" si="874">SUM(EB44)+EC45+1</f>
        <v>33</v>
      </c>
      <c r="ED44" s="359">
        <f t="shared" ref="ED44" si="875">SUM(EC44)+ED45+1</f>
        <v>35</v>
      </c>
      <c r="EE44" s="359">
        <f t="shared" ref="EE44" si="876">SUM(ED44)+EE45+1</f>
        <v>36</v>
      </c>
      <c r="EF44" s="359">
        <f t="shared" ref="EF44" si="877">SUM(EE44)+EF45+1</f>
        <v>37</v>
      </c>
      <c r="EG44" s="359">
        <f t="shared" ref="EG44" si="878">SUM(EF44)+EG45+1</f>
        <v>39</v>
      </c>
      <c r="EH44" s="359">
        <f t="shared" ref="EH44" si="879">SUM(EG44)+EH45+1</f>
        <v>40</v>
      </c>
      <c r="EI44" s="359">
        <f t="shared" ref="EI44" si="880">SUM(EH44)+EI45+1</f>
        <v>41</v>
      </c>
      <c r="EJ44" s="359">
        <f t="shared" ref="EJ44" si="881">SUM(EI44)+EJ45+1</f>
        <v>43</v>
      </c>
      <c r="EK44" s="359">
        <f t="shared" ref="EK44" si="882">SUM(EJ44)+EK45+1</f>
        <v>44</v>
      </c>
      <c r="EL44" s="359">
        <f t="shared" ref="EL44" si="883">SUM(EK44)+EL45+1</f>
        <v>45</v>
      </c>
      <c r="EM44" s="359">
        <f t="shared" ref="EM44" si="884">SUM(EL44)+EM45+1</f>
        <v>47</v>
      </c>
      <c r="EN44" s="359">
        <f t="shared" ref="EN44" si="885">SUM(EM44)+EN45+1</f>
        <v>48</v>
      </c>
      <c r="EO44" s="359">
        <f t="shared" ref="EO44" si="886">SUM(EN44)+EO45+1</f>
        <v>49</v>
      </c>
      <c r="EP44" s="359">
        <f t="shared" ref="EP44" si="887">SUM(EO44)+EP45+1</f>
        <v>51</v>
      </c>
      <c r="EQ44" s="359">
        <f t="shared" ref="EQ44" si="888">SUM(EP44)+EQ45+1</f>
        <v>52</v>
      </c>
      <c r="ER44" s="359">
        <f t="shared" ref="ER44" si="889">SUM(EQ44)+ER45+1</f>
        <v>53</v>
      </c>
      <c r="ES44" s="359">
        <f t="shared" ref="ES44" si="890">SUM(ER44)+ES45+1</f>
        <v>55</v>
      </c>
      <c r="ET44" s="359">
        <f t="shared" ref="ET44" si="891">SUM(ES44)+ET45+1</f>
        <v>56</v>
      </c>
      <c r="EU44" s="359">
        <f t="shared" ref="EU44" si="892">SUM(ET44)+EU45+1</f>
        <v>57</v>
      </c>
      <c r="EV44" s="359">
        <f t="shared" ref="EV44" si="893">SUM(EU44)+EV45+1</f>
        <v>59</v>
      </c>
      <c r="EW44" s="359">
        <f t="shared" ref="EW44" si="894">SUM(EV44)+EW45+1</f>
        <v>60</v>
      </c>
      <c r="EX44" s="359">
        <f t="shared" ref="EX44" si="895">SUM(EW44)+EX45+1</f>
        <v>61</v>
      </c>
      <c r="EY44" s="359">
        <f t="shared" ref="EY44" si="896">SUM(EX44)+EY45+1</f>
        <v>63</v>
      </c>
      <c r="EZ44" s="359">
        <f t="shared" ref="EZ44" si="897">SUM(EY44)+EZ45+1</f>
        <v>64</v>
      </c>
      <c r="FA44" s="359">
        <f t="shared" ref="FA44" si="898">SUM(EZ44)+FA45+1</f>
        <v>65</v>
      </c>
      <c r="FB44" s="359">
        <f t="shared" ref="FB44" si="899">SUM(FA44)+FB45+1</f>
        <v>67</v>
      </c>
      <c r="FC44" s="359">
        <f t="shared" ref="FC44" si="900">SUM(FB44)+FC45+1</f>
        <v>68</v>
      </c>
      <c r="FD44" s="359">
        <f t="shared" ref="FD44" si="901">SUM(FC44)+FD45+1</f>
        <v>69</v>
      </c>
      <c r="FE44" s="356"/>
      <c r="FF44" s="356"/>
      <c r="FG44" s="356"/>
      <c r="FH44" s="356"/>
      <c r="FI44" s="356"/>
      <c r="FJ44" s="356"/>
      <c r="FK44" s="356"/>
      <c r="FL44" s="356"/>
      <c r="FM44" s="356"/>
      <c r="FN44" s="356"/>
      <c r="FO44" s="356"/>
      <c r="FP44" s="356"/>
      <c r="FQ44" s="356"/>
      <c r="FR44" s="356"/>
      <c r="FS44" s="356"/>
      <c r="FT44" s="356"/>
      <c r="FU44" s="356"/>
      <c r="FV44" s="356"/>
      <c r="FW44" s="356"/>
      <c r="FX44" s="356"/>
      <c r="FY44" s="356"/>
      <c r="FZ44" s="356"/>
      <c r="GA44" s="356"/>
      <c r="GB44" s="356"/>
      <c r="GC44" s="356"/>
      <c r="GD44" s="356"/>
      <c r="GE44" s="356"/>
      <c r="GF44" s="356"/>
      <c r="GG44" s="356"/>
      <c r="GH44" s="356"/>
      <c r="GI44" s="356"/>
      <c r="GJ44" s="356"/>
      <c r="GK44" s="356"/>
      <c r="GL44" s="356"/>
      <c r="GM44" s="356"/>
      <c r="GN44" s="356"/>
      <c r="GO44" s="356"/>
      <c r="GP44" s="356"/>
      <c r="GQ44" s="356"/>
      <c r="GR44" s="356"/>
      <c r="GS44" s="356"/>
      <c r="GT44" s="356"/>
      <c r="GU44" s="356"/>
      <c r="GV44" s="356"/>
      <c r="GW44" s="356"/>
      <c r="GX44" s="356"/>
      <c r="GY44" s="356"/>
      <c r="GZ44" s="356"/>
    </row>
    <row r="45" spans="1:211" s="369" customFormat="1" ht="15" customHeight="1" thickBot="1" x14ac:dyDescent="0.25">
      <c r="A45" s="192">
        <f>SWDATA!O30</f>
        <v>0</v>
      </c>
      <c r="B45" s="192">
        <f>SWDATA!M30</f>
        <v>0</v>
      </c>
      <c r="C45" s="201">
        <f>IF(AND(SWDATA!M30=1,SWDATA!Q30="promotions"),SWDATA!P30,0)</f>
        <v>0</v>
      </c>
      <c r="D45" s="200">
        <f>ROW(SWDATA!M30)</f>
        <v>30</v>
      </c>
      <c r="E45" s="202">
        <f t="shared" si="111"/>
        <v>0</v>
      </c>
      <c r="F45" s="203">
        <f t="shared" si="112"/>
        <v>1</v>
      </c>
      <c r="G45" s="192" t="str">
        <f t="shared" si="113"/>
        <v/>
      </c>
      <c r="H45" s="204"/>
      <c r="I45" s="402">
        <f>SWDATA!E30</f>
        <v>0</v>
      </c>
      <c r="J45" s="390">
        <f t="shared" si="114"/>
        <v>0</v>
      </c>
      <c r="K45" s="391" t="str">
        <f t="shared" si="115"/>
        <v/>
      </c>
      <c r="L45" s="334"/>
      <c r="M45" s="338"/>
      <c r="N45" s="392" t="str">
        <f>IF(LEN(SWDATA!F30)=0,"",IF(LEN(SWDATA!G30)=0,"",IF($O$12="ID",MID(SWDATA!G30,FIND("|",SWDATA!G30)+1,FIND("~~",SWDATA!G30)-FIND("|",SWDATA!G30)-1),IF($O$12="Desc",RIGHT(SWDATA!G30,LEN(SWDATA!G30)-FIND("~~",SWDATA!G30)-1),RIGHT(SWDATA!G30,LEN(SWDATA!G30)-FIND("|",SWDATA!G30))))))</f>
        <v/>
      </c>
      <c r="O45" s="393" t="str">
        <f>IF(LEN(SWDATA!G30)=0,"",IF(LEN(SWDATA!H30)=0,"",IF($O$12="ID",MID(SWDATA!H30,FIND("|",SWDATA!H30)+1,FIND("~~",SWDATA!H30)-FIND("|",SWDATA!H30)-1),IF($O$12="Desc",RIGHT(SWDATA!H30,LEN(SWDATA!H30)-FIND("~~",SWDATA!H30)-1),RIGHT(SWDATA!H30,LEN(SWDATA!H30)-FIND("|",SWDATA!H30))))))</f>
        <v/>
      </c>
      <c r="P45" s="394" t="str">
        <f>IF(LEN(SWDATA!C30)=0,"",SWDATA!C30)</f>
        <v/>
      </c>
      <c r="Q45" s="307" t="str">
        <f t="shared" si="253"/>
        <v/>
      </c>
      <c r="R45" s="399" t="s">
        <v>261</v>
      </c>
      <c r="S45" s="400" t="s">
        <v>483</v>
      </c>
      <c r="T45" s="400"/>
      <c r="U45" s="401" t="s">
        <v>579</v>
      </c>
      <c r="V45" s="205" t="s">
        <v>221</v>
      </c>
      <c r="W45" s="395">
        <f>IF(OR(Is_Loading,LEN($A45)=0),"",SWDATA!P30)</f>
        <v>0</v>
      </c>
      <c r="X45" s="396">
        <f>IF(OR(Is_Loading,LEN($A45)=0),"",SWDATA!Q30)</f>
        <v>0</v>
      </c>
      <c r="Y45" s="396">
        <f>IF(OR(Is_Loading,LEN($A45)=0),"",SWDATA!R30)</f>
        <v>0</v>
      </c>
      <c r="Z45" s="395" t="str">
        <f t="shared" si="116"/>
        <v/>
      </c>
      <c r="AA45" s="395">
        <f>IF(OR(Is_Loading,LEN($A45)=0),"",SWDATA!T30)</f>
        <v>0</v>
      </c>
      <c r="AB45" s="396">
        <f>IF(OR(Is_Loading,LEN($A45)=0),"",SWDATA!U30)</f>
        <v>0</v>
      </c>
      <c r="AC45" s="396">
        <f>IF(OR(Is_Loading,LEN($A45)=0),"",SWDATA!V30)</f>
        <v>0</v>
      </c>
      <c r="AD45" s="395" t="str">
        <f t="shared" si="117"/>
        <v/>
      </c>
      <c r="AE45" s="395">
        <f>IF(OR(Is_Loading,LEN($A45)=0),"",SWDATA!X30)</f>
        <v>0</v>
      </c>
      <c r="AF45" s="396">
        <f>IF(OR(Is_Loading,LEN($A45)=0),"",SWDATA!Y30)</f>
        <v>0</v>
      </c>
      <c r="AG45" s="396">
        <f>IF(OR(Is_Loading,LEN($A45)=0),"",SWDATA!Z30)</f>
        <v>0</v>
      </c>
      <c r="AH45" s="395" t="str">
        <f t="shared" si="118"/>
        <v/>
      </c>
      <c r="AI45" s="395">
        <f>IF(OR(Is_Loading,LEN($A45)=0),"",SWDATA!AB30)</f>
        <v>0</v>
      </c>
      <c r="AJ45" s="396">
        <f>IF(OR(Is_Loading,LEN($A45)=0),"",SWDATA!AC30)</f>
        <v>0</v>
      </c>
      <c r="AK45" s="396">
        <f>IF(OR(Is_Loading,LEN($A45)=0),"",SWDATA!AD30)</f>
        <v>0</v>
      </c>
      <c r="AL45" s="395" t="str">
        <f t="shared" si="119"/>
        <v/>
      </c>
      <c r="AM45" s="395">
        <f>IF(OR(Is_Loading,LEN($A45)=0),"",SWDATA!AF30)</f>
        <v>0</v>
      </c>
      <c r="AN45" s="396">
        <f>IF(OR(Is_Loading,LEN($A45)=0),"",SWDATA!AG30)</f>
        <v>0</v>
      </c>
      <c r="AO45" s="397">
        <f>IF(OR(Is_Loading,LEN($A45)=0),"",SWDATA!AH30)</f>
        <v>0</v>
      </c>
      <c r="AP45" s="398" t="str">
        <f t="shared" si="120"/>
        <v/>
      </c>
      <c r="AQ45" s="395">
        <f>IF(OR(Is_Loading,LEN($A45)=0),"",SWDATA!AJ30)</f>
        <v>0</v>
      </c>
      <c r="AR45" s="396">
        <f>IF(OR(Is_Loading,LEN($A45)=0),"",SWDATA!AK30)</f>
        <v>0</v>
      </c>
      <c r="AS45" s="396">
        <f>IF(OR(Is_Loading,LEN($A45)=0),"",SWDATA!AL30)</f>
        <v>0</v>
      </c>
      <c r="AT45" s="395" t="str">
        <f t="shared" si="121"/>
        <v/>
      </c>
      <c r="AU45" s="395">
        <f>IF(OR(Is_Loading,LEN($A45)=0),"",SWDATA!AN30)</f>
        <v>0</v>
      </c>
      <c r="AV45" s="396">
        <f>IF(OR(Is_Loading,LEN($A45)=0),"",SWDATA!AO30)</f>
        <v>0</v>
      </c>
      <c r="AW45" s="396">
        <f>IF(OR(Is_Loading,LEN($A45)=0),"",SWDATA!AP30)</f>
        <v>0</v>
      </c>
      <c r="AX45" s="395" t="str">
        <f t="shared" si="122"/>
        <v/>
      </c>
      <c r="AY45" s="395">
        <f>IF(OR(Is_Loading,LEN($A45)=0),"",SWDATA!AR30)</f>
        <v>0</v>
      </c>
      <c r="AZ45" s="396">
        <f>IF(OR(Is_Loading,LEN($A45)=0),"",SWDATA!AS30)</f>
        <v>0</v>
      </c>
      <c r="BA45" s="396">
        <f>IF(OR(Is_Loading,LEN($A45)=0),"",SWDATA!AT30)</f>
        <v>0</v>
      </c>
      <c r="BB45" s="395" t="str">
        <f t="shared" si="123"/>
        <v/>
      </c>
      <c r="BC45" s="395">
        <f>IF(OR(Is_Loading,LEN($A45)=0),"",SWDATA!AV30)</f>
        <v>0</v>
      </c>
      <c r="BD45" s="396">
        <f>IF(OR(Is_Loading,LEN($A45)=0),"",SWDATA!AW30)</f>
        <v>0</v>
      </c>
      <c r="BE45" s="397">
        <f>IF(OR(Is_Loading,LEN($A45)=0),"",SWDATA!AX30)</f>
        <v>0</v>
      </c>
      <c r="BF45" s="398" t="str">
        <f t="shared" si="124"/>
        <v/>
      </c>
      <c r="BG45"/>
      <c r="BH45"/>
      <c r="BI45"/>
      <c r="BJ45"/>
      <c r="BK45"/>
      <c r="BL45"/>
      <c r="BM45"/>
      <c r="BN45"/>
      <c r="BO45"/>
      <c r="BP45"/>
      <c r="BQ45"/>
      <c r="BR45"/>
      <c r="BS45"/>
      <c r="BT45"/>
      <c r="BU45"/>
      <c r="BV45"/>
      <c r="BW45"/>
      <c r="BX45"/>
      <c r="BY45"/>
      <c r="BZ45"/>
      <c r="CA45"/>
      <c r="CB45"/>
      <c r="CC45"/>
      <c r="CD45"/>
      <c r="CE45"/>
      <c r="CF45"/>
      <c r="CG45"/>
      <c r="CH45"/>
      <c r="CI45"/>
      <c r="CJ45"/>
      <c r="CK45"/>
      <c r="CL45"/>
      <c r="CM45"/>
      <c r="CN45" s="201"/>
      <c r="CO45" s="201"/>
      <c r="CP45" s="201"/>
      <c r="CQ45" s="201"/>
      <c r="CR45" s="201"/>
      <c r="CS45" s="201"/>
      <c r="CT45" s="201"/>
      <c r="CU45" s="201"/>
      <c r="CV45" s="201"/>
      <c r="CW45" s="201"/>
      <c r="CX45" s="201"/>
      <c r="CY45" s="201"/>
      <c r="CZ45" s="201"/>
      <c r="DA45" s="201"/>
      <c r="DB45" s="201"/>
      <c r="DC45" s="201"/>
      <c r="DD45" s="201"/>
      <c r="DE45" s="201"/>
      <c r="DF45" s="201"/>
      <c r="DG45" s="201"/>
      <c r="DH45" s="201"/>
      <c r="DI45" s="201"/>
      <c r="DJ45" s="201"/>
      <c r="DK45" s="201"/>
      <c r="DL45" s="201"/>
      <c r="DM45" s="201"/>
      <c r="DN45" s="201"/>
      <c r="DS45" s="356"/>
      <c r="DT45" s="370"/>
      <c r="DU45" s="359"/>
      <c r="DV45" s="359"/>
      <c r="DW45" s="359"/>
      <c r="DX45" s="359">
        <v>1</v>
      </c>
      <c r="DY45" s="359">
        <f t="shared" ref="DY45" si="902">DV45</f>
        <v>0</v>
      </c>
      <c r="DZ45" s="359">
        <f t="shared" ref="DZ45" si="903">DW45</f>
        <v>0</v>
      </c>
      <c r="EA45" s="359">
        <f t="shared" ref="EA45" si="904">DX45</f>
        <v>1</v>
      </c>
      <c r="EB45" s="359">
        <f t="shared" ref="EB45" si="905">DY45</f>
        <v>0</v>
      </c>
      <c r="EC45" s="359">
        <f t="shared" ref="EC45" si="906">DZ45</f>
        <v>0</v>
      </c>
      <c r="ED45" s="359">
        <f t="shared" ref="ED45" si="907">EA45</f>
        <v>1</v>
      </c>
      <c r="EE45" s="359">
        <f t="shared" ref="EE45" si="908">EB45</f>
        <v>0</v>
      </c>
      <c r="EF45" s="359">
        <f t="shared" ref="EF45" si="909">EC45</f>
        <v>0</v>
      </c>
      <c r="EG45" s="359">
        <f t="shared" ref="EG45" si="910">ED45</f>
        <v>1</v>
      </c>
      <c r="EH45" s="359">
        <f t="shared" ref="EH45" si="911">EE45</f>
        <v>0</v>
      </c>
      <c r="EI45" s="359">
        <f t="shared" ref="EI45" si="912">EF45</f>
        <v>0</v>
      </c>
      <c r="EJ45" s="359">
        <f t="shared" ref="EJ45" si="913">EG45</f>
        <v>1</v>
      </c>
      <c r="EK45" s="359">
        <f t="shared" ref="EK45" si="914">EH45</f>
        <v>0</v>
      </c>
      <c r="EL45" s="359">
        <f t="shared" ref="EL45" si="915">EI45</f>
        <v>0</v>
      </c>
      <c r="EM45" s="359">
        <f t="shared" ref="EM45" si="916">EJ45</f>
        <v>1</v>
      </c>
      <c r="EN45" s="359">
        <f t="shared" ref="EN45" si="917">EK45</f>
        <v>0</v>
      </c>
      <c r="EO45" s="359">
        <f t="shared" ref="EO45" si="918">EL45</f>
        <v>0</v>
      </c>
      <c r="EP45" s="359">
        <f t="shared" ref="EP45" si="919">EM45</f>
        <v>1</v>
      </c>
      <c r="EQ45" s="359">
        <f t="shared" ref="EQ45" si="920">EN45</f>
        <v>0</v>
      </c>
      <c r="ER45" s="359">
        <f t="shared" ref="ER45" si="921">EO45</f>
        <v>0</v>
      </c>
      <c r="ES45" s="359">
        <f t="shared" ref="ES45" si="922">EP45</f>
        <v>1</v>
      </c>
      <c r="ET45" s="359">
        <f t="shared" ref="ET45" si="923">EQ45</f>
        <v>0</v>
      </c>
      <c r="EU45" s="359">
        <f t="shared" ref="EU45" si="924">ER45</f>
        <v>0</v>
      </c>
      <c r="EV45" s="359">
        <f t="shared" ref="EV45" si="925">ES45</f>
        <v>1</v>
      </c>
      <c r="EW45" s="359">
        <f t="shared" ref="EW45" si="926">ET45</f>
        <v>0</v>
      </c>
      <c r="EX45" s="359">
        <f t="shared" ref="EX45" si="927">EU45</f>
        <v>0</v>
      </c>
      <c r="EY45" s="359">
        <f t="shared" ref="EY45" si="928">EV45</f>
        <v>1</v>
      </c>
      <c r="EZ45" s="359">
        <f t="shared" ref="EZ45" si="929">EW45</f>
        <v>0</v>
      </c>
      <c r="FA45" s="359">
        <f t="shared" ref="FA45" si="930">EX45</f>
        <v>0</v>
      </c>
      <c r="FB45" s="359">
        <f t="shared" ref="FB45" si="931">EY45</f>
        <v>1</v>
      </c>
      <c r="FC45" s="359">
        <f t="shared" ref="FC45" si="932">EZ45</f>
        <v>0</v>
      </c>
      <c r="FD45" s="359">
        <f t="shared" ref="FD45" si="933">FA45</f>
        <v>0</v>
      </c>
      <c r="FE45" s="372"/>
      <c r="FF45" s="356"/>
      <c r="FG45" s="356"/>
      <c r="FH45" s="356"/>
      <c r="FI45" s="356"/>
      <c r="FJ45" s="356"/>
      <c r="FK45" s="356"/>
      <c r="FL45" s="356"/>
      <c r="FM45" s="356"/>
      <c r="FN45" s="356"/>
      <c r="FO45" s="356"/>
      <c r="FP45" s="356"/>
      <c r="FQ45" s="356"/>
      <c r="FR45" s="356"/>
      <c r="FS45" s="356"/>
      <c r="FT45" s="356"/>
      <c r="FU45" s="356"/>
      <c r="FV45" s="356"/>
      <c r="FW45" s="356"/>
      <c r="FX45" s="356"/>
      <c r="FY45" s="356"/>
      <c r="FZ45" s="356"/>
      <c r="GA45" s="356"/>
      <c r="GB45" s="356"/>
      <c r="GC45" s="356"/>
      <c r="GD45" s="356"/>
      <c r="GE45" s="356"/>
      <c r="GF45" s="356"/>
      <c r="GG45" s="356"/>
      <c r="GH45" s="356"/>
      <c r="GI45" s="356"/>
      <c r="GJ45" s="356"/>
      <c r="GK45" s="356"/>
      <c r="GL45" s="356"/>
      <c r="GM45" s="356"/>
      <c r="GN45" s="356"/>
      <c r="GO45" s="356"/>
      <c r="GP45" s="356"/>
      <c r="GQ45" s="356"/>
      <c r="GR45" s="356"/>
      <c r="GS45" s="356"/>
      <c r="GT45" s="356"/>
      <c r="GU45" s="356"/>
      <c r="GV45" s="356"/>
      <c r="GW45" s="356"/>
      <c r="GX45" s="356"/>
      <c r="GY45" s="356"/>
      <c r="GZ45" s="356"/>
      <c r="HA45" s="356"/>
      <c r="HB45" s="356"/>
      <c r="HC45" s="356"/>
    </row>
    <row r="46" spans="1:211" s="369" customFormat="1" ht="15" customHeight="1" thickTop="1" x14ac:dyDescent="0.2">
      <c r="A46" s="192">
        <f>SWDATA!O31</f>
        <v>0</v>
      </c>
      <c r="B46" s="192">
        <f>SWDATA!M31</f>
        <v>0</v>
      </c>
      <c r="C46" s="201">
        <f>IF(AND(SWDATA!M31=1,SWDATA!Q31="promotions"),SWDATA!P31,0)</f>
        <v>0</v>
      </c>
      <c r="D46" s="200">
        <f>ROW(SWDATA!M31)</f>
        <v>31</v>
      </c>
      <c r="E46" s="202">
        <f t="shared" si="111"/>
        <v>0</v>
      </c>
      <c r="F46" s="203">
        <f t="shared" si="112"/>
        <v>1</v>
      </c>
      <c r="G46" s="192" t="str">
        <f t="shared" si="113"/>
        <v/>
      </c>
      <c r="H46" s="204"/>
      <c r="I46" s="402">
        <f>SWDATA!E31</f>
        <v>0</v>
      </c>
      <c r="J46" s="237">
        <f t="shared" si="114"/>
        <v>0</v>
      </c>
      <c r="K46" s="238" t="str">
        <f t="shared" si="115"/>
        <v/>
      </c>
      <c r="L46" s="334"/>
      <c r="M46" s="337"/>
      <c r="N46" s="332" t="str">
        <f>IF(LEN(SWDATA!F31)=0,"",IF(LEN(SWDATA!G31)=0,"",IF($O$12="ID",MID(SWDATA!G31,FIND("|",SWDATA!G31)+1,FIND("~~",SWDATA!G31)-FIND("|",SWDATA!G31)-1),IF($O$12="Desc",RIGHT(SWDATA!G31,LEN(SWDATA!G31)-FIND("~~",SWDATA!G31)-1),RIGHT(SWDATA!G31,LEN(SWDATA!G31)-FIND("|",SWDATA!G31))))))</f>
        <v/>
      </c>
      <c r="O46" s="292" t="str">
        <f>IF(LEN(SWDATA!G31)=0,"",IF(LEN(SWDATA!H31)=0,"",IF($O$12="ID",MID(SWDATA!H31,FIND("|",SWDATA!H31)+1,FIND("~~",SWDATA!H31)-FIND("|",SWDATA!H31)-1),IF($O$12="Desc",RIGHT(SWDATA!H31,LEN(SWDATA!H31)-FIND("~~",SWDATA!H31)-1),RIGHT(SWDATA!H31,LEN(SWDATA!H31)-FIND("|",SWDATA!H31))))))</f>
        <v/>
      </c>
      <c r="P46" s="293" t="str">
        <f>IF(LEN(SWDATA!C31)=0,"",SWDATA!C31)</f>
        <v/>
      </c>
      <c r="Q46" s="307" t="str">
        <f t="shared" si="253"/>
        <v/>
      </c>
      <c r="R46" s="223" t="s">
        <v>574</v>
      </c>
      <c r="S46" s="224"/>
      <c r="T46" s="224"/>
      <c r="U46" s="261" t="s">
        <v>575</v>
      </c>
      <c r="V46" s="205" t="s">
        <v>221</v>
      </c>
      <c r="W46" s="262">
        <f>IF(OR(Is_Loading,LEN($A46)=0),"",SWDATA!P31)</f>
        <v>0</v>
      </c>
      <c r="X46" s="263">
        <f>IF(OR(Is_Loading,LEN($A46)=0),"",SWDATA!Q31)</f>
        <v>0</v>
      </c>
      <c r="Y46" s="263">
        <f>IF(OR(Is_Loading,LEN($A46)=0),"",SWDATA!R31)</f>
        <v>0</v>
      </c>
      <c r="Z46" s="262" t="str">
        <f t="shared" si="116"/>
        <v/>
      </c>
      <c r="AA46" s="262">
        <f>IF(OR(Is_Loading,LEN($A46)=0),"",SWDATA!T31)</f>
        <v>0</v>
      </c>
      <c r="AB46" s="263">
        <f>IF(OR(Is_Loading,LEN($A46)=0),"",SWDATA!U31)</f>
        <v>0</v>
      </c>
      <c r="AC46" s="263">
        <f>IF(OR(Is_Loading,LEN($A46)=0),"",SWDATA!V31)</f>
        <v>0</v>
      </c>
      <c r="AD46" s="262" t="str">
        <f t="shared" si="117"/>
        <v/>
      </c>
      <c r="AE46" s="262">
        <f>IF(OR(Is_Loading,LEN($A46)=0),"",SWDATA!X31)</f>
        <v>0</v>
      </c>
      <c r="AF46" s="263">
        <f>IF(OR(Is_Loading,LEN($A46)=0),"",SWDATA!Y31)</f>
        <v>0</v>
      </c>
      <c r="AG46" s="263">
        <f>IF(OR(Is_Loading,LEN($A46)=0),"",SWDATA!Z31)</f>
        <v>0</v>
      </c>
      <c r="AH46" s="262" t="str">
        <f t="shared" si="118"/>
        <v/>
      </c>
      <c r="AI46" s="262">
        <f>IF(OR(Is_Loading,LEN($A46)=0),"",SWDATA!AB31)</f>
        <v>0</v>
      </c>
      <c r="AJ46" s="263">
        <f>IF(OR(Is_Loading,LEN($A46)=0),"",SWDATA!AC31)</f>
        <v>0</v>
      </c>
      <c r="AK46" s="263">
        <f>IF(OR(Is_Loading,LEN($A46)=0),"",SWDATA!AD31)</f>
        <v>0</v>
      </c>
      <c r="AL46" s="262" t="str">
        <f t="shared" si="119"/>
        <v/>
      </c>
      <c r="AM46" s="262">
        <f>IF(OR(Is_Loading,LEN($A46)=0),"",SWDATA!AF31)</f>
        <v>0</v>
      </c>
      <c r="AN46" s="263">
        <f>IF(OR(Is_Loading,LEN($A46)=0),"",SWDATA!AG31)</f>
        <v>0</v>
      </c>
      <c r="AO46" s="317">
        <f>IF(OR(Is_Loading,LEN($A46)=0),"",SWDATA!AH31)</f>
        <v>0</v>
      </c>
      <c r="AP46" s="314" t="str">
        <f t="shared" si="120"/>
        <v/>
      </c>
      <c r="AQ46" s="262">
        <f>IF(OR(Is_Loading,LEN($A46)=0),"",SWDATA!AJ31)</f>
        <v>0</v>
      </c>
      <c r="AR46" s="263">
        <f>IF(OR(Is_Loading,LEN($A46)=0),"",SWDATA!AK31)</f>
        <v>0</v>
      </c>
      <c r="AS46" s="263">
        <f>IF(OR(Is_Loading,LEN($A46)=0),"",SWDATA!AL31)</f>
        <v>0</v>
      </c>
      <c r="AT46" s="262" t="str">
        <f t="shared" si="121"/>
        <v/>
      </c>
      <c r="AU46" s="262">
        <f>IF(OR(Is_Loading,LEN($A46)=0),"",SWDATA!AN31)</f>
        <v>0</v>
      </c>
      <c r="AV46" s="263">
        <f>IF(OR(Is_Loading,LEN($A46)=0),"",SWDATA!AO31)</f>
        <v>0</v>
      </c>
      <c r="AW46" s="263">
        <f>IF(OR(Is_Loading,LEN($A46)=0),"",SWDATA!AP31)</f>
        <v>0</v>
      </c>
      <c r="AX46" s="262" t="str">
        <f t="shared" si="122"/>
        <v/>
      </c>
      <c r="AY46" s="262">
        <f>IF(OR(Is_Loading,LEN($A46)=0),"",SWDATA!AR31)</f>
        <v>0</v>
      </c>
      <c r="AZ46" s="263">
        <f>IF(OR(Is_Loading,LEN($A46)=0),"",SWDATA!AS31)</f>
        <v>0</v>
      </c>
      <c r="BA46" s="263">
        <f>IF(OR(Is_Loading,LEN($A46)=0),"",SWDATA!AT31)</f>
        <v>0</v>
      </c>
      <c r="BB46" s="262" t="str">
        <f t="shared" si="123"/>
        <v/>
      </c>
      <c r="BC46" s="262">
        <f>IF(OR(Is_Loading,LEN($A46)=0),"",SWDATA!AV31)</f>
        <v>0</v>
      </c>
      <c r="BD46" s="263">
        <f>IF(OR(Is_Loading,LEN($A46)=0),"",SWDATA!AW31)</f>
        <v>0</v>
      </c>
      <c r="BE46" s="317">
        <f>IF(OR(Is_Loading,LEN($A46)=0),"",SWDATA!AX31)</f>
        <v>0</v>
      </c>
      <c r="BF46" s="314" t="str">
        <f t="shared" si="124"/>
        <v/>
      </c>
      <c r="BG46"/>
      <c r="BH46"/>
      <c r="BI46"/>
      <c r="BJ46"/>
      <c r="BK46"/>
      <c r="BL46"/>
      <c r="BM46"/>
      <c r="BN46"/>
      <c r="BO46"/>
      <c r="BP46"/>
      <c r="BQ46"/>
      <c r="BR46"/>
      <c r="BS46"/>
      <c r="BT46"/>
      <c r="BU46"/>
      <c r="BV46"/>
      <c r="BW46"/>
      <c r="BX46"/>
      <c r="BY46"/>
      <c r="BZ46"/>
      <c r="CA46"/>
      <c r="CB46"/>
      <c r="CC46"/>
      <c r="CD46"/>
      <c r="CE46"/>
      <c r="CF46"/>
      <c r="CG46"/>
      <c r="CH46"/>
      <c r="CI46"/>
      <c r="CJ46"/>
      <c r="CK46"/>
      <c r="CL46"/>
      <c r="CM46"/>
      <c r="CN46" s="201"/>
      <c r="CO46" s="201"/>
      <c r="CP46" s="201"/>
      <c r="CQ46" s="201"/>
      <c r="CR46" s="201"/>
      <c r="CS46" s="201"/>
      <c r="CT46" s="201"/>
      <c r="CU46" s="201"/>
      <c r="CV46" s="201"/>
      <c r="CW46" s="201"/>
      <c r="CX46" s="201"/>
      <c r="CY46" s="201"/>
      <c r="CZ46" s="201"/>
      <c r="DA46" s="201"/>
      <c r="DB46" s="201"/>
      <c r="DC46" s="201"/>
      <c r="DD46" s="201"/>
      <c r="DE46" s="201"/>
      <c r="DF46" s="201"/>
      <c r="DG46" s="201"/>
      <c r="DH46" s="201"/>
      <c r="DI46" s="201"/>
      <c r="DJ46" s="201"/>
      <c r="DK46" s="201"/>
      <c r="DL46" s="201"/>
      <c r="DM46" s="201"/>
      <c r="DN46" s="201"/>
      <c r="DS46" s="356"/>
      <c r="DT46" s="356"/>
      <c r="DU46" s="359">
        <f t="shared" ref="DU46" si="934">COLUMN(W44)</f>
        <v>23</v>
      </c>
      <c r="DV46" s="359">
        <f t="shared" ref="DV46" si="935">SUM(DU46)+DV47+1</f>
        <v>24</v>
      </c>
      <c r="DW46" s="359">
        <f t="shared" ref="DW46" si="936">SUM(DV46)+DW47+1</f>
        <v>25</v>
      </c>
      <c r="DX46" s="359">
        <f t="shared" ref="DX46" si="937">SUM(DW46)+DX47+1</f>
        <v>27</v>
      </c>
      <c r="DY46" s="359">
        <f t="shared" ref="DY46" si="938">SUM(DX46)+DY47+1</f>
        <v>28</v>
      </c>
      <c r="DZ46" s="359">
        <f t="shared" ref="DZ46" si="939">SUM(DY46)+DZ47+1</f>
        <v>29</v>
      </c>
      <c r="EA46" s="359">
        <f t="shared" ref="EA46" si="940">SUM(DZ46)+EA47+1</f>
        <v>31</v>
      </c>
      <c r="EB46" s="359">
        <f t="shared" ref="EB46" si="941">SUM(EA46)+EB47+1</f>
        <v>32</v>
      </c>
      <c r="EC46" s="359">
        <f t="shared" ref="EC46" si="942">SUM(EB46)+EC47+1</f>
        <v>33</v>
      </c>
      <c r="ED46" s="359">
        <f t="shared" ref="ED46" si="943">SUM(EC46)+ED47+1</f>
        <v>35</v>
      </c>
      <c r="EE46" s="359">
        <f t="shared" ref="EE46" si="944">SUM(ED46)+EE47+1</f>
        <v>36</v>
      </c>
      <c r="EF46" s="359">
        <f t="shared" ref="EF46" si="945">SUM(EE46)+EF47+1</f>
        <v>37</v>
      </c>
      <c r="EG46" s="359">
        <f t="shared" ref="EG46" si="946">SUM(EF46)+EG47+1</f>
        <v>39</v>
      </c>
      <c r="EH46" s="359">
        <f t="shared" ref="EH46" si="947">SUM(EG46)+EH47+1</f>
        <v>40</v>
      </c>
      <c r="EI46" s="359">
        <f t="shared" ref="EI46" si="948">SUM(EH46)+EI47+1</f>
        <v>41</v>
      </c>
      <c r="EJ46" s="359">
        <f t="shared" ref="EJ46" si="949">SUM(EI46)+EJ47+1</f>
        <v>43</v>
      </c>
      <c r="EK46" s="359">
        <f t="shared" ref="EK46" si="950">SUM(EJ46)+EK47+1</f>
        <v>44</v>
      </c>
      <c r="EL46" s="359">
        <f t="shared" ref="EL46" si="951">SUM(EK46)+EL47+1</f>
        <v>45</v>
      </c>
      <c r="EM46" s="359">
        <f t="shared" ref="EM46" si="952">SUM(EL46)+EM47+1</f>
        <v>47</v>
      </c>
      <c r="EN46" s="359">
        <f t="shared" ref="EN46" si="953">SUM(EM46)+EN47+1</f>
        <v>48</v>
      </c>
      <c r="EO46" s="359">
        <f t="shared" ref="EO46" si="954">SUM(EN46)+EO47+1</f>
        <v>49</v>
      </c>
      <c r="EP46" s="359">
        <f t="shared" ref="EP46" si="955">SUM(EO46)+EP47+1</f>
        <v>51</v>
      </c>
      <c r="EQ46" s="359">
        <f t="shared" ref="EQ46" si="956">SUM(EP46)+EQ47+1</f>
        <v>52</v>
      </c>
      <c r="ER46" s="359">
        <f t="shared" ref="ER46" si="957">SUM(EQ46)+ER47+1</f>
        <v>53</v>
      </c>
      <c r="ES46" s="359">
        <f t="shared" ref="ES46" si="958">SUM(ER46)+ES47+1</f>
        <v>55</v>
      </c>
      <c r="ET46" s="359">
        <f t="shared" ref="ET46" si="959">SUM(ES46)+ET47+1</f>
        <v>56</v>
      </c>
      <c r="EU46" s="359">
        <f t="shared" ref="EU46" si="960">SUM(ET46)+EU47+1</f>
        <v>57</v>
      </c>
      <c r="EV46" s="359">
        <f t="shared" ref="EV46" si="961">SUM(EU46)+EV47+1</f>
        <v>59</v>
      </c>
      <c r="EW46" s="359">
        <f t="shared" ref="EW46" si="962">SUM(EV46)+EW47+1</f>
        <v>60</v>
      </c>
      <c r="EX46" s="359">
        <f t="shared" ref="EX46" si="963">SUM(EW46)+EX47+1</f>
        <v>61</v>
      </c>
      <c r="EY46" s="359">
        <f t="shared" ref="EY46" si="964">SUM(EX46)+EY47+1</f>
        <v>63</v>
      </c>
      <c r="EZ46" s="359">
        <f t="shared" ref="EZ46" si="965">SUM(EY46)+EZ47+1</f>
        <v>64</v>
      </c>
      <c r="FA46" s="359">
        <f t="shared" ref="FA46" si="966">SUM(EZ46)+FA47+1</f>
        <v>65</v>
      </c>
      <c r="FB46" s="359">
        <f t="shared" ref="FB46" si="967">SUM(FA46)+FB47+1</f>
        <v>67</v>
      </c>
      <c r="FC46" s="359">
        <f t="shared" ref="FC46" si="968">SUM(FB46)+FC47+1</f>
        <v>68</v>
      </c>
      <c r="FD46" s="359">
        <f t="shared" ref="FD46" si="969">SUM(FC46)+FD47+1</f>
        <v>69</v>
      </c>
      <c r="FE46" s="356"/>
      <c r="FF46" s="356"/>
      <c r="FG46" s="356"/>
      <c r="FH46" s="356"/>
      <c r="FI46" s="356"/>
      <c r="FJ46" s="356"/>
      <c r="FK46" s="356"/>
      <c r="FL46" s="356"/>
      <c r="FM46" s="356"/>
      <c r="FN46" s="356"/>
      <c r="FO46" s="356"/>
      <c r="FP46" s="356"/>
      <c r="FQ46" s="356"/>
      <c r="FR46" s="356"/>
      <c r="FS46" s="356"/>
      <c r="FT46" s="356"/>
      <c r="FU46" s="356"/>
      <c r="FV46" s="356"/>
      <c r="FW46" s="356"/>
      <c r="FX46" s="356"/>
      <c r="FY46" s="356"/>
      <c r="FZ46" s="356"/>
      <c r="GA46" s="356"/>
      <c r="GB46" s="356"/>
      <c r="GC46" s="356"/>
      <c r="GD46" s="356"/>
      <c r="GE46" s="356"/>
      <c r="GF46" s="356"/>
      <c r="GG46" s="356"/>
      <c r="GH46" s="356"/>
      <c r="GI46" s="356"/>
      <c r="GJ46" s="356"/>
      <c r="GK46" s="356"/>
      <c r="GL46" s="356"/>
      <c r="GM46" s="356"/>
      <c r="GN46" s="356"/>
      <c r="GO46" s="356"/>
      <c r="GP46" s="356"/>
      <c r="GQ46" s="356"/>
      <c r="GR46" s="356"/>
      <c r="GS46" s="356"/>
      <c r="GT46" s="356"/>
      <c r="GU46" s="356"/>
      <c r="GV46" s="356"/>
      <c r="GW46" s="356"/>
      <c r="GX46" s="356"/>
      <c r="GY46" s="356"/>
      <c r="GZ46" s="356"/>
    </row>
    <row r="47" spans="1:211" s="369" customFormat="1" ht="15" customHeight="1" thickBot="1" x14ac:dyDescent="0.25">
      <c r="A47" s="192">
        <f>SWDATA!O32</f>
        <v>0</v>
      </c>
      <c r="B47" s="192">
        <f>SWDATA!M32</f>
        <v>0</v>
      </c>
      <c r="C47" s="201">
        <f>IF(AND(SWDATA!M32=1,SWDATA!Q32="promotions"),SWDATA!P32,0)</f>
        <v>0</v>
      </c>
      <c r="D47" s="200">
        <f>ROW(SWDATA!M32)</f>
        <v>32</v>
      </c>
      <c r="E47" s="202">
        <f t="shared" si="111"/>
        <v>0</v>
      </c>
      <c r="F47" s="203">
        <f t="shared" si="112"/>
        <v>1</v>
      </c>
      <c r="G47" s="192" t="str">
        <f t="shared" si="113"/>
        <v/>
      </c>
      <c r="H47" s="204"/>
      <c r="I47" s="402">
        <f>SWDATA!E32</f>
        <v>0</v>
      </c>
      <c r="J47" s="390">
        <f t="shared" si="114"/>
        <v>0</v>
      </c>
      <c r="K47" s="391" t="str">
        <f t="shared" si="115"/>
        <v/>
      </c>
      <c r="L47" s="334"/>
      <c r="M47" s="338"/>
      <c r="N47" s="392" t="str">
        <f>IF(LEN(SWDATA!F32)=0,"",IF(LEN(SWDATA!G32)=0,"",IF($O$12="ID",MID(SWDATA!G32,FIND("|",SWDATA!G32)+1,FIND("~~",SWDATA!G32)-FIND("|",SWDATA!G32)-1),IF($O$12="Desc",RIGHT(SWDATA!G32,LEN(SWDATA!G32)-FIND("~~",SWDATA!G32)-1),RIGHT(SWDATA!G32,LEN(SWDATA!G32)-FIND("|",SWDATA!G32))))))</f>
        <v/>
      </c>
      <c r="O47" s="393" t="str">
        <f>IF(LEN(SWDATA!G32)=0,"",IF(LEN(SWDATA!H32)=0,"",IF($O$12="ID",MID(SWDATA!H32,FIND("|",SWDATA!H32)+1,FIND("~~",SWDATA!H32)-FIND("|",SWDATA!H32)-1),IF($O$12="Desc",RIGHT(SWDATA!H32,LEN(SWDATA!H32)-FIND("~~",SWDATA!H32)-1),RIGHT(SWDATA!H32,LEN(SWDATA!H32)-FIND("|",SWDATA!H32))))))</f>
        <v/>
      </c>
      <c r="P47" s="394" t="str">
        <f>IF(LEN(SWDATA!C32)=0,"",SWDATA!C32)</f>
        <v/>
      </c>
      <c r="Q47" s="307" t="str">
        <f t="shared" si="253"/>
        <v/>
      </c>
      <c r="R47" s="399" t="s">
        <v>261</v>
      </c>
      <c r="S47" s="400" t="s">
        <v>483</v>
      </c>
      <c r="T47" s="400"/>
      <c r="U47" s="401" t="s">
        <v>579</v>
      </c>
      <c r="V47" s="205" t="s">
        <v>221</v>
      </c>
      <c r="W47" s="395">
        <f>IF(OR(Is_Loading,LEN($A47)=0),"",SWDATA!P32)</f>
        <v>0</v>
      </c>
      <c r="X47" s="396">
        <f>IF(OR(Is_Loading,LEN($A47)=0),"",SWDATA!Q32)</f>
        <v>0</v>
      </c>
      <c r="Y47" s="396">
        <f>IF(OR(Is_Loading,LEN($A47)=0),"",SWDATA!R32)</f>
        <v>0</v>
      </c>
      <c r="Z47" s="395" t="str">
        <f t="shared" si="116"/>
        <v/>
      </c>
      <c r="AA47" s="395">
        <f>IF(OR(Is_Loading,LEN($A47)=0),"",SWDATA!T32)</f>
        <v>0</v>
      </c>
      <c r="AB47" s="396">
        <f>IF(OR(Is_Loading,LEN($A47)=0),"",SWDATA!U32)</f>
        <v>0</v>
      </c>
      <c r="AC47" s="396">
        <f>IF(OR(Is_Loading,LEN($A47)=0),"",SWDATA!V32)</f>
        <v>0</v>
      </c>
      <c r="AD47" s="395" t="str">
        <f t="shared" si="117"/>
        <v/>
      </c>
      <c r="AE47" s="395">
        <f>IF(OR(Is_Loading,LEN($A47)=0),"",SWDATA!X32)</f>
        <v>0</v>
      </c>
      <c r="AF47" s="396">
        <f>IF(OR(Is_Loading,LEN($A47)=0),"",SWDATA!Y32)</f>
        <v>0</v>
      </c>
      <c r="AG47" s="396">
        <f>IF(OR(Is_Loading,LEN($A47)=0),"",SWDATA!Z32)</f>
        <v>0</v>
      </c>
      <c r="AH47" s="395" t="str">
        <f t="shared" si="118"/>
        <v/>
      </c>
      <c r="AI47" s="395">
        <f>IF(OR(Is_Loading,LEN($A47)=0),"",SWDATA!AB32)</f>
        <v>0</v>
      </c>
      <c r="AJ47" s="396">
        <f>IF(OR(Is_Loading,LEN($A47)=0),"",SWDATA!AC32)</f>
        <v>0</v>
      </c>
      <c r="AK47" s="396">
        <f>IF(OR(Is_Loading,LEN($A47)=0),"",SWDATA!AD32)</f>
        <v>0</v>
      </c>
      <c r="AL47" s="395" t="str">
        <f t="shared" si="119"/>
        <v/>
      </c>
      <c r="AM47" s="395">
        <f>IF(OR(Is_Loading,LEN($A47)=0),"",SWDATA!AF32)</f>
        <v>0</v>
      </c>
      <c r="AN47" s="396">
        <f>IF(OR(Is_Loading,LEN($A47)=0),"",SWDATA!AG32)</f>
        <v>0</v>
      </c>
      <c r="AO47" s="397">
        <f>IF(OR(Is_Loading,LEN($A47)=0),"",SWDATA!AH32)</f>
        <v>0</v>
      </c>
      <c r="AP47" s="398" t="str">
        <f t="shared" si="120"/>
        <v/>
      </c>
      <c r="AQ47" s="395">
        <f>IF(OR(Is_Loading,LEN($A47)=0),"",SWDATA!AJ32)</f>
        <v>0</v>
      </c>
      <c r="AR47" s="396">
        <f>IF(OR(Is_Loading,LEN($A47)=0),"",SWDATA!AK32)</f>
        <v>0</v>
      </c>
      <c r="AS47" s="396">
        <f>IF(OR(Is_Loading,LEN($A47)=0),"",SWDATA!AL32)</f>
        <v>0</v>
      </c>
      <c r="AT47" s="395" t="str">
        <f t="shared" si="121"/>
        <v/>
      </c>
      <c r="AU47" s="395">
        <f>IF(OR(Is_Loading,LEN($A47)=0),"",SWDATA!AN32)</f>
        <v>0</v>
      </c>
      <c r="AV47" s="396">
        <f>IF(OR(Is_Loading,LEN($A47)=0),"",SWDATA!AO32)</f>
        <v>0</v>
      </c>
      <c r="AW47" s="396">
        <f>IF(OR(Is_Loading,LEN($A47)=0),"",SWDATA!AP32)</f>
        <v>0</v>
      </c>
      <c r="AX47" s="395" t="str">
        <f t="shared" si="122"/>
        <v/>
      </c>
      <c r="AY47" s="395">
        <f>IF(OR(Is_Loading,LEN($A47)=0),"",SWDATA!AR32)</f>
        <v>0</v>
      </c>
      <c r="AZ47" s="396">
        <f>IF(OR(Is_Loading,LEN($A47)=0),"",SWDATA!AS32)</f>
        <v>0</v>
      </c>
      <c r="BA47" s="396">
        <f>IF(OR(Is_Loading,LEN($A47)=0),"",SWDATA!AT32)</f>
        <v>0</v>
      </c>
      <c r="BB47" s="395" t="str">
        <f t="shared" si="123"/>
        <v/>
      </c>
      <c r="BC47" s="395">
        <f>IF(OR(Is_Loading,LEN($A47)=0),"",SWDATA!AV32)</f>
        <v>0</v>
      </c>
      <c r="BD47" s="396">
        <f>IF(OR(Is_Loading,LEN($A47)=0),"",SWDATA!AW32)</f>
        <v>0</v>
      </c>
      <c r="BE47" s="397">
        <f>IF(OR(Is_Loading,LEN($A47)=0),"",SWDATA!AX32)</f>
        <v>0</v>
      </c>
      <c r="BF47" s="398" t="str">
        <f t="shared" si="124"/>
        <v/>
      </c>
      <c r="BG47"/>
      <c r="BH47"/>
      <c r="BI47"/>
      <c r="BJ47"/>
      <c r="BK47"/>
      <c r="BL47"/>
      <c r="BM47"/>
      <c r="BN47"/>
      <c r="BO47"/>
      <c r="BP47"/>
      <c r="BQ47"/>
      <c r="BR47"/>
      <c r="BS47"/>
      <c r="BT47"/>
      <c r="BU47"/>
      <c r="BV47"/>
      <c r="BW47"/>
      <c r="BX47"/>
      <c r="BY47"/>
      <c r="BZ47"/>
      <c r="CA47"/>
      <c r="CB47"/>
      <c r="CC47"/>
      <c r="CD47"/>
      <c r="CE47"/>
      <c r="CF47"/>
      <c r="CG47"/>
      <c r="CH47"/>
      <c r="CI47"/>
      <c r="CJ47"/>
      <c r="CK47"/>
      <c r="CL47"/>
      <c r="CM47"/>
      <c r="CN47" s="201"/>
      <c r="CO47" s="201"/>
      <c r="CP47" s="201"/>
      <c r="CQ47" s="201"/>
      <c r="CR47" s="201"/>
      <c r="CS47" s="201"/>
      <c r="CT47" s="201"/>
      <c r="CU47" s="201"/>
      <c r="CV47" s="201"/>
      <c r="CW47" s="201"/>
      <c r="CX47" s="201"/>
      <c r="CY47" s="201"/>
      <c r="CZ47" s="201"/>
      <c r="DA47" s="201"/>
      <c r="DB47" s="201"/>
      <c r="DC47" s="201"/>
      <c r="DD47" s="201"/>
      <c r="DE47" s="201"/>
      <c r="DF47" s="201"/>
      <c r="DG47" s="201"/>
      <c r="DH47" s="201"/>
      <c r="DI47" s="201"/>
      <c r="DJ47" s="201"/>
      <c r="DK47" s="201"/>
      <c r="DL47" s="201"/>
      <c r="DM47" s="201"/>
      <c r="DN47" s="201"/>
      <c r="DS47" s="356"/>
      <c r="DT47" s="370"/>
      <c r="DU47" s="359"/>
      <c r="DV47" s="359"/>
      <c r="DW47" s="359"/>
      <c r="DX47" s="359">
        <v>1</v>
      </c>
      <c r="DY47" s="359">
        <f t="shared" ref="DY47" si="970">DV47</f>
        <v>0</v>
      </c>
      <c r="DZ47" s="359">
        <f t="shared" ref="DZ47" si="971">DW47</f>
        <v>0</v>
      </c>
      <c r="EA47" s="359">
        <f t="shared" ref="EA47" si="972">DX47</f>
        <v>1</v>
      </c>
      <c r="EB47" s="359">
        <f t="shared" ref="EB47" si="973">DY47</f>
        <v>0</v>
      </c>
      <c r="EC47" s="359">
        <f t="shared" ref="EC47" si="974">DZ47</f>
        <v>0</v>
      </c>
      <c r="ED47" s="359">
        <f t="shared" ref="ED47" si="975">EA47</f>
        <v>1</v>
      </c>
      <c r="EE47" s="359">
        <f t="shared" ref="EE47" si="976">EB47</f>
        <v>0</v>
      </c>
      <c r="EF47" s="359">
        <f t="shared" ref="EF47" si="977">EC47</f>
        <v>0</v>
      </c>
      <c r="EG47" s="359">
        <f t="shared" ref="EG47" si="978">ED47</f>
        <v>1</v>
      </c>
      <c r="EH47" s="359">
        <f t="shared" ref="EH47" si="979">EE47</f>
        <v>0</v>
      </c>
      <c r="EI47" s="359">
        <f t="shared" ref="EI47" si="980">EF47</f>
        <v>0</v>
      </c>
      <c r="EJ47" s="359">
        <f t="shared" ref="EJ47" si="981">EG47</f>
        <v>1</v>
      </c>
      <c r="EK47" s="359">
        <f t="shared" ref="EK47" si="982">EH47</f>
        <v>0</v>
      </c>
      <c r="EL47" s="359">
        <f t="shared" ref="EL47" si="983">EI47</f>
        <v>0</v>
      </c>
      <c r="EM47" s="359">
        <f t="shared" ref="EM47" si="984">EJ47</f>
        <v>1</v>
      </c>
      <c r="EN47" s="359">
        <f t="shared" ref="EN47" si="985">EK47</f>
        <v>0</v>
      </c>
      <c r="EO47" s="359">
        <f t="shared" ref="EO47" si="986">EL47</f>
        <v>0</v>
      </c>
      <c r="EP47" s="359">
        <f t="shared" ref="EP47" si="987">EM47</f>
        <v>1</v>
      </c>
      <c r="EQ47" s="359">
        <f t="shared" ref="EQ47" si="988">EN47</f>
        <v>0</v>
      </c>
      <c r="ER47" s="359">
        <f t="shared" ref="ER47" si="989">EO47</f>
        <v>0</v>
      </c>
      <c r="ES47" s="359">
        <f t="shared" ref="ES47" si="990">EP47</f>
        <v>1</v>
      </c>
      <c r="ET47" s="359">
        <f t="shared" ref="ET47" si="991">EQ47</f>
        <v>0</v>
      </c>
      <c r="EU47" s="359">
        <f t="shared" ref="EU47" si="992">ER47</f>
        <v>0</v>
      </c>
      <c r="EV47" s="359">
        <f t="shared" ref="EV47" si="993">ES47</f>
        <v>1</v>
      </c>
      <c r="EW47" s="359">
        <f t="shared" ref="EW47" si="994">ET47</f>
        <v>0</v>
      </c>
      <c r="EX47" s="359">
        <f t="shared" ref="EX47" si="995">EU47</f>
        <v>0</v>
      </c>
      <c r="EY47" s="359">
        <f t="shared" ref="EY47" si="996">EV47</f>
        <v>1</v>
      </c>
      <c r="EZ47" s="359">
        <f t="shared" ref="EZ47" si="997">EW47</f>
        <v>0</v>
      </c>
      <c r="FA47" s="359">
        <f t="shared" ref="FA47" si="998">EX47</f>
        <v>0</v>
      </c>
      <c r="FB47" s="359">
        <f t="shared" ref="FB47" si="999">EY47</f>
        <v>1</v>
      </c>
      <c r="FC47" s="359">
        <f t="shared" ref="FC47" si="1000">EZ47</f>
        <v>0</v>
      </c>
      <c r="FD47" s="359">
        <f t="shared" ref="FD47" si="1001">FA47</f>
        <v>0</v>
      </c>
      <c r="FE47" s="372"/>
      <c r="FF47" s="356"/>
      <c r="FG47" s="356"/>
      <c r="FH47" s="356"/>
      <c r="FI47" s="356"/>
      <c r="FJ47" s="356"/>
      <c r="FK47" s="356"/>
      <c r="FL47" s="356"/>
      <c r="FM47" s="356"/>
      <c r="FN47" s="356"/>
      <c r="FO47" s="356"/>
      <c r="FP47" s="356"/>
      <c r="FQ47" s="356"/>
      <c r="FR47" s="356"/>
      <c r="FS47" s="356"/>
      <c r="FT47" s="356"/>
      <c r="FU47" s="356"/>
      <c r="FV47" s="356"/>
      <c r="FW47" s="356"/>
      <c r="FX47" s="356"/>
      <c r="FY47" s="356"/>
      <c r="FZ47" s="356"/>
      <c r="GA47" s="356"/>
      <c r="GB47" s="356"/>
      <c r="GC47" s="356"/>
      <c r="GD47" s="356"/>
      <c r="GE47" s="356"/>
      <c r="GF47" s="356"/>
      <c r="GG47" s="356"/>
      <c r="GH47" s="356"/>
      <c r="GI47" s="356"/>
      <c r="GJ47" s="356"/>
      <c r="GK47" s="356"/>
      <c r="GL47" s="356"/>
      <c r="GM47" s="356"/>
      <c r="GN47" s="356"/>
      <c r="GO47" s="356"/>
      <c r="GP47" s="356"/>
      <c r="GQ47" s="356"/>
      <c r="GR47" s="356"/>
      <c r="GS47" s="356"/>
      <c r="GT47" s="356"/>
      <c r="GU47" s="356"/>
      <c r="GV47" s="356"/>
      <c r="GW47" s="356"/>
      <c r="GX47" s="356"/>
      <c r="GY47" s="356"/>
      <c r="GZ47" s="356"/>
      <c r="HA47" s="356"/>
      <c r="HB47" s="356"/>
      <c r="HC47" s="356"/>
    </row>
    <row r="48" spans="1:211" s="369" customFormat="1" ht="15" customHeight="1" thickTop="1" x14ac:dyDescent="0.2">
      <c r="A48" s="192">
        <f>SWDATA!O33</f>
        <v>0</v>
      </c>
      <c r="B48" s="192">
        <f>SWDATA!M33</f>
        <v>0</v>
      </c>
      <c r="C48" s="201">
        <f>IF(AND(SWDATA!M33=1,SWDATA!Q33="promotions"),SWDATA!P33,0)</f>
        <v>0</v>
      </c>
      <c r="D48" s="200">
        <f>ROW(SWDATA!M33)</f>
        <v>33</v>
      </c>
      <c r="E48" s="202">
        <f t="shared" si="111"/>
        <v>0</v>
      </c>
      <c r="F48" s="203">
        <f t="shared" si="112"/>
        <v>1</v>
      </c>
      <c r="G48" s="192" t="str">
        <f t="shared" si="113"/>
        <v/>
      </c>
      <c r="H48" s="204"/>
      <c r="I48" s="402">
        <f>SWDATA!E33</f>
        <v>0</v>
      </c>
      <c r="J48" s="237">
        <f t="shared" si="114"/>
        <v>0</v>
      </c>
      <c r="K48" s="238" t="str">
        <f t="shared" si="115"/>
        <v/>
      </c>
      <c r="L48" s="334"/>
      <c r="M48" s="337"/>
      <c r="N48" s="332" t="str">
        <f>IF(LEN(SWDATA!F33)=0,"",IF(LEN(SWDATA!G33)=0,"",IF($O$12="ID",MID(SWDATA!G33,FIND("|",SWDATA!G33)+1,FIND("~~",SWDATA!G33)-FIND("|",SWDATA!G33)-1),IF($O$12="Desc",RIGHT(SWDATA!G33,LEN(SWDATA!G33)-FIND("~~",SWDATA!G33)-1),RIGHT(SWDATA!G33,LEN(SWDATA!G33)-FIND("|",SWDATA!G33))))))</f>
        <v/>
      </c>
      <c r="O48" s="292" t="str">
        <f>IF(LEN(SWDATA!G33)=0,"",IF(LEN(SWDATA!H33)=0,"",IF($O$12="ID",MID(SWDATA!H33,FIND("|",SWDATA!H33)+1,FIND("~~",SWDATA!H33)-FIND("|",SWDATA!H33)-1),IF($O$12="Desc",RIGHT(SWDATA!H33,LEN(SWDATA!H33)-FIND("~~",SWDATA!H33)-1),RIGHT(SWDATA!H33,LEN(SWDATA!H33)-FIND("|",SWDATA!H33))))))</f>
        <v/>
      </c>
      <c r="P48" s="293" t="str">
        <f>IF(LEN(SWDATA!C33)=0,"",SWDATA!C33)</f>
        <v/>
      </c>
      <c r="Q48" s="307" t="str">
        <f t="shared" si="253"/>
        <v/>
      </c>
      <c r="R48" s="223" t="s">
        <v>574</v>
      </c>
      <c r="S48" s="224"/>
      <c r="T48" s="224"/>
      <c r="U48" s="261" t="s">
        <v>575</v>
      </c>
      <c r="V48" s="205" t="s">
        <v>221</v>
      </c>
      <c r="W48" s="262">
        <f>IF(OR(Is_Loading,LEN($A48)=0),"",SWDATA!P33)</f>
        <v>0</v>
      </c>
      <c r="X48" s="263">
        <f>IF(OR(Is_Loading,LEN($A48)=0),"",SWDATA!Q33)</f>
        <v>0</v>
      </c>
      <c r="Y48" s="263">
        <f>IF(OR(Is_Loading,LEN($A48)=0),"",SWDATA!R33)</f>
        <v>0</v>
      </c>
      <c r="Z48" s="262" t="str">
        <f t="shared" si="116"/>
        <v/>
      </c>
      <c r="AA48" s="262">
        <f>IF(OR(Is_Loading,LEN($A48)=0),"",SWDATA!T33)</f>
        <v>0</v>
      </c>
      <c r="AB48" s="263">
        <f>IF(OR(Is_Loading,LEN($A48)=0),"",SWDATA!U33)</f>
        <v>0</v>
      </c>
      <c r="AC48" s="263">
        <f>IF(OR(Is_Loading,LEN($A48)=0),"",SWDATA!V33)</f>
        <v>0</v>
      </c>
      <c r="AD48" s="262" t="str">
        <f t="shared" si="117"/>
        <v/>
      </c>
      <c r="AE48" s="262">
        <f>IF(OR(Is_Loading,LEN($A48)=0),"",SWDATA!X33)</f>
        <v>0</v>
      </c>
      <c r="AF48" s="263">
        <f>IF(OR(Is_Loading,LEN($A48)=0),"",SWDATA!Y33)</f>
        <v>0</v>
      </c>
      <c r="AG48" s="263">
        <f>IF(OR(Is_Loading,LEN($A48)=0),"",SWDATA!Z33)</f>
        <v>0</v>
      </c>
      <c r="AH48" s="262" t="str">
        <f t="shared" si="118"/>
        <v/>
      </c>
      <c r="AI48" s="262">
        <f>IF(OR(Is_Loading,LEN($A48)=0),"",SWDATA!AB33)</f>
        <v>0</v>
      </c>
      <c r="AJ48" s="263">
        <f>IF(OR(Is_Loading,LEN($A48)=0),"",SWDATA!AC33)</f>
        <v>0</v>
      </c>
      <c r="AK48" s="263">
        <f>IF(OR(Is_Loading,LEN($A48)=0),"",SWDATA!AD33)</f>
        <v>0</v>
      </c>
      <c r="AL48" s="262" t="str">
        <f t="shared" si="119"/>
        <v/>
      </c>
      <c r="AM48" s="262">
        <f>IF(OR(Is_Loading,LEN($A48)=0),"",SWDATA!AF33)</f>
        <v>0</v>
      </c>
      <c r="AN48" s="263">
        <f>IF(OR(Is_Loading,LEN($A48)=0),"",SWDATA!AG33)</f>
        <v>0</v>
      </c>
      <c r="AO48" s="317">
        <f>IF(OR(Is_Loading,LEN($A48)=0),"",SWDATA!AH33)</f>
        <v>0</v>
      </c>
      <c r="AP48" s="314" t="str">
        <f t="shared" si="120"/>
        <v/>
      </c>
      <c r="AQ48" s="262">
        <f>IF(OR(Is_Loading,LEN($A48)=0),"",SWDATA!AJ33)</f>
        <v>0</v>
      </c>
      <c r="AR48" s="263">
        <f>IF(OR(Is_Loading,LEN($A48)=0),"",SWDATA!AK33)</f>
        <v>0</v>
      </c>
      <c r="AS48" s="263">
        <f>IF(OR(Is_Loading,LEN($A48)=0),"",SWDATA!AL33)</f>
        <v>0</v>
      </c>
      <c r="AT48" s="262" t="str">
        <f t="shared" si="121"/>
        <v/>
      </c>
      <c r="AU48" s="262">
        <f>IF(OR(Is_Loading,LEN($A48)=0),"",SWDATA!AN33)</f>
        <v>0</v>
      </c>
      <c r="AV48" s="263">
        <f>IF(OR(Is_Loading,LEN($A48)=0),"",SWDATA!AO33)</f>
        <v>0</v>
      </c>
      <c r="AW48" s="263">
        <f>IF(OR(Is_Loading,LEN($A48)=0),"",SWDATA!AP33)</f>
        <v>0</v>
      </c>
      <c r="AX48" s="262" t="str">
        <f t="shared" si="122"/>
        <v/>
      </c>
      <c r="AY48" s="262">
        <f>IF(OR(Is_Loading,LEN($A48)=0),"",SWDATA!AR33)</f>
        <v>0</v>
      </c>
      <c r="AZ48" s="263">
        <f>IF(OR(Is_Loading,LEN($A48)=0),"",SWDATA!AS33)</f>
        <v>0</v>
      </c>
      <c r="BA48" s="263">
        <f>IF(OR(Is_Loading,LEN($A48)=0),"",SWDATA!AT33)</f>
        <v>0</v>
      </c>
      <c r="BB48" s="262" t="str">
        <f t="shared" si="123"/>
        <v/>
      </c>
      <c r="BC48" s="262">
        <f>IF(OR(Is_Loading,LEN($A48)=0),"",SWDATA!AV33)</f>
        <v>0</v>
      </c>
      <c r="BD48" s="263">
        <f>IF(OR(Is_Loading,LEN($A48)=0),"",SWDATA!AW33)</f>
        <v>0</v>
      </c>
      <c r="BE48" s="317">
        <f>IF(OR(Is_Loading,LEN($A48)=0),"",SWDATA!AX33)</f>
        <v>0</v>
      </c>
      <c r="BF48" s="314" t="str">
        <f t="shared" si="124"/>
        <v/>
      </c>
      <c r="BG48"/>
      <c r="BH48"/>
      <c r="BI48"/>
      <c r="BJ48"/>
      <c r="BK48"/>
      <c r="BL48"/>
      <c r="BM48"/>
      <c r="BN48"/>
      <c r="BO48"/>
      <c r="BP48"/>
      <c r="BQ48"/>
      <c r="BR48"/>
      <c r="BS48"/>
      <c r="BT48"/>
      <c r="BU48"/>
      <c r="BV48"/>
      <c r="BW48"/>
      <c r="BX48"/>
      <c r="BY48"/>
      <c r="BZ48"/>
      <c r="CA48"/>
      <c r="CB48"/>
      <c r="CC48"/>
      <c r="CD48"/>
      <c r="CE48"/>
      <c r="CF48"/>
      <c r="CG48"/>
      <c r="CH48"/>
      <c r="CI48"/>
      <c r="CJ48"/>
      <c r="CK48"/>
      <c r="CL48"/>
      <c r="CM48"/>
      <c r="CN48" s="201"/>
      <c r="CO48" s="201"/>
      <c r="CP48" s="201"/>
      <c r="CQ48" s="201"/>
      <c r="CR48" s="201"/>
      <c r="CS48" s="201"/>
      <c r="CT48" s="201"/>
      <c r="CU48" s="201"/>
      <c r="CV48" s="201"/>
      <c r="CW48" s="201"/>
      <c r="CX48" s="201"/>
      <c r="CY48" s="201"/>
      <c r="CZ48" s="201"/>
      <c r="DA48" s="201"/>
      <c r="DB48" s="201"/>
      <c r="DC48" s="201"/>
      <c r="DD48" s="201"/>
      <c r="DE48" s="201"/>
      <c r="DF48" s="201"/>
      <c r="DG48" s="201"/>
      <c r="DH48" s="201"/>
      <c r="DI48" s="201"/>
      <c r="DJ48" s="201"/>
      <c r="DK48" s="201"/>
      <c r="DL48" s="201"/>
      <c r="DM48" s="201"/>
      <c r="DN48" s="201"/>
      <c r="DS48" s="356"/>
      <c r="DT48" s="356"/>
      <c r="DU48" s="359">
        <f t="shared" ref="DU48" si="1002">COLUMN(W46)</f>
        <v>23</v>
      </c>
      <c r="DV48" s="359">
        <f t="shared" ref="DV48" si="1003">SUM(DU48)+DV49+1</f>
        <v>24</v>
      </c>
      <c r="DW48" s="359">
        <f t="shared" ref="DW48" si="1004">SUM(DV48)+DW49+1</f>
        <v>25</v>
      </c>
      <c r="DX48" s="359">
        <f t="shared" ref="DX48" si="1005">SUM(DW48)+DX49+1</f>
        <v>27</v>
      </c>
      <c r="DY48" s="359">
        <f t="shared" ref="DY48" si="1006">SUM(DX48)+DY49+1</f>
        <v>28</v>
      </c>
      <c r="DZ48" s="359">
        <f t="shared" ref="DZ48" si="1007">SUM(DY48)+DZ49+1</f>
        <v>29</v>
      </c>
      <c r="EA48" s="359">
        <f t="shared" ref="EA48" si="1008">SUM(DZ48)+EA49+1</f>
        <v>31</v>
      </c>
      <c r="EB48" s="359">
        <f t="shared" ref="EB48" si="1009">SUM(EA48)+EB49+1</f>
        <v>32</v>
      </c>
      <c r="EC48" s="359">
        <f t="shared" ref="EC48" si="1010">SUM(EB48)+EC49+1</f>
        <v>33</v>
      </c>
      <c r="ED48" s="359">
        <f t="shared" ref="ED48" si="1011">SUM(EC48)+ED49+1</f>
        <v>35</v>
      </c>
      <c r="EE48" s="359">
        <f t="shared" ref="EE48" si="1012">SUM(ED48)+EE49+1</f>
        <v>36</v>
      </c>
      <c r="EF48" s="359">
        <f t="shared" ref="EF48" si="1013">SUM(EE48)+EF49+1</f>
        <v>37</v>
      </c>
      <c r="EG48" s="359">
        <f t="shared" ref="EG48" si="1014">SUM(EF48)+EG49+1</f>
        <v>39</v>
      </c>
      <c r="EH48" s="359">
        <f t="shared" ref="EH48" si="1015">SUM(EG48)+EH49+1</f>
        <v>40</v>
      </c>
      <c r="EI48" s="359">
        <f t="shared" ref="EI48" si="1016">SUM(EH48)+EI49+1</f>
        <v>41</v>
      </c>
      <c r="EJ48" s="359">
        <f t="shared" ref="EJ48" si="1017">SUM(EI48)+EJ49+1</f>
        <v>43</v>
      </c>
      <c r="EK48" s="359">
        <f t="shared" ref="EK48" si="1018">SUM(EJ48)+EK49+1</f>
        <v>44</v>
      </c>
      <c r="EL48" s="359">
        <f t="shared" ref="EL48" si="1019">SUM(EK48)+EL49+1</f>
        <v>45</v>
      </c>
      <c r="EM48" s="359">
        <f t="shared" ref="EM48" si="1020">SUM(EL48)+EM49+1</f>
        <v>47</v>
      </c>
      <c r="EN48" s="359">
        <f t="shared" ref="EN48" si="1021">SUM(EM48)+EN49+1</f>
        <v>48</v>
      </c>
      <c r="EO48" s="359">
        <f t="shared" ref="EO48" si="1022">SUM(EN48)+EO49+1</f>
        <v>49</v>
      </c>
      <c r="EP48" s="359">
        <f t="shared" ref="EP48" si="1023">SUM(EO48)+EP49+1</f>
        <v>51</v>
      </c>
      <c r="EQ48" s="359">
        <f t="shared" ref="EQ48" si="1024">SUM(EP48)+EQ49+1</f>
        <v>52</v>
      </c>
      <c r="ER48" s="359">
        <f t="shared" ref="ER48" si="1025">SUM(EQ48)+ER49+1</f>
        <v>53</v>
      </c>
      <c r="ES48" s="359">
        <f t="shared" ref="ES48" si="1026">SUM(ER48)+ES49+1</f>
        <v>55</v>
      </c>
      <c r="ET48" s="359">
        <f t="shared" ref="ET48" si="1027">SUM(ES48)+ET49+1</f>
        <v>56</v>
      </c>
      <c r="EU48" s="359">
        <f t="shared" ref="EU48" si="1028">SUM(ET48)+EU49+1</f>
        <v>57</v>
      </c>
      <c r="EV48" s="359">
        <f t="shared" ref="EV48" si="1029">SUM(EU48)+EV49+1</f>
        <v>59</v>
      </c>
      <c r="EW48" s="359">
        <f t="shared" ref="EW48" si="1030">SUM(EV48)+EW49+1</f>
        <v>60</v>
      </c>
      <c r="EX48" s="359">
        <f t="shared" ref="EX48" si="1031">SUM(EW48)+EX49+1</f>
        <v>61</v>
      </c>
      <c r="EY48" s="359">
        <f t="shared" ref="EY48" si="1032">SUM(EX48)+EY49+1</f>
        <v>63</v>
      </c>
      <c r="EZ48" s="359">
        <f t="shared" ref="EZ48" si="1033">SUM(EY48)+EZ49+1</f>
        <v>64</v>
      </c>
      <c r="FA48" s="359">
        <f t="shared" ref="FA48" si="1034">SUM(EZ48)+FA49+1</f>
        <v>65</v>
      </c>
      <c r="FB48" s="359">
        <f t="shared" ref="FB48" si="1035">SUM(FA48)+FB49+1</f>
        <v>67</v>
      </c>
      <c r="FC48" s="359">
        <f t="shared" ref="FC48" si="1036">SUM(FB48)+FC49+1</f>
        <v>68</v>
      </c>
      <c r="FD48" s="359">
        <f t="shared" ref="FD48" si="1037">SUM(FC48)+FD49+1</f>
        <v>69</v>
      </c>
      <c r="FE48" s="356"/>
      <c r="FF48" s="356"/>
      <c r="FG48" s="356"/>
      <c r="FH48" s="356"/>
      <c r="FI48" s="356"/>
      <c r="FJ48" s="356"/>
      <c r="FK48" s="356"/>
      <c r="FL48" s="356"/>
      <c r="FM48" s="356"/>
      <c r="FN48" s="356"/>
      <c r="FO48" s="356"/>
      <c r="FP48" s="356"/>
      <c r="FQ48" s="356"/>
      <c r="FR48" s="356"/>
      <c r="FS48" s="356"/>
      <c r="FT48" s="356"/>
      <c r="FU48" s="356"/>
      <c r="FV48" s="356"/>
      <c r="FW48" s="356"/>
      <c r="FX48" s="356"/>
      <c r="FY48" s="356"/>
      <c r="FZ48" s="356"/>
      <c r="GA48" s="356"/>
      <c r="GB48" s="356"/>
      <c r="GC48" s="356"/>
      <c r="GD48" s="356"/>
      <c r="GE48" s="356"/>
      <c r="GF48" s="356"/>
      <c r="GG48" s="356"/>
      <c r="GH48" s="356"/>
      <c r="GI48" s="356"/>
      <c r="GJ48" s="356"/>
      <c r="GK48" s="356"/>
      <c r="GL48" s="356"/>
      <c r="GM48" s="356"/>
      <c r="GN48" s="356"/>
      <c r="GO48" s="356"/>
      <c r="GP48" s="356"/>
      <c r="GQ48" s="356"/>
      <c r="GR48" s="356"/>
      <c r="GS48" s="356"/>
      <c r="GT48" s="356"/>
      <c r="GU48" s="356"/>
      <c r="GV48" s="356"/>
      <c r="GW48" s="356"/>
      <c r="GX48" s="356"/>
      <c r="GY48" s="356"/>
      <c r="GZ48" s="356"/>
    </row>
    <row r="49" spans="1:211" s="369" customFormat="1" ht="15" customHeight="1" thickBot="1" x14ac:dyDescent="0.25">
      <c r="A49" s="192">
        <f>SWDATA!O34</f>
        <v>0</v>
      </c>
      <c r="B49" s="192">
        <f>SWDATA!M34</f>
        <v>0</v>
      </c>
      <c r="C49" s="201">
        <f>IF(AND(SWDATA!M34=1,SWDATA!Q34="promotions"),SWDATA!P34,0)</f>
        <v>0</v>
      </c>
      <c r="D49" s="200">
        <f>ROW(SWDATA!M34)</f>
        <v>34</v>
      </c>
      <c r="E49" s="202">
        <f t="shared" si="111"/>
        <v>0</v>
      </c>
      <c r="F49" s="203">
        <f t="shared" si="112"/>
        <v>1</v>
      </c>
      <c r="G49" s="192" t="str">
        <f t="shared" si="113"/>
        <v/>
      </c>
      <c r="H49" s="204"/>
      <c r="I49" s="402">
        <f>SWDATA!E34</f>
        <v>0</v>
      </c>
      <c r="J49" s="390">
        <f t="shared" si="114"/>
        <v>0</v>
      </c>
      <c r="K49" s="391" t="str">
        <f t="shared" si="115"/>
        <v/>
      </c>
      <c r="L49" s="334"/>
      <c r="M49" s="338"/>
      <c r="N49" s="392" t="str">
        <f>IF(LEN(SWDATA!F34)=0,"",IF(LEN(SWDATA!G34)=0,"",IF($O$12="ID",MID(SWDATA!G34,FIND("|",SWDATA!G34)+1,FIND("~~",SWDATA!G34)-FIND("|",SWDATA!G34)-1),IF($O$12="Desc",RIGHT(SWDATA!G34,LEN(SWDATA!G34)-FIND("~~",SWDATA!G34)-1),RIGHT(SWDATA!G34,LEN(SWDATA!G34)-FIND("|",SWDATA!G34))))))</f>
        <v/>
      </c>
      <c r="O49" s="393" t="str">
        <f>IF(LEN(SWDATA!G34)=0,"",IF(LEN(SWDATA!H34)=0,"",IF($O$12="ID",MID(SWDATA!H34,FIND("|",SWDATA!H34)+1,FIND("~~",SWDATA!H34)-FIND("|",SWDATA!H34)-1),IF($O$12="Desc",RIGHT(SWDATA!H34,LEN(SWDATA!H34)-FIND("~~",SWDATA!H34)-1),RIGHT(SWDATA!H34,LEN(SWDATA!H34)-FIND("|",SWDATA!H34))))))</f>
        <v/>
      </c>
      <c r="P49" s="394" t="str">
        <f>IF(LEN(SWDATA!C34)=0,"",SWDATA!C34)</f>
        <v/>
      </c>
      <c r="Q49" s="307" t="str">
        <f t="shared" si="253"/>
        <v/>
      </c>
      <c r="R49" s="399" t="s">
        <v>261</v>
      </c>
      <c r="S49" s="400" t="s">
        <v>483</v>
      </c>
      <c r="T49" s="400"/>
      <c r="U49" s="401" t="s">
        <v>579</v>
      </c>
      <c r="V49" s="205" t="s">
        <v>221</v>
      </c>
      <c r="W49" s="395">
        <f>IF(OR(Is_Loading,LEN($A49)=0),"",SWDATA!P34)</f>
        <v>0</v>
      </c>
      <c r="X49" s="396">
        <f>IF(OR(Is_Loading,LEN($A49)=0),"",SWDATA!Q34)</f>
        <v>0</v>
      </c>
      <c r="Y49" s="396">
        <f>IF(OR(Is_Loading,LEN($A49)=0),"",SWDATA!R34)</f>
        <v>0</v>
      </c>
      <c r="Z49" s="395" t="str">
        <f t="shared" si="116"/>
        <v/>
      </c>
      <c r="AA49" s="395">
        <f>IF(OR(Is_Loading,LEN($A49)=0),"",SWDATA!T34)</f>
        <v>0</v>
      </c>
      <c r="AB49" s="396">
        <f>IF(OR(Is_Loading,LEN($A49)=0),"",SWDATA!U34)</f>
        <v>0</v>
      </c>
      <c r="AC49" s="396">
        <f>IF(OR(Is_Loading,LEN($A49)=0),"",SWDATA!V34)</f>
        <v>0</v>
      </c>
      <c r="AD49" s="395" t="str">
        <f t="shared" si="117"/>
        <v/>
      </c>
      <c r="AE49" s="395">
        <f>IF(OR(Is_Loading,LEN($A49)=0),"",SWDATA!X34)</f>
        <v>0</v>
      </c>
      <c r="AF49" s="396">
        <f>IF(OR(Is_Loading,LEN($A49)=0),"",SWDATA!Y34)</f>
        <v>0</v>
      </c>
      <c r="AG49" s="396">
        <f>IF(OR(Is_Loading,LEN($A49)=0),"",SWDATA!Z34)</f>
        <v>0</v>
      </c>
      <c r="AH49" s="395" t="str">
        <f t="shared" si="118"/>
        <v/>
      </c>
      <c r="AI49" s="395">
        <f>IF(OR(Is_Loading,LEN($A49)=0),"",SWDATA!AB34)</f>
        <v>0</v>
      </c>
      <c r="AJ49" s="396">
        <f>IF(OR(Is_Loading,LEN($A49)=0),"",SWDATA!AC34)</f>
        <v>0</v>
      </c>
      <c r="AK49" s="396">
        <f>IF(OR(Is_Loading,LEN($A49)=0),"",SWDATA!AD34)</f>
        <v>0</v>
      </c>
      <c r="AL49" s="395" t="str">
        <f t="shared" si="119"/>
        <v/>
      </c>
      <c r="AM49" s="395">
        <f>IF(OR(Is_Loading,LEN($A49)=0),"",SWDATA!AF34)</f>
        <v>0</v>
      </c>
      <c r="AN49" s="396">
        <f>IF(OR(Is_Loading,LEN($A49)=0),"",SWDATA!AG34)</f>
        <v>0</v>
      </c>
      <c r="AO49" s="397">
        <f>IF(OR(Is_Loading,LEN($A49)=0),"",SWDATA!AH34)</f>
        <v>0</v>
      </c>
      <c r="AP49" s="398" t="str">
        <f t="shared" si="120"/>
        <v/>
      </c>
      <c r="AQ49" s="395">
        <f>IF(OR(Is_Loading,LEN($A49)=0),"",SWDATA!AJ34)</f>
        <v>0</v>
      </c>
      <c r="AR49" s="396">
        <f>IF(OR(Is_Loading,LEN($A49)=0),"",SWDATA!AK34)</f>
        <v>0</v>
      </c>
      <c r="AS49" s="396">
        <f>IF(OR(Is_Loading,LEN($A49)=0),"",SWDATA!AL34)</f>
        <v>0</v>
      </c>
      <c r="AT49" s="395" t="str">
        <f t="shared" si="121"/>
        <v/>
      </c>
      <c r="AU49" s="395">
        <f>IF(OR(Is_Loading,LEN($A49)=0),"",SWDATA!AN34)</f>
        <v>0</v>
      </c>
      <c r="AV49" s="396">
        <f>IF(OR(Is_Loading,LEN($A49)=0),"",SWDATA!AO34)</f>
        <v>0</v>
      </c>
      <c r="AW49" s="396">
        <f>IF(OR(Is_Loading,LEN($A49)=0),"",SWDATA!AP34)</f>
        <v>0</v>
      </c>
      <c r="AX49" s="395" t="str">
        <f t="shared" si="122"/>
        <v/>
      </c>
      <c r="AY49" s="395">
        <f>IF(OR(Is_Loading,LEN($A49)=0),"",SWDATA!AR34)</f>
        <v>0</v>
      </c>
      <c r="AZ49" s="396">
        <f>IF(OR(Is_Loading,LEN($A49)=0),"",SWDATA!AS34)</f>
        <v>0</v>
      </c>
      <c r="BA49" s="396">
        <f>IF(OR(Is_Loading,LEN($A49)=0),"",SWDATA!AT34)</f>
        <v>0</v>
      </c>
      <c r="BB49" s="395" t="str">
        <f t="shared" si="123"/>
        <v/>
      </c>
      <c r="BC49" s="395">
        <f>IF(OR(Is_Loading,LEN($A49)=0),"",SWDATA!AV34)</f>
        <v>0</v>
      </c>
      <c r="BD49" s="396">
        <f>IF(OR(Is_Loading,LEN($A49)=0),"",SWDATA!AW34)</f>
        <v>0</v>
      </c>
      <c r="BE49" s="397">
        <f>IF(OR(Is_Loading,LEN($A49)=0),"",SWDATA!AX34)</f>
        <v>0</v>
      </c>
      <c r="BF49" s="398" t="str">
        <f t="shared" si="124"/>
        <v/>
      </c>
      <c r="BG49"/>
      <c r="BH49"/>
      <c r="BI49"/>
      <c r="BJ49"/>
      <c r="BK49"/>
      <c r="BL49"/>
      <c r="BM49"/>
      <c r="BN49"/>
      <c r="BO49"/>
      <c r="BP49"/>
      <c r="BQ49"/>
      <c r="BR49"/>
      <c r="BS49"/>
      <c r="BT49"/>
      <c r="BU49"/>
      <c r="BV49"/>
      <c r="BW49"/>
      <c r="BX49"/>
      <c r="BY49"/>
      <c r="BZ49"/>
      <c r="CA49"/>
      <c r="CB49"/>
      <c r="CC49"/>
      <c r="CD49"/>
      <c r="CE49"/>
      <c r="CF49"/>
      <c r="CG49"/>
      <c r="CH49"/>
      <c r="CI49"/>
      <c r="CJ49"/>
      <c r="CK49"/>
      <c r="CL49"/>
      <c r="CM49"/>
      <c r="CN49" s="201"/>
      <c r="CO49" s="201"/>
      <c r="CP49" s="201"/>
      <c r="CQ49" s="201"/>
      <c r="CR49" s="201"/>
      <c r="CS49" s="201"/>
      <c r="CT49" s="201"/>
      <c r="CU49" s="201"/>
      <c r="CV49" s="201"/>
      <c r="CW49" s="201"/>
      <c r="CX49" s="201"/>
      <c r="CY49" s="201"/>
      <c r="CZ49" s="201"/>
      <c r="DA49" s="201"/>
      <c r="DB49" s="201"/>
      <c r="DC49" s="201"/>
      <c r="DD49" s="201"/>
      <c r="DE49" s="201"/>
      <c r="DF49" s="201"/>
      <c r="DG49" s="201"/>
      <c r="DH49" s="201"/>
      <c r="DI49" s="201"/>
      <c r="DJ49" s="201"/>
      <c r="DK49" s="201"/>
      <c r="DL49" s="201"/>
      <c r="DM49" s="201"/>
      <c r="DN49" s="201"/>
      <c r="DS49" s="356"/>
      <c r="DT49" s="370"/>
      <c r="DU49" s="359"/>
      <c r="DV49" s="359"/>
      <c r="DW49" s="359"/>
      <c r="DX49" s="359">
        <v>1</v>
      </c>
      <c r="DY49" s="359">
        <f t="shared" ref="DY49" si="1038">DV49</f>
        <v>0</v>
      </c>
      <c r="DZ49" s="359">
        <f t="shared" ref="DZ49" si="1039">DW49</f>
        <v>0</v>
      </c>
      <c r="EA49" s="359">
        <f t="shared" ref="EA49" si="1040">DX49</f>
        <v>1</v>
      </c>
      <c r="EB49" s="359">
        <f t="shared" ref="EB49" si="1041">DY49</f>
        <v>0</v>
      </c>
      <c r="EC49" s="359">
        <f t="shared" ref="EC49" si="1042">DZ49</f>
        <v>0</v>
      </c>
      <c r="ED49" s="359">
        <f t="shared" ref="ED49" si="1043">EA49</f>
        <v>1</v>
      </c>
      <c r="EE49" s="359">
        <f t="shared" ref="EE49" si="1044">EB49</f>
        <v>0</v>
      </c>
      <c r="EF49" s="359">
        <f t="shared" ref="EF49" si="1045">EC49</f>
        <v>0</v>
      </c>
      <c r="EG49" s="359">
        <f t="shared" ref="EG49" si="1046">ED49</f>
        <v>1</v>
      </c>
      <c r="EH49" s="359">
        <f t="shared" ref="EH49" si="1047">EE49</f>
        <v>0</v>
      </c>
      <c r="EI49" s="359">
        <f t="shared" ref="EI49" si="1048">EF49</f>
        <v>0</v>
      </c>
      <c r="EJ49" s="359">
        <f t="shared" ref="EJ49" si="1049">EG49</f>
        <v>1</v>
      </c>
      <c r="EK49" s="359">
        <f t="shared" ref="EK49" si="1050">EH49</f>
        <v>0</v>
      </c>
      <c r="EL49" s="359">
        <f t="shared" ref="EL49" si="1051">EI49</f>
        <v>0</v>
      </c>
      <c r="EM49" s="359">
        <f t="shared" ref="EM49" si="1052">EJ49</f>
        <v>1</v>
      </c>
      <c r="EN49" s="359">
        <f t="shared" ref="EN49" si="1053">EK49</f>
        <v>0</v>
      </c>
      <c r="EO49" s="359">
        <f t="shared" ref="EO49" si="1054">EL49</f>
        <v>0</v>
      </c>
      <c r="EP49" s="359">
        <f t="shared" ref="EP49" si="1055">EM49</f>
        <v>1</v>
      </c>
      <c r="EQ49" s="359">
        <f t="shared" ref="EQ49" si="1056">EN49</f>
        <v>0</v>
      </c>
      <c r="ER49" s="359">
        <f t="shared" ref="ER49" si="1057">EO49</f>
        <v>0</v>
      </c>
      <c r="ES49" s="359">
        <f t="shared" ref="ES49" si="1058">EP49</f>
        <v>1</v>
      </c>
      <c r="ET49" s="359">
        <f t="shared" ref="ET49" si="1059">EQ49</f>
        <v>0</v>
      </c>
      <c r="EU49" s="359">
        <f t="shared" ref="EU49" si="1060">ER49</f>
        <v>0</v>
      </c>
      <c r="EV49" s="359">
        <f t="shared" ref="EV49" si="1061">ES49</f>
        <v>1</v>
      </c>
      <c r="EW49" s="359">
        <f t="shared" ref="EW49" si="1062">ET49</f>
        <v>0</v>
      </c>
      <c r="EX49" s="359">
        <f t="shared" ref="EX49" si="1063">EU49</f>
        <v>0</v>
      </c>
      <c r="EY49" s="359">
        <f t="shared" ref="EY49" si="1064">EV49</f>
        <v>1</v>
      </c>
      <c r="EZ49" s="359">
        <f t="shared" ref="EZ49" si="1065">EW49</f>
        <v>0</v>
      </c>
      <c r="FA49" s="359">
        <f t="shared" ref="FA49" si="1066">EX49</f>
        <v>0</v>
      </c>
      <c r="FB49" s="359">
        <f t="shared" ref="FB49" si="1067">EY49</f>
        <v>1</v>
      </c>
      <c r="FC49" s="359">
        <f t="shared" ref="FC49" si="1068">EZ49</f>
        <v>0</v>
      </c>
      <c r="FD49" s="359">
        <f t="shared" ref="FD49" si="1069">FA49</f>
        <v>0</v>
      </c>
      <c r="FE49" s="372"/>
      <c r="FF49" s="356"/>
      <c r="FG49" s="356"/>
      <c r="FH49" s="356"/>
      <c r="FI49" s="356"/>
      <c r="FJ49" s="356"/>
      <c r="FK49" s="356"/>
      <c r="FL49" s="356"/>
      <c r="FM49" s="356"/>
      <c r="FN49" s="356"/>
      <c r="FO49" s="356"/>
      <c r="FP49" s="356"/>
      <c r="FQ49" s="356"/>
      <c r="FR49" s="356"/>
      <c r="FS49" s="356"/>
      <c r="FT49" s="356"/>
      <c r="FU49" s="356"/>
      <c r="FV49" s="356"/>
      <c r="FW49" s="356"/>
      <c r="FX49" s="356"/>
      <c r="FY49" s="356"/>
      <c r="FZ49" s="356"/>
      <c r="GA49" s="356"/>
      <c r="GB49" s="356"/>
      <c r="GC49" s="356"/>
      <c r="GD49" s="356"/>
      <c r="GE49" s="356"/>
      <c r="GF49" s="356"/>
      <c r="GG49" s="356"/>
      <c r="GH49" s="356"/>
      <c r="GI49" s="356"/>
      <c r="GJ49" s="356"/>
      <c r="GK49" s="356"/>
      <c r="GL49" s="356"/>
      <c r="GM49" s="356"/>
      <c r="GN49" s="356"/>
      <c r="GO49" s="356"/>
      <c r="GP49" s="356"/>
      <c r="GQ49" s="356"/>
      <c r="GR49" s="356"/>
      <c r="GS49" s="356"/>
      <c r="GT49" s="356"/>
      <c r="GU49" s="356"/>
      <c r="GV49" s="356"/>
      <c r="GW49" s="356"/>
      <c r="GX49" s="356"/>
      <c r="GY49" s="356"/>
      <c r="GZ49" s="356"/>
      <c r="HA49" s="356"/>
      <c r="HB49" s="356"/>
      <c r="HC49" s="356"/>
    </row>
    <row r="50" spans="1:211" s="369" customFormat="1" ht="15" customHeight="1" thickTop="1" x14ac:dyDescent="0.2">
      <c r="A50" s="192">
        <f>SWDATA!O35</f>
        <v>0</v>
      </c>
      <c r="B50" s="192">
        <f>SWDATA!M35</f>
        <v>0</v>
      </c>
      <c r="C50" s="201">
        <f>IF(AND(SWDATA!M35=1,SWDATA!Q35="promotions"),SWDATA!P35,0)</f>
        <v>0</v>
      </c>
      <c r="D50" s="200">
        <f>ROW(SWDATA!M35)</f>
        <v>35</v>
      </c>
      <c r="E50" s="202">
        <f t="shared" si="111"/>
        <v>0</v>
      </c>
      <c r="F50" s="203">
        <f t="shared" si="112"/>
        <v>1</v>
      </c>
      <c r="G50" s="192" t="str">
        <f t="shared" si="113"/>
        <v/>
      </c>
      <c r="H50" s="204"/>
      <c r="I50" s="402">
        <f>SWDATA!E35</f>
        <v>0</v>
      </c>
      <c r="J50" s="237">
        <f t="shared" si="114"/>
        <v>0</v>
      </c>
      <c r="K50" s="238" t="str">
        <f t="shared" si="115"/>
        <v/>
      </c>
      <c r="L50" s="334"/>
      <c r="M50" s="337"/>
      <c r="N50" s="332" t="str">
        <f>IF(LEN(SWDATA!F35)=0,"",IF(LEN(SWDATA!G35)=0,"",IF($O$12="ID",MID(SWDATA!G35,FIND("|",SWDATA!G35)+1,FIND("~~",SWDATA!G35)-FIND("|",SWDATA!G35)-1),IF($O$12="Desc",RIGHT(SWDATA!G35,LEN(SWDATA!G35)-FIND("~~",SWDATA!G35)-1),RIGHT(SWDATA!G35,LEN(SWDATA!G35)-FIND("|",SWDATA!G35))))))</f>
        <v/>
      </c>
      <c r="O50" s="292" t="str">
        <f>IF(LEN(SWDATA!G35)=0,"",IF(LEN(SWDATA!H35)=0,"",IF($O$12="ID",MID(SWDATA!H35,FIND("|",SWDATA!H35)+1,FIND("~~",SWDATA!H35)-FIND("|",SWDATA!H35)-1),IF($O$12="Desc",RIGHT(SWDATA!H35,LEN(SWDATA!H35)-FIND("~~",SWDATA!H35)-1),RIGHT(SWDATA!H35,LEN(SWDATA!H35)-FIND("|",SWDATA!H35))))))</f>
        <v/>
      </c>
      <c r="P50" s="293" t="str">
        <f>IF(LEN(SWDATA!C35)=0,"",SWDATA!C35)</f>
        <v/>
      </c>
      <c r="Q50" s="307" t="str">
        <f t="shared" si="253"/>
        <v/>
      </c>
      <c r="R50" s="223" t="s">
        <v>574</v>
      </c>
      <c r="S50" s="224"/>
      <c r="T50" s="224"/>
      <c r="U50" s="261" t="s">
        <v>575</v>
      </c>
      <c r="V50" s="205" t="s">
        <v>221</v>
      </c>
      <c r="W50" s="262">
        <f>IF(OR(Is_Loading,LEN($A50)=0),"",SWDATA!P35)</f>
        <v>0</v>
      </c>
      <c r="X50" s="263">
        <f>IF(OR(Is_Loading,LEN($A50)=0),"",SWDATA!Q35)</f>
        <v>0</v>
      </c>
      <c r="Y50" s="263">
        <f>IF(OR(Is_Loading,LEN($A50)=0),"",SWDATA!R35)</f>
        <v>0</v>
      </c>
      <c r="Z50" s="262" t="str">
        <f t="shared" si="116"/>
        <v/>
      </c>
      <c r="AA50" s="262">
        <f>IF(OR(Is_Loading,LEN($A50)=0),"",SWDATA!T35)</f>
        <v>0</v>
      </c>
      <c r="AB50" s="263">
        <f>IF(OR(Is_Loading,LEN($A50)=0),"",SWDATA!U35)</f>
        <v>0</v>
      </c>
      <c r="AC50" s="263">
        <f>IF(OR(Is_Loading,LEN($A50)=0),"",SWDATA!V35)</f>
        <v>0</v>
      </c>
      <c r="AD50" s="262" t="str">
        <f t="shared" si="117"/>
        <v/>
      </c>
      <c r="AE50" s="262">
        <f>IF(OR(Is_Loading,LEN($A50)=0),"",SWDATA!X35)</f>
        <v>0</v>
      </c>
      <c r="AF50" s="263">
        <f>IF(OR(Is_Loading,LEN($A50)=0),"",SWDATA!Y35)</f>
        <v>0</v>
      </c>
      <c r="AG50" s="263">
        <f>IF(OR(Is_Loading,LEN($A50)=0),"",SWDATA!Z35)</f>
        <v>0</v>
      </c>
      <c r="AH50" s="262" t="str">
        <f t="shared" si="118"/>
        <v/>
      </c>
      <c r="AI50" s="262">
        <f>IF(OR(Is_Loading,LEN($A50)=0),"",SWDATA!AB35)</f>
        <v>0</v>
      </c>
      <c r="AJ50" s="263">
        <f>IF(OR(Is_Loading,LEN($A50)=0),"",SWDATA!AC35)</f>
        <v>0</v>
      </c>
      <c r="AK50" s="263">
        <f>IF(OR(Is_Loading,LEN($A50)=0),"",SWDATA!AD35)</f>
        <v>0</v>
      </c>
      <c r="AL50" s="262" t="str">
        <f t="shared" si="119"/>
        <v/>
      </c>
      <c r="AM50" s="262">
        <f>IF(OR(Is_Loading,LEN($A50)=0),"",SWDATA!AF35)</f>
        <v>0</v>
      </c>
      <c r="AN50" s="263">
        <f>IF(OR(Is_Loading,LEN($A50)=0),"",SWDATA!AG35)</f>
        <v>0</v>
      </c>
      <c r="AO50" s="317">
        <f>IF(OR(Is_Loading,LEN($A50)=0),"",SWDATA!AH35)</f>
        <v>0</v>
      </c>
      <c r="AP50" s="314" t="str">
        <f t="shared" si="120"/>
        <v/>
      </c>
      <c r="AQ50" s="262">
        <f>IF(OR(Is_Loading,LEN($A50)=0),"",SWDATA!AJ35)</f>
        <v>0</v>
      </c>
      <c r="AR50" s="263">
        <f>IF(OR(Is_Loading,LEN($A50)=0),"",SWDATA!AK35)</f>
        <v>0</v>
      </c>
      <c r="AS50" s="263">
        <f>IF(OR(Is_Loading,LEN($A50)=0),"",SWDATA!AL35)</f>
        <v>0</v>
      </c>
      <c r="AT50" s="262" t="str">
        <f t="shared" si="121"/>
        <v/>
      </c>
      <c r="AU50" s="262">
        <f>IF(OR(Is_Loading,LEN($A50)=0),"",SWDATA!AN35)</f>
        <v>0</v>
      </c>
      <c r="AV50" s="263">
        <f>IF(OR(Is_Loading,LEN($A50)=0),"",SWDATA!AO35)</f>
        <v>0</v>
      </c>
      <c r="AW50" s="263">
        <f>IF(OR(Is_Loading,LEN($A50)=0),"",SWDATA!AP35)</f>
        <v>0</v>
      </c>
      <c r="AX50" s="262" t="str">
        <f t="shared" si="122"/>
        <v/>
      </c>
      <c r="AY50" s="262">
        <f>IF(OR(Is_Loading,LEN($A50)=0),"",SWDATA!AR35)</f>
        <v>0</v>
      </c>
      <c r="AZ50" s="263">
        <f>IF(OR(Is_Loading,LEN($A50)=0),"",SWDATA!AS35)</f>
        <v>0</v>
      </c>
      <c r="BA50" s="263">
        <f>IF(OR(Is_Loading,LEN($A50)=0),"",SWDATA!AT35)</f>
        <v>0</v>
      </c>
      <c r="BB50" s="262" t="str">
        <f t="shared" si="123"/>
        <v/>
      </c>
      <c r="BC50" s="262">
        <f>IF(OR(Is_Loading,LEN($A50)=0),"",SWDATA!AV35)</f>
        <v>0</v>
      </c>
      <c r="BD50" s="263">
        <f>IF(OR(Is_Loading,LEN($A50)=0),"",SWDATA!AW35)</f>
        <v>0</v>
      </c>
      <c r="BE50" s="317">
        <f>IF(OR(Is_Loading,LEN($A50)=0),"",SWDATA!AX35)</f>
        <v>0</v>
      </c>
      <c r="BF50" s="314" t="str">
        <f t="shared" si="124"/>
        <v/>
      </c>
      <c r="BG50"/>
      <c r="BH50"/>
      <c r="BI50"/>
      <c r="BJ50"/>
      <c r="BK50"/>
      <c r="BL50"/>
      <c r="BM50"/>
      <c r="BN50"/>
      <c r="BO50"/>
      <c r="BP50"/>
      <c r="BQ50"/>
      <c r="BR50"/>
      <c r="BS50"/>
      <c r="BT50"/>
      <c r="BU50"/>
      <c r="BV50"/>
      <c r="BW50"/>
      <c r="BX50"/>
      <c r="BY50"/>
      <c r="BZ50"/>
      <c r="CA50"/>
      <c r="CB50"/>
      <c r="CC50"/>
      <c r="CD50"/>
      <c r="CE50"/>
      <c r="CF50"/>
      <c r="CG50"/>
      <c r="CH50"/>
      <c r="CI50"/>
      <c r="CJ50"/>
      <c r="CK50"/>
      <c r="CL50"/>
      <c r="CM50"/>
      <c r="CN50" s="201"/>
      <c r="CO50" s="201"/>
      <c r="CP50" s="201"/>
      <c r="CQ50" s="201"/>
      <c r="CR50" s="201"/>
      <c r="CS50" s="201"/>
      <c r="CT50" s="201"/>
      <c r="CU50" s="201"/>
      <c r="CV50" s="201"/>
      <c r="CW50" s="201"/>
      <c r="CX50" s="201"/>
      <c r="CY50" s="201"/>
      <c r="CZ50" s="201"/>
      <c r="DA50" s="201"/>
      <c r="DB50" s="201"/>
      <c r="DC50" s="201"/>
      <c r="DD50" s="201"/>
      <c r="DE50" s="201"/>
      <c r="DF50" s="201"/>
      <c r="DG50" s="201"/>
      <c r="DH50" s="201"/>
      <c r="DI50" s="201"/>
      <c r="DJ50" s="201"/>
      <c r="DK50" s="201"/>
      <c r="DL50" s="201"/>
      <c r="DM50" s="201"/>
      <c r="DN50" s="201"/>
      <c r="DS50" s="356"/>
      <c r="DT50" s="356"/>
      <c r="DU50" s="359">
        <f t="shared" ref="DU50" si="1070">COLUMN(W48)</f>
        <v>23</v>
      </c>
      <c r="DV50" s="359">
        <f t="shared" ref="DV50" si="1071">SUM(DU50)+DV51+1</f>
        <v>24</v>
      </c>
      <c r="DW50" s="359">
        <f t="shared" ref="DW50" si="1072">SUM(DV50)+DW51+1</f>
        <v>25</v>
      </c>
      <c r="DX50" s="359">
        <f t="shared" ref="DX50" si="1073">SUM(DW50)+DX51+1</f>
        <v>27</v>
      </c>
      <c r="DY50" s="359">
        <f t="shared" ref="DY50" si="1074">SUM(DX50)+DY51+1</f>
        <v>28</v>
      </c>
      <c r="DZ50" s="359">
        <f t="shared" ref="DZ50" si="1075">SUM(DY50)+DZ51+1</f>
        <v>29</v>
      </c>
      <c r="EA50" s="359">
        <f t="shared" ref="EA50" si="1076">SUM(DZ50)+EA51+1</f>
        <v>31</v>
      </c>
      <c r="EB50" s="359">
        <f t="shared" ref="EB50" si="1077">SUM(EA50)+EB51+1</f>
        <v>32</v>
      </c>
      <c r="EC50" s="359">
        <f t="shared" ref="EC50" si="1078">SUM(EB50)+EC51+1</f>
        <v>33</v>
      </c>
      <c r="ED50" s="359">
        <f t="shared" ref="ED50" si="1079">SUM(EC50)+ED51+1</f>
        <v>35</v>
      </c>
      <c r="EE50" s="359">
        <f t="shared" ref="EE50" si="1080">SUM(ED50)+EE51+1</f>
        <v>36</v>
      </c>
      <c r="EF50" s="359">
        <f t="shared" ref="EF50" si="1081">SUM(EE50)+EF51+1</f>
        <v>37</v>
      </c>
      <c r="EG50" s="359">
        <f t="shared" ref="EG50" si="1082">SUM(EF50)+EG51+1</f>
        <v>39</v>
      </c>
      <c r="EH50" s="359">
        <f t="shared" ref="EH50" si="1083">SUM(EG50)+EH51+1</f>
        <v>40</v>
      </c>
      <c r="EI50" s="359">
        <f t="shared" ref="EI50" si="1084">SUM(EH50)+EI51+1</f>
        <v>41</v>
      </c>
      <c r="EJ50" s="359">
        <f t="shared" ref="EJ50" si="1085">SUM(EI50)+EJ51+1</f>
        <v>43</v>
      </c>
      <c r="EK50" s="359">
        <f t="shared" ref="EK50" si="1086">SUM(EJ50)+EK51+1</f>
        <v>44</v>
      </c>
      <c r="EL50" s="359">
        <f t="shared" ref="EL50" si="1087">SUM(EK50)+EL51+1</f>
        <v>45</v>
      </c>
      <c r="EM50" s="359">
        <f t="shared" ref="EM50" si="1088">SUM(EL50)+EM51+1</f>
        <v>47</v>
      </c>
      <c r="EN50" s="359">
        <f t="shared" ref="EN50" si="1089">SUM(EM50)+EN51+1</f>
        <v>48</v>
      </c>
      <c r="EO50" s="359">
        <f t="shared" ref="EO50" si="1090">SUM(EN50)+EO51+1</f>
        <v>49</v>
      </c>
      <c r="EP50" s="359">
        <f t="shared" ref="EP50" si="1091">SUM(EO50)+EP51+1</f>
        <v>51</v>
      </c>
      <c r="EQ50" s="359">
        <f t="shared" ref="EQ50" si="1092">SUM(EP50)+EQ51+1</f>
        <v>52</v>
      </c>
      <c r="ER50" s="359">
        <f t="shared" ref="ER50" si="1093">SUM(EQ50)+ER51+1</f>
        <v>53</v>
      </c>
      <c r="ES50" s="359">
        <f t="shared" ref="ES50" si="1094">SUM(ER50)+ES51+1</f>
        <v>55</v>
      </c>
      <c r="ET50" s="359">
        <f t="shared" ref="ET50" si="1095">SUM(ES50)+ET51+1</f>
        <v>56</v>
      </c>
      <c r="EU50" s="359">
        <f t="shared" ref="EU50" si="1096">SUM(ET50)+EU51+1</f>
        <v>57</v>
      </c>
      <c r="EV50" s="359">
        <f t="shared" ref="EV50" si="1097">SUM(EU50)+EV51+1</f>
        <v>59</v>
      </c>
      <c r="EW50" s="359">
        <f t="shared" ref="EW50" si="1098">SUM(EV50)+EW51+1</f>
        <v>60</v>
      </c>
      <c r="EX50" s="359">
        <f t="shared" ref="EX50" si="1099">SUM(EW50)+EX51+1</f>
        <v>61</v>
      </c>
      <c r="EY50" s="359">
        <f t="shared" ref="EY50" si="1100">SUM(EX50)+EY51+1</f>
        <v>63</v>
      </c>
      <c r="EZ50" s="359">
        <f t="shared" ref="EZ50" si="1101">SUM(EY50)+EZ51+1</f>
        <v>64</v>
      </c>
      <c r="FA50" s="359">
        <f t="shared" ref="FA50" si="1102">SUM(EZ50)+FA51+1</f>
        <v>65</v>
      </c>
      <c r="FB50" s="359">
        <f t="shared" ref="FB50" si="1103">SUM(FA50)+FB51+1</f>
        <v>67</v>
      </c>
      <c r="FC50" s="359">
        <f t="shared" ref="FC50" si="1104">SUM(FB50)+FC51+1</f>
        <v>68</v>
      </c>
      <c r="FD50" s="359">
        <f t="shared" ref="FD50" si="1105">SUM(FC50)+FD51+1</f>
        <v>69</v>
      </c>
      <c r="FE50" s="356"/>
      <c r="FF50" s="356"/>
      <c r="FG50" s="356"/>
      <c r="FH50" s="356"/>
      <c r="FI50" s="356"/>
      <c r="FJ50" s="356"/>
      <c r="FK50" s="356"/>
      <c r="FL50" s="356"/>
      <c r="FM50" s="356"/>
      <c r="FN50" s="356"/>
      <c r="FO50" s="356"/>
      <c r="FP50" s="356"/>
      <c r="FQ50" s="356"/>
      <c r="FR50" s="356"/>
      <c r="FS50" s="356"/>
      <c r="FT50" s="356"/>
      <c r="FU50" s="356"/>
      <c r="FV50" s="356"/>
      <c r="FW50" s="356"/>
      <c r="FX50" s="356"/>
      <c r="FY50" s="356"/>
      <c r="FZ50" s="356"/>
      <c r="GA50" s="356"/>
      <c r="GB50" s="356"/>
      <c r="GC50" s="356"/>
      <c r="GD50" s="356"/>
      <c r="GE50" s="356"/>
      <c r="GF50" s="356"/>
      <c r="GG50" s="356"/>
      <c r="GH50" s="356"/>
      <c r="GI50" s="356"/>
      <c r="GJ50" s="356"/>
      <c r="GK50" s="356"/>
      <c r="GL50" s="356"/>
      <c r="GM50" s="356"/>
      <c r="GN50" s="356"/>
      <c r="GO50" s="356"/>
      <c r="GP50" s="356"/>
      <c r="GQ50" s="356"/>
      <c r="GR50" s="356"/>
      <c r="GS50" s="356"/>
      <c r="GT50" s="356"/>
      <c r="GU50" s="356"/>
      <c r="GV50" s="356"/>
      <c r="GW50" s="356"/>
      <c r="GX50" s="356"/>
      <c r="GY50" s="356"/>
      <c r="GZ50" s="356"/>
    </row>
    <row r="51" spans="1:211" s="369" customFormat="1" ht="15" customHeight="1" thickBot="1" x14ac:dyDescent="0.25">
      <c r="A51" s="192">
        <f>SWDATA!O36</f>
        <v>0</v>
      </c>
      <c r="B51" s="192">
        <f>SWDATA!M36</f>
        <v>0</v>
      </c>
      <c r="C51" s="201">
        <f>IF(AND(SWDATA!M36=1,SWDATA!Q36="promotions"),SWDATA!P36,0)</f>
        <v>0</v>
      </c>
      <c r="D51" s="200">
        <f>ROW(SWDATA!M36)</f>
        <v>36</v>
      </c>
      <c r="E51" s="202">
        <f t="shared" si="111"/>
        <v>0</v>
      </c>
      <c r="F51" s="203">
        <f t="shared" si="112"/>
        <v>1</v>
      </c>
      <c r="G51" s="192" t="str">
        <f t="shared" si="113"/>
        <v/>
      </c>
      <c r="H51" s="204"/>
      <c r="I51" s="402">
        <f>SWDATA!E36</f>
        <v>0</v>
      </c>
      <c r="J51" s="390">
        <f t="shared" si="114"/>
        <v>0</v>
      </c>
      <c r="K51" s="391" t="str">
        <f t="shared" si="115"/>
        <v/>
      </c>
      <c r="L51" s="334"/>
      <c r="M51" s="338"/>
      <c r="N51" s="392" t="str">
        <f>IF(LEN(SWDATA!F36)=0,"",IF(LEN(SWDATA!G36)=0,"",IF($O$12="ID",MID(SWDATA!G36,FIND("|",SWDATA!G36)+1,FIND("~~",SWDATA!G36)-FIND("|",SWDATA!G36)-1),IF($O$12="Desc",RIGHT(SWDATA!G36,LEN(SWDATA!G36)-FIND("~~",SWDATA!G36)-1),RIGHT(SWDATA!G36,LEN(SWDATA!G36)-FIND("|",SWDATA!G36))))))</f>
        <v/>
      </c>
      <c r="O51" s="393" t="str">
        <f>IF(LEN(SWDATA!G36)=0,"",IF(LEN(SWDATA!H36)=0,"",IF($O$12="ID",MID(SWDATA!H36,FIND("|",SWDATA!H36)+1,FIND("~~",SWDATA!H36)-FIND("|",SWDATA!H36)-1),IF($O$12="Desc",RIGHT(SWDATA!H36,LEN(SWDATA!H36)-FIND("~~",SWDATA!H36)-1),RIGHT(SWDATA!H36,LEN(SWDATA!H36)-FIND("|",SWDATA!H36))))))</f>
        <v/>
      </c>
      <c r="P51" s="394" t="str">
        <f>IF(LEN(SWDATA!C36)=0,"",SWDATA!C36)</f>
        <v/>
      </c>
      <c r="Q51" s="307" t="str">
        <f t="shared" si="253"/>
        <v/>
      </c>
      <c r="R51" s="399" t="s">
        <v>261</v>
      </c>
      <c r="S51" s="400" t="s">
        <v>483</v>
      </c>
      <c r="T51" s="400"/>
      <c r="U51" s="401" t="s">
        <v>579</v>
      </c>
      <c r="V51" s="205" t="s">
        <v>221</v>
      </c>
      <c r="W51" s="395">
        <f>IF(OR(Is_Loading,LEN($A51)=0),"",SWDATA!P36)</f>
        <v>0</v>
      </c>
      <c r="X51" s="396">
        <f>IF(OR(Is_Loading,LEN($A51)=0),"",SWDATA!Q36)</f>
        <v>0</v>
      </c>
      <c r="Y51" s="396">
        <f>IF(OR(Is_Loading,LEN($A51)=0),"",SWDATA!R36)</f>
        <v>0</v>
      </c>
      <c r="Z51" s="395" t="str">
        <f t="shared" si="116"/>
        <v/>
      </c>
      <c r="AA51" s="395">
        <f>IF(OR(Is_Loading,LEN($A51)=0),"",SWDATA!T36)</f>
        <v>0</v>
      </c>
      <c r="AB51" s="396">
        <f>IF(OR(Is_Loading,LEN($A51)=0),"",SWDATA!U36)</f>
        <v>0</v>
      </c>
      <c r="AC51" s="396">
        <f>IF(OR(Is_Loading,LEN($A51)=0),"",SWDATA!V36)</f>
        <v>0</v>
      </c>
      <c r="AD51" s="395" t="str">
        <f t="shared" si="117"/>
        <v/>
      </c>
      <c r="AE51" s="395">
        <f>IF(OR(Is_Loading,LEN($A51)=0),"",SWDATA!X36)</f>
        <v>0</v>
      </c>
      <c r="AF51" s="396">
        <f>IF(OR(Is_Loading,LEN($A51)=0),"",SWDATA!Y36)</f>
        <v>0</v>
      </c>
      <c r="AG51" s="396">
        <f>IF(OR(Is_Loading,LEN($A51)=0),"",SWDATA!Z36)</f>
        <v>0</v>
      </c>
      <c r="AH51" s="395" t="str">
        <f t="shared" si="118"/>
        <v/>
      </c>
      <c r="AI51" s="395">
        <f>IF(OR(Is_Loading,LEN($A51)=0),"",SWDATA!AB36)</f>
        <v>0</v>
      </c>
      <c r="AJ51" s="396">
        <f>IF(OR(Is_Loading,LEN($A51)=0),"",SWDATA!AC36)</f>
        <v>0</v>
      </c>
      <c r="AK51" s="396">
        <f>IF(OR(Is_Loading,LEN($A51)=0),"",SWDATA!AD36)</f>
        <v>0</v>
      </c>
      <c r="AL51" s="395" t="str">
        <f t="shared" si="119"/>
        <v/>
      </c>
      <c r="AM51" s="395">
        <f>IF(OR(Is_Loading,LEN($A51)=0),"",SWDATA!AF36)</f>
        <v>0</v>
      </c>
      <c r="AN51" s="396">
        <f>IF(OR(Is_Loading,LEN($A51)=0),"",SWDATA!AG36)</f>
        <v>0</v>
      </c>
      <c r="AO51" s="397">
        <f>IF(OR(Is_Loading,LEN($A51)=0),"",SWDATA!AH36)</f>
        <v>0</v>
      </c>
      <c r="AP51" s="398" t="str">
        <f t="shared" si="120"/>
        <v/>
      </c>
      <c r="AQ51" s="395">
        <f>IF(OR(Is_Loading,LEN($A51)=0),"",SWDATA!AJ36)</f>
        <v>0</v>
      </c>
      <c r="AR51" s="396">
        <f>IF(OR(Is_Loading,LEN($A51)=0),"",SWDATA!AK36)</f>
        <v>0</v>
      </c>
      <c r="AS51" s="396">
        <f>IF(OR(Is_Loading,LEN($A51)=0),"",SWDATA!AL36)</f>
        <v>0</v>
      </c>
      <c r="AT51" s="395" t="str">
        <f t="shared" si="121"/>
        <v/>
      </c>
      <c r="AU51" s="395">
        <f>IF(OR(Is_Loading,LEN($A51)=0),"",SWDATA!AN36)</f>
        <v>0</v>
      </c>
      <c r="AV51" s="396">
        <f>IF(OR(Is_Loading,LEN($A51)=0),"",SWDATA!AO36)</f>
        <v>0</v>
      </c>
      <c r="AW51" s="396">
        <f>IF(OR(Is_Loading,LEN($A51)=0),"",SWDATA!AP36)</f>
        <v>0</v>
      </c>
      <c r="AX51" s="395" t="str">
        <f t="shared" si="122"/>
        <v/>
      </c>
      <c r="AY51" s="395">
        <f>IF(OR(Is_Loading,LEN($A51)=0),"",SWDATA!AR36)</f>
        <v>0</v>
      </c>
      <c r="AZ51" s="396">
        <f>IF(OR(Is_Loading,LEN($A51)=0),"",SWDATA!AS36)</f>
        <v>0</v>
      </c>
      <c r="BA51" s="396">
        <f>IF(OR(Is_Loading,LEN($A51)=0),"",SWDATA!AT36)</f>
        <v>0</v>
      </c>
      <c r="BB51" s="395" t="str">
        <f t="shared" si="123"/>
        <v/>
      </c>
      <c r="BC51" s="395">
        <f>IF(OR(Is_Loading,LEN($A51)=0),"",SWDATA!AV36)</f>
        <v>0</v>
      </c>
      <c r="BD51" s="396">
        <f>IF(OR(Is_Loading,LEN($A51)=0),"",SWDATA!AW36)</f>
        <v>0</v>
      </c>
      <c r="BE51" s="397">
        <f>IF(OR(Is_Loading,LEN($A51)=0),"",SWDATA!AX36)</f>
        <v>0</v>
      </c>
      <c r="BF51" s="398" t="str">
        <f t="shared" si="124"/>
        <v/>
      </c>
      <c r="BG51"/>
      <c r="BH51"/>
      <c r="BI51"/>
      <c r="BJ51"/>
      <c r="BK51"/>
      <c r="BL51"/>
      <c r="BM51"/>
      <c r="BN51"/>
      <c r="BO51"/>
      <c r="BP51"/>
      <c r="BQ51"/>
      <c r="BR51"/>
      <c r="BS51"/>
      <c r="BT51"/>
      <c r="BU51"/>
      <c r="BV51"/>
      <c r="BW51"/>
      <c r="BX51"/>
      <c r="BY51"/>
      <c r="BZ51"/>
      <c r="CA51"/>
      <c r="CB51"/>
      <c r="CC51"/>
      <c r="CD51"/>
      <c r="CE51"/>
      <c r="CF51"/>
      <c r="CG51"/>
      <c r="CH51"/>
      <c r="CI51"/>
      <c r="CJ51"/>
      <c r="CK51"/>
      <c r="CL51"/>
      <c r="CM51"/>
      <c r="CN51" s="201"/>
      <c r="CO51" s="201"/>
      <c r="CP51" s="201"/>
      <c r="CQ51" s="201"/>
      <c r="CR51" s="201"/>
      <c r="CS51" s="201"/>
      <c r="CT51" s="201"/>
      <c r="CU51" s="201"/>
      <c r="CV51" s="201"/>
      <c r="CW51" s="201"/>
      <c r="CX51" s="201"/>
      <c r="CY51" s="201"/>
      <c r="CZ51" s="201"/>
      <c r="DA51" s="201"/>
      <c r="DB51" s="201"/>
      <c r="DC51" s="201"/>
      <c r="DD51" s="201"/>
      <c r="DE51" s="201"/>
      <c r="DF51" s="201"/>
      <c r="DG51" s="201"/>
      <c r="DH51" s="201"/>
      <c r="DI51" s="201"/>
      <c r="DJ51" s="201"/>
      <c r="DK51" s="201"/>
      <c r="DL51" s="201"/>
      <c r="DM51" s="201"/>
      <c r="DN51" s="201"/>
      <c r="DS51" s="356"/>
      <c r="DT51" s="370"/>
      <c r="DU51" s="359"/>
      <c r="DV51" s="359"/>
      <c r="DW51" s="359"/>
      <c r="DX51" s="359">
        <v>1</v>
      </c>
      <c r="DY51" s="359">
        <f t="shared" ref="DY51" si="1106">DV51</f>
        <v>0</v>
      </c>
      <c r="DZ51" s="359">
        <f t="shared" ref="DZ51" si="1107">DW51</f>
        <v>0</v>
      </c>
      <c r="EA51" s="359">
        <f t="shared" ref="EA51" si="1108">DX51</f>
        <v>1</v>
      </c>
      <c r="EB51" s="359">
        <f t="shared" ref="EB51" si="1109">DY51</f>
        <v>0</v>
      </c>
      <c r="EC51" s="359">
        <f t="shared" ref="EC51" si="1110">DZ51</f>
        <v>0</v>
      </c>
      <c r="ED51" s="359">
        <f t="shared" ref="ED51" si="1111">EA51</f>
        <v>1</v>
      </c>
      <c r="EE51" s="359">
        <f t="shared" ref="EE51" si="1112">EB51</f>
        <v>0</v>
      </c>
      <c r="EF51" s="359">
        <f t="shared" ref="EF51" si="1113">EC51</f>
        <v>0</v>
      </c>
      <c r="EG51" s="359">
        <f t="shared" ref="EG51" si="1114">ED51</f>
        <v>1</v>
      </c>
      <c r="EH51" s="359">
        <f t="shared" ref="EH51" si="1115">EE51</f>
        <v>0</v>
      </c>
      <c r="EI51" s="359">
        <f t="shared" ref="EI51" si="1116">EF51</f>
        <v>0</v>
      </c>
      <c r="EJ51" s="359">
        <f t="shared" ref="EJ51" si="1117">EG51</f>
        <v>1</v>
      </c>
      <c r="EK51" s="359">
        <f t="shared" ref="EK51" si="1118">EH51</f>
        <v>0</v>
      </c>
      <c r="EL51" s="359">
        <f t="shared" ref="EL51" si="1119">EI51</f>
        <v>0</v>
      </c>
      <c r="EM51" s="359">
        <f t="shared" ref="EM51" si="1120">EJ51</f>
        <v>1</v>
      </c>
      <c r="EN51" s="359">
        <f t="shared" ref="EN51" si="1121">EK51</f>
        <v>0</v>
      </c>
      <c r="EO51" s="359">
        <f t="shared" ref="EO51" si="1122">EL51</f>
        <v>0</v>
      </c>
      <c r="EP51" s="359">
        <f t="shared" ref="EP51" si="1123">EM51</f>
        <v>1</v>
      </c>
      <c r="EQ51" s="359">
        <f t="shared" ref="EQ51" si="1124">EN51</f>
        <v>0</v>
      </c>
      <c r="ER51" s="359">
        <f t="shared" ref="ER51" si="1125">EO51</f>
        <v>0</v>
      </c>
      <c r="ES51" s="359">
        <f t="shared" ref="ES51" si="1126">EP51</f>
        <v>1</v>
      </c>
      <c r="ET51" s="359">
        <f t="shared" ref="ET51" si="1127">EQ51</f>
        <v>0</v>
      </c>
      <c r="EU51" s="359">
        <f t="shared" ref="EU51" si="1128">ER51</f>
        <v>0</v>
      </c>
      <c r="EV51" s="359">
        <f t="shared" ref="EV51" si="1129">ES51</f>
        <v>1</v>
      </c>
      <c r="EW51" s="359">
        <f t="shared" ref="EW51" si="1130">ET51</f>
        <v>0</v>
      </c>
      <c r="EX51" s="359">
        <f t="shared" ref="EX51" si="1131">EU51</f>
        <v>0</v>
      </c>
      <c r="EY51" s="359">
        <f t="shared" ref="EY51" si="1132">EV51</f>
        <v>1</v>
      </c>
      <c r="EZ51" s="359">
        <f t="shared" ref="EZ51" si="1133">EW51</f>
        <v>0</v>
      </c>
      <c r="FA51" s="359">
        <f t="shared" ref="FA51" si="1134">EX51</f>
        <v>0</v>
      </c>
      <c r="FB51" s="359">
        <f t="shared" ref="FB51" si="1135">EY51</f>
        <v>1</v>
      </c>
      <c r="FC51" s="359">
        <f t="shared" ref="FC51" si="1136">EZ51</f>
        <v>0</v>
      </c>
      <c r="FD51" s="359">
        <f t="shared" ref="FD51" si="1137">FA51</f>
        <v>0</v>
      </c>
      <c r="FE51" s="372"/>
      <c r="FF51" s="356"/>
      <c r="FG51" s="356"/>
      <c r="FH51" s="356"/>
      <c r="FI51" s="356"/>
      <c r="FJ51" s="356"/>
      <c r="FK51" s="356"/>
      <c r="FL51" s="356"/>
      <c r="FM51" s="356"/>
      <c r="FN51" s="356"/>
      <c r="FO51" s="356"/>
      <c r="FP51" s="356"/>
      <c r="FQ51" s="356"/>
      <c r="FR51" s="356"/>
      <c r="FS51" s="356"/>
      <c r="FT51" s="356"/>
      <c r="FU51" s="356"/>
      <c r="FV51" s="356"/>
      <c r="FW51" s="356"/>
      <c r="FX51" s="356"/>
      <c r="FY51" s="356"/>
      <c r="FZ51" s="356"/>
      <c r="GA51" s="356"/>
      <c r="GB51" s="356"/>
      <c r="GC51" s="356"/>
      <c r="GD51" s="356"/>
      <c r="GE51" s="356"/>
      <c r="GF51" s="356"/>
      <c r="GG51" s="356"/>
      <c r="GH51" s="356"/>
      <c r="GI51" s="356"/>
      <c r="GJ51" s="356"/>
      <c r="GK51" s="356"/>
      <c r="GL51" s="356"/>
      <c r="GM51" s="356"/>
      <c r="GN51" s="356"/>
      <c r="GO51" s="356"/>
      <c r="GP51" s="356"/>
      <c r="GQ51" s="356"/>
      <c r="GR51" s="356"/>
      <c r="GS51" s="356"/>
      <c r="GT51" s="356"/>
      <c r="GU51" s="356"/>
      <c r="GV51" s="356"/>
      <c r="GW51" s="356"/>
      <c r="GX51" s="356"/>
      <c r="GY51" s="356"/>
      <c r="GZ51" s="356"/>
      <c r="HA51" s="356"/>
      <c r="HB51" s="356"/>
      <c r="HC51" s="356"/>
    </row>
    <row r="52" spans="1:211" s="369" customFormat="1" ht="15" customHeight="1" thickTop="1" x14ac:dyDescent="0.2">
      <c r="A52" s="192">
        <f>SWDATA!O37</f>
        <v>0</v>
      </c>
      <c r="B52" s="192">
        <f>SWDATA!M37</f>
        <v>0</v>
      </c>
      <c r="C52" s="201">
        <f>IF(AND(SWDATA!M37=1,SWDATA!Q37="promotions"),SWDATA!P37,0)</f>
        <v>0</v>
      </c>
      <c r="D52" s="200">
        <f>ROW(SWDATA!M37)</f>
        <v>37</v>
      </c>
      <c r="E52" s="202">
        <f t="shared" si="111"/>
        <v>0</v>
      </c>
      <c r="F52" s="203">
        <f t="shared" si="112"/>
        <v>1</v>
      </c>
      <c r="G52" s="192" t="str">
        <f t="shared" si="113"/>
        <v/>
      </c>
      <c r="H52" s="204"/>
      <c r="I52" s="402">
        <f>SWDATA!E37</f>
        <v>0</v>
      </c>
      <c r="J52" s="237">
        <f t="shared" si="114"/>
        <v>0</v>
      </c>
      <c r="K52" s="238" t="str">
        <f t="shared" si="115"/>
        <v/>
      </c>
      <c r="L52" s="334"/>
      <c r="M52" s="337"/>
      <c r="N52" s="332" t="str">
        <f>IF(LEN(SWDATA!F37)=0,"",IF(LEN(SWDATA!G37)=0,"",IF($O$12="ID",MID(SWDATA!G37,FIND("|",SWDATA!G37)+1,FIND("~~",SWDATA!G37)-FIND("|",SWDATA!G37)-1),IF($O$12="Desc",RIGHT(SWDATA!G37,LEN(SWDATA!G37)-FIND("~~",SWDATA!G37)-1),RIGHT(SWDATA!G37,LEN(SWDATA!G37)-FIND("|",SWDATA!G37))))))</f>
        <v/>
      </c>
      <c r="O52" s="292" t="str">
        <f>IF(LEN(SWDATA!G37)=0,"",IF(LEN(SWDATA!H37)=0,"",IF($O$12="ID",MID(SWDATA!H37,FIND("|",SWDATA!H37)+1,FIND("~~",SWDATA!H37)-FIND("|",SWDATA!H37)-1),IF($O$12="Desc",RIGHT(SWDATA!H37,LEN(SWDATA!H37)-FIND("~~",SWDATA!H37)-1),RIGHT(SWDATA!H37,LEN(SWDATA!H37)-FIND("|",SWDATA!H37))))))</f>
        <v/>
      </c>
      <c r="P52" s="293" t="str">
        <f>IF(LEN(SWDATA!C37)=0,"",SWDATA!C37)</f>
        <v/>
      </c>
      <c r="Q52" s="307" t="str">
        <f t="shared" si="253"/>
        <v/>
      </c>
      <c r="R52" s="223" t="s">
        <v>574</v>
      </c>
      <c r="S52" s="224"/>
      <c r="T52" s="224"/>
      <c r="U52" s="261" t="s">
        <v>575</v>
      </c>
      <c r="V52" s="205" t="s">
        <v>221</v>
      </c>
      <c r="W52" s="262">
        <f>IF(OR(Is_Loading,LEN($A52)=0),"",SWDATA!P37)</f>
        <v>0</v>
      </c>
      <c r="X52" s="263">
        <f>IF(OR(Is_Loading,LEN($A52)=0),"",SWDATA!Q37)</f>
        <v>0</v>
      </c>
      <c r="Y52" s="263">
        <f>IF(OR(Is_Loading,LEN($A52)=0),"",SWDATA!R37)</f>
        <v>0</v>
      </c>
      <c r="Z52" s="262" t="str">
        <f t="shared" si="116"/>
        <v/>
      </c>
      <c r="AA52" s="262">
        <f>IF(OR(Is_Loading,LEN($A52)=0),"",SWDATA!T37)</f>
        <v>0</v>
      </c>
      <c r="AB52" s="263">
        <f>IF(OR(Is_Loading,LEN($A52)=0),"",SWDATA!U37)</f>
        <v>0</v>
      </c>
      <c r="AC52" s="263">
        <f>IF(OR(Is_Loading,LEN($A52)=0),"",SWDATA!V37)</f>
        <v>0</v>
      </c>
      <c r="AD52" s="262" t="str">
        <f t="shared" si="117"/>
        <v/>
      </c>
      <c r="AE52" s="262">
        <f>IF(OR(Is_Loading,LEN($A52)=0),"",SWDATA!X37)</f>
        <v>0</v>
      </c>
      <c r="AF52" s="263">
        <f>IF(OR(Is_Loading,LEN($A52)=0),"",SWDATA!Y37)</f>
        <v>0</v>
      </c>
      <c r="AG52" s="263">
        <f>IF(OR(Is_Loading,LEN($A52)=0),"",SWDATA!Z37)</f>
        <v>0</v>
      </c>
      <c r="AH52" s="262" t="str">
        <f t="shared" si="118"/>
        <v/>
      </c>
      <c r="AI52" s="262">
        <f>IF(OR(Is_Loading,LEN($A52)=0),"",SWDATA!AB37)</f>
        <v>0</v>
      </c>
      <c r="AJ52" s="263">
        <f>IF(OR(Is_Loading,LEN($A52)=0),"",SWDATA!AC37)</f>
        <v>0</v>
      </c>
      <c r="AK52" s="263">
        <f>IF(OR(Is_Loading,LEN($A52)=0),"",SWDATA!AD37)</f>
        <v>0</v>
      </c>
      <c r="AL52" s="262" t="str">
        <f t="shared" si="119"/>
        <v/>
      </c>
      <c r="AM52" s="262">
        <f>IF(OR(Is_Loading,LEN($A52)=0),"",SWDATA!AF37)</f>
        <v>0</v>
      </c>
      <c r="AN52" s="263">
        <f>IF(OR(Is_Loading,LEN($A52)=0),"",SWDATA!AG37)</f>
        <v>0</v>
      </c>
      <c r="AO52" s="317">
        <f>IF(OR(Is_Loading,LEN($A52)=0),"",SWDATA!AH37)</f>
        <v>0</v>
      </c>
      <c r="AP52" s="314" t="str">
        <f t="shared" si="120"/>
        <v/>
      </c>
      <c r="AQ52" s="262">
        <f>IF(OR(Is_Loading,LEN($A52)=0),"",SWDATA!AJ37)</f>
        <v>0</v>
      </c>
      <c r="AR52" s="263">
        <f>IF(OR(Is_Loading,LEN($A52)=0),"",SWDATA!AK37)</f>
        <v>0</v>
      </c>
      <c r="AS52" s="263">
        <f>IF(OR(Is_Loading,LEN($A52)=0),"",SWDATA!AL37)</f>
        <v>0</v>
      </c>
      <c r="AT52" s="262" t="str">
        <f t="shared" si="121"/>
        <v/>
      </c>
      <c r="AU52" s="262">
        <f>IF(OR(Is_Loading,LEN($A52)=0),"",SWDATA!AN37)</f>
        <v>0</v>
      </c>
      <c r="AV52" s="263">
        <f>IF(OR(Is_Loading,LEN($A52)=0),"",SWDATA!AO37)</f>
        <v>0</v>
      </c>
      <c r="AW52" s="263">
        <f>IF(OR(Is_Loading,LEN($A52)=0),"",SWDATA!AP37)</f>
        <v>0</v>
      </c>
      <c r="AX52" s="262" t="str">
        <f t="shared" si="122"/>
        <v/>
      </c>
      <c r="AY52" s="262">
        <f>IF(OR(Is_Loading,LEN($A52)=0),"",SWDATA!AR37)</f>
        <v>0</v>
      </c>
      <c r="AZ52" s="263">
        <f>IF(OR(Is_Loading,LEN($A52)=0),"",SWDATA!AS37)</f>
        <v>0</v>
      </c>
      <c r="BA52" s="263">
        <f>IF(OR(Is_Loading,LEN($A52)=0),"",SWDATA!AT37)</f>
        <v>0</v>
      </c>
      <c r="BB52" s="262" t="str">
        <f t="shared" si="123"/>
        <v/>
      </c>
      <c r="BC52" s="262">
        <f>IF(OR(Is_Loading,LEN($A52)=0),"",SWDATA!AV37)</f>
        <v>0</v>
      </c>
      <c r="BD52" s="263">
        <f>IF(OR(Is_Loading,LEN($A52)=0),"",SWDATA!AW37)</f>
        <v>0</v>
      </c>
      <c r="BE52" s="317">
        <f>IF(OR(Is_Loading,LEN($A52)=0),"",SWDATA!AX37)</f>
        <v>0</v>
      </c>
      <c r="BF52" s="314" t="str">
        <f t="shared" si="124"/>
        <v/>
      </c>
      <c r="BG52"/>
      <c r="BH52"/>
      <c r="BI52"/>
      <c r="BJ52"/>
      <c r="BK52"/>
      <c r="BL52"/>
      <c r="BM52"/>
      <c r="BN52"/>
      <c r="BO52"/>
      <c r="BP52"/>
      <c r="BQ52"/>
      <c r="BR52"/>
      <c r="BS52"/>
      <c r="BT52"/>
      <c r="BU52"/>
      <c r="BV52"/>
      <c r="BW52"/>
      <c r="BX52"/>
      <c r="BY52"/>
      <c r="BZ52"/>
      <c r="CA52"/>
      <c r="CB52"/>
      <c r="CC52"/>
      <c r="CD52"/>
      <c r="CE52"/>
      <c r="CF52"/>
      <c r="CG52"/>
      <c r="CH52"/>
      <c r="CI52"/>
      <c r="CJ52"/>
      <c r="CK52"/>
      <c r="CL52"/>
      <c r="CM52"/>
      <c r="CN52" s="201"/>
      <c r="CO52" s="201"/>
      <c r="CP52" s="201"/>
      <c r="CQ52" s="201"/>
      <c r="CR52" s="201"/>
      <c r="CS52" s="201"/>
      <c r="CT52" s="201"/>
      <c r="CU52" s="201"/>
      <c r="CV52" s="201"/>
      <c r="CW52" s="201"/>
      <c r="CX52" s="201"/>
      <c r="CY52" s="201"/>
      <c r="CZ52" s="201"/>
      <c r="DA52" s="201"/>
      <c r="DB52" s="201"/>
      <c r="DC52" s="201"/>
      <c r="DD52" s="201"/>
      <c r="DE52" s="201"/>
      <c r="DF52" s="201"/>
      <c r="DG52" s="201"/>
      <c r="DH52" s="201"/>
      <c r="DI52" s="201"/>
      <c r="DJ52" s="201"/>
      <c r="DK52" s="201"/>
      <c r="DL52" s="201"/>
      <c r="DM52" s="201"/>
      <c r="DN52" s="201"/>
      <c r="DS52" s="356"/>
      <c r="DT52" s="356"/>
      <c r="DU52" s="359">
        <f t="shared" ref="DU52" si="1138">COLUMN(W50)</f>
        <v>23</v>
      </c>
      <c r="DV52" s="359">
        <f t="shared" ref="DV52" si="1139">SUM(DU52)+DV53+1</f>
        <v>24</v>
      </c>
      <c r="DW52" s="359">
        <f t="shared" ref="DW52" si="1140">SUM(DV52)+DW53+1</f>
        <v>25</v>
      </c>
      <c r="DX52" s="359">
        <f t="shared" ref="DX52" si="1141">SUM(DW52)+DX53+1</f>
        <v>27</v>
      </c>
      <c r="DY52" s="359">
        <f t="shared" ref="DY52" si="1142">SUM(DX52)+DY53+1</f>
        <v>28</v>
      </c>
      <c r="DZ52" s="359">
        <f t="shared" ref="DZ52" si="1143">SUM(DY52)+DZ53+1</f>
        <v>29</v>
      </c>
      <c r="EA52" s="359">
        <f t="shared" ref="EA52" si="1144">SUM(DZ52)+EA53+1</f>
        <v>31</v>
      </c>
      <c r="EB52" s="359">
        <f t="shared" ref="EB52" si="1145">SUM(EA52)+EB53+1</f>
        <v>32</v>
      </c>
      <c r="EC52" s="359">
        <f t="shared" ref="EC52" si="1146">SUM(EB52)+EC53+1</f>
        <v>33</v>
      </c>
      <c r="ED52" s="359">
        <f t="shared" ref="ED52" si="1147">SUM(EC52)+ED53+1</f>
        <v>35</v>
      </c>
      <c r="EE52" s="359">
        <f t="shared" ref="EE52" si="1148">SUM(ED52)+EE53+1</f>
        <v>36</v>
      </c>
      <c r="EF52" s="359">
        <f t="shared" ref="EF52" si="1149">SUM(EE52)+EF53+1</f>
        <v>37</v>
      </c>
      <c r="EG52" s="359">
        <f t="shared" ref="EG52" si="1150">SUM(EF52)+EG53+1</f>
        <v>39</v>
      </c>
      <c r="EH52" s="359">
        <f t="shared" ref="EH52" si="1151">SUM(EG52)+EH53+1</f>
        <v>40</v>
      </c>
      <c r="EI52" s="359">
        <f t="shared" ref="EI52" si="1152">SUM(EH52)+EI53+1</f>
        <v>41</v>
      </c>
      <c r="EJ52" s="359">
        <f t="shared" ref="EJ52" si="1153">SUM(EI52)+EJ53+1</f>
        <v>43</v>
      </c>
      <c r="EK52" s="359">
        <f t="shared" ref="EK52" si="1154">SUM(EJ52)+EK53+1</f>
        <v>44</v>
      </c>
      <c r="EL52" s="359">
        <f t="shared" ref="EL52" si="1155">SUM(EK52)+EL53+1</f>
        <v>45</v>
      </c>
      <c r="EM52" s="359">
        <f t="shared" ref="EM52" si="1156">SUM(EL52)+EM53+1</f>
        <v>47</v>
      </c>
      <c r="EN52" s="359">
        <f t="shared" ref="EN52" si="1157">SUM(EM52)+EN53+1</f>
        <v>48</v>
      </c>
      <c r="EO52" s="359">
        <f t="shared" ref="EO52" si="1158">SUM(EN52)+EO53+1</f>
        <v>49</v>
      </c>
      <c r="EP52" s="359">
        <f t="shared" ref="EP52" si="1159">SUM(EO52)+EP53+1</f>
        <v>51</v>
      </c>
      <c r="EQ52" s="359">
        <f t="shared" ref="EQ52" si="1160">SUM(EP52)+EQ53+1</f>
        <v>52</v>
      </c>
      <c r="ER52" s="359">
        <f t="shared" ref="ER52" si="1161">SUM(EQ52)+ER53+1</f>
        <v>53</v>
      </c>
      <c r="ES52" s="359">
        <f t="shared" ref="ES52" si="1162">SUM(ER52)+ES53+1</f>
        <v>55</v>
      </c>
      <c r="ET52" s="359">
        <f t="shared" ref="ET52" si="1163">SUM(ES52)+ET53+1</f>
        <v>56</v>
      </c>
      <c r="EU52" s="359">
        <f t="shared" ref="EU52" si="1164">SUM(ET52)+EU53+1</f>
        <v>57</v>
      </c>
      <c r="EV52" s="359">
        <f t="shared" ref="EV52" si="1165">SUM(EU52)+EV53+1</f>
        <v>59</v>
      </c>
      <c r="EW52" s="359">
        <f t="shared" ref="EW52" si="1166">SUM(EV52)+EW53+1</f>
        <v>60</v>
      </c>
      <c r="EX52" s="359">
        <f t="shared" ref="EX52" si="1167">SUM(EW52)+EX53+1</f>
        <v>61</v>
      </c>
      <c r="EY52" s="359">
        <f t="shared" ref="EY52" si="1168">SUM(EX52)+EY53+1</f>
        <v>63</v>
      </c>
      <c r="EZ52" s="359">
        <f t="shared" ref="EZ52" si="1169">SUM(EY52)+EZ53+1</f>
        <v>64</v>
      </c>
      <c r="FA52" s="359">
        <f t="shared" ref="FA52" si="1170">SUM(EZ52)+FA53+1</f>
        <v>65</v>
      </c>
      <c r="FB52" s="359">
        <f t="shared" ref="FB52" si="1171">SUM(FA52)+FB53+1</f>
        <v>67</v>
      </c>
      <c r="FC52" s="359">
        <f t="shared" ref="FC52" si="1172">SUM(FB52)+FC53+1</f>
        <v>68</v>
      </c>
      <c r="FD52" s="359">
        <f t="shared" ref="FD52" si="1173">SUM(FC52)+FD53+1</f>
        <v>69</v>
      </c>
      <c r="FE52" s="356"/>
      <c r="FF52" s="356"/>
      <c r="FG52" s="356"/>
      <c r="FH52" s="356"/>
      <c r="FI52" s="356"/>
      <c r="FJ52" s="356"/>
      <c r="FK52" s="356"/>
      <c r="FL52" s="356"/>
      <c r="FM52" s="356"/>
      <c r="FN52" s="356"/>
      <c r="FO52" s="356"/>
      <c r="FP52" s="356"/>
      <c r="FQ52" s="356"/>
      <c r="FR52" s="356"/>
      <c r="FS52" s="356"/>
      <c r="FT52" s="356"/>
      <c r="FU52" s="356"/>
      <c r="FV52" s="356"/>
      <c r="FW52" s="356"/>
      <c r="FX52" s="356"/>
      <c r="FY52" s="356"/>
      <c r="FZ52" s="356"/>
      <c r="GA52" s="356"/>
      <c r="GB52" s="356"/>
      <c r="GC52" s="356"/>
      <c r="GD52" s="356"/>
      <c r="GE52" s="356"/>
      <c r="GF52" s="356"/>
      <c r="GG52" s="356"/>
      <c r="GH52" s="356"/>
      <c r="GI52" s="356"/>
      <c r="GJ52" s="356"/>
      <c r="GK52" s="356"/>
      <c r="GL52" s="356"/>
      <c r="GM52" s="356"/>
      <c r="GN52" s="356"/>
      <c r="GO52" s="356"/>
      <c r="GP52" s="356"/>
      <c r="GQ52" s="356"/>
      <c r="GR52" s="356"/>
      <c r="GS52" s="356"/>
      <c r="GT52" s="356"/>
      <c r="GU52" s="356"/>
      <c r="GV52" s="356"/>
      <c r="GW52" s="356"/>
      <c r="GX52" s="356"/>
      <c r="GY52" s="356"/>
      <c r="GZ52" s="356"/>
    </row>
    <row r="53" spans="1:211" s="369" customFormat="1" ht="15" customHeight="1" thickBot="1" x14ac:dyDescent="0.25">
      <c r="A53" s="192">
        <f>SWDATA!O38</f>
        <v>0</v>
      </c>
      <c r="B53" s="192">
        <f>SWDATA!M38</f>
        <v>0</v>
      </c>
      <c r="C53" s="201">
        <f>IF(AND(SWDATA!M38=1,SWDATA!Q38="promotions"),SWDATA!P38,0)</f>
        <v>0</v>
      </c>
      <c r="D53" s="200">
        <f>ROW(SWDATA!M38)</f>
        <v>38</v>
      </c>
      <c r="E53" s="202">
        <f t="shared" si="111"/>
        <v>0</v>
      </c>
      <c r="F53" s="203">
        <f t="shared" si="112"/>
        <v>1</v>
      </c>
      <c r="G53" s="192" t="str">
        <f t="shared" si="113"/>
        <v/>
      </c>
      <c r="H53" s="204"/>
      <c r="I53" s="402">
        <f>SWDATA!E38</f>
        <v>0</v>
      </c>
      <c r="J53" s="390">
        <f t="shared" si="114"/>
        <v>0</v>
      </c>
      <c r="K53" s="391" t="str">
        <f t="shared" si="115"/>
        <v/>
      </c>
      <c r="L53" s="334"/>
      <c r="M53" s="338"/>
      <c r="N53" s="392" t="str">
        <f>IF(LEN(SWDATA!F38)=0,"",IF(LEN(SWDATA!G38)=0,"",IF($O$12="ID",MID(SWDATA!G38,FIND("|",SWDATA!G38)+1,FIND("~~",SWDATA!G38)-FIND("|",SWDATA!G38)-1),IF($O$12="Desc",RIGHT(SWDATA!G38,LEN(SWDATA!G38)-FIND("~~",SWDATA!G38)-1),RIGHT(SWDATA!G38,LEN(SWDATA!G38)-FIND("|",SWDATA!G38))))))</f>
        <v/>
      </c>
      <c r="O53" s="393" t="str">
        <f>IF(LEN(SWDATA!G38)=0,"",IF(LEN(SWDATA!H38)=0,"",IF($O$12="ID",MID(SWDATA!H38,FIND("|",SWDATA!H38)+1,FIND("~~",SWDATA!H38)-FIND("|",SWDATA!H38)-1),IF($O$12="Desc",RIGHT(SWDATA!H38,LEN(SWDATA!H38)-FIND("~~",SWDATA!H38)-1),RIGHT(SWDATA!H38,LEN(SWDATA!H38)-FIND("|",SWDATA!H38))))))</f>
        <v/>
      </c>
      <c r="P53" s="394" t="str">
        <f>IF(LEN(SWDATA!C38)=0,"",SWDATA!C38)</f>
        <v/>
      </c>
      <c r="Q53" s="307" t="str">
        <f t="shared" si="253"/>
        <v/>
      </c>
      <c r="R53" s="399" t="s">
        <v>261</v>
      </c>
      <c r="S53" s="400" t="s">
        <v>483</v>
      </c>
      <c r="T53" s="400"/>
      <c r="U53" s="401" t="s">
        <v>579</v>
      </c>
      <c r="V53" s="205" t="s">
        <v>221</v>
      </c>
      <c r="W53" s="395">
        <f>IF(OR(Is_Loading,LEN($A53)=0),"",SWDATA!P38)</f>
        <v>0</v>
      </c>
      <c r="X53" s="396">
        <f>IF(OR(Is_Loading,LEN($A53)=0),"",SWDATA!Q38)</f>
        <v>0</v>
      </c>
      <c r="Y53" s="396">
        <f>IF(OR(Is_Loading,LEN($A53)=0),"",SWDATA!R38)</f>
        <v>0</v>
      </c>
      <c r="Z53" s="395" t="str">
        <f t="shared" si="116"/>
        <v/>
      </c>
      <c r="AA53" s="395">
        <f>IF(OR(Is_Loading,LEN($A53)=0),"",SWDATA!T38)</f>
        <v>0</v>
      </c>
      <c r="AB53" s="396">
        <f>IF(OR(Is_Loading,LEN($A53)=0),"",SWDATA!U38)</f>
        <v>0</v>
      </c>
      <c r="AC53" s="396">
        <f>IF(OR(Is_Loading,LEN($A53)=0),"",SWDATA!V38)</f>
        <v>0</v>
      </c>
      <c r="AD53" s="395" t="str">
        <f t="shared" si="117"/>
        <v/>
      </c>
      <c r="AE53" s="395">
        <f>IF(OR(Is_Loading,LEN($A53)=0),"",SWDATA!X38)</f>
        <v>0</v>
      </c>
      <c r="AF53" s="396">
        <f>IF(OR(Is_Loading,LEN($A53)=0),"",SWDATA!Y38)</f>
        <v>0</v>
      </c>
      <c r="AG53" s="396">
        <f>IF(OR(Is_Loading,LEN($A53)=0),"",SWDATA!Z38)</f>
        <v>0</v>
      </c>
      <c r="AH53" s="395" t="str">
        <f t="shared" si="118"/>
        <v/>
      </c>
      <c r="AI53" s="395">
        <f>IF(OR(Is_Loading,LEN($A53)=0),"",SWDATA!AB38)</f>
        <v>0</v>
      </c>
      <c r="AJ53" s="396">
        <f>IF(OR(Is_Loading,LEN($A53)=0),"",SWDATA!AC38)</f>
        <v>0</v>
      </c>
      <c r="AK53" s="396">
        <f>IF(OR(Is_Loading,LEN($A53)=0),"",SWDATA!AD38)</f>
        <v>0</v>
      </c>
      <c r="AL53" s="395" t="str">
        <f t="shared" si="119"/>
        <v/>
      </c>
      <c r="AM53" s="395">
        <f>IF(OR(Is_Loading,LEN($A53)=0),"",SWDATA!AF38)</f>
        <v>0</v>
      </c>
      <c r="AN53" s="396">
        <f>IF(OR(Is_Loading,LEN($A53)=0),"",SWDATA!AG38)</f>
        <v>0</v>
      </c>
      <c r="AO53" s="397">
        <f>IF(OR(Is_Loading,LEN($A53)=0),"",SWDATA!AH38)</f>
        <v>0</v>
      </c>
      <c r="AP53" s="398" t="str">
        <f t="shared" si="120"/>
        <v/>
      </c>
      <c r="AQ53" s="395">
        <f>IF(OR(Is_Loading,LEN($A53)=0),"",SWDATA!AJ38)</f>
        <v>0</v>
      </c>
      <c r="AR53" s="396">
        <f>IF(OR(Is_Loading,LEN($A53)=0),"",SWDATA!AK38)</f>
        <v>0</v>
      </c>
      <c r="AS53" s="396">
        <f>IF(OR(Is_Loading,LEN($A53)=0),"",SWDATA!AL38)</f>
        <v>0</v>
      </c>
      <c r="AT53" s="395" t="str">
        <f t="shared" si="121"/>
        <v/>
      </c>
      <c r="AU53" s="395">
        <f>IF(OR(Is_Loading,LEN($A53)=0),"",SWDATA!AN38)</f>
        <v>0</v>
      </c>
      <c r="AV53" s="396">
        <f>IF(OR(Is_Loading,LEN($A53)=0),"",SWDATA!AO38)</f>
        <v>0</v>
      </c>
      <c r="AW53" s="396">
        <f>IF(OR(Is_Loading,LEN($A53)=0),"",SWDATA!AP38)</f>
        <v>0</v>
      </c>
      <c r="AX53" s="395" t="str">
        <f t="shared" si="122"/>
        <v/>
      </c>
      <c r="AY53" s="395">
        <f>IF(OR(Is_Loading,LEN($A53)=0),"",SWDATA!AR38)</f>
        <v>0</v>
      </c>
      <c r="AZ53" s="396">
        <f>IF(OR(Is_Loading,LEN($A53)=0),"",SWDATA!AS38)</f>
        <v>0</v>
      </c>
      <c r="BA53" s="396">
        <f>IF(OR(Is_Loading,LEN($A53)=0),"",SWDATA!AT38)</f>
        <v>0</v>
      </c>
      <c r="BB53" s="395" t="str">
        <f t="shared" si="123"/>
        <v/>
      </c>
      <c r="BC53" s="395">
        <f>IF(OR(Is_Loading,LEN($A53)=0),"",SWDATA!AV38)</f>
        <v>0</v>
      </c>
      <c r="BD53" s="396">
        <f>IF(OR(Is_Loading,LEN($A53)=0),"",SWDATA!AW38)</f>
        <v>0</v>
      </c>
      <c r="BE53" s="397">
        <f>IF(OR(Is_Loading,LEN($A53)=0),"",SWDATA!AX38)</f>
        <v>0</v>
      </c>
      <c r="BF53" s="398" t="str">
        <f t="shared" si="124"/>
        <v/>
      </c>
      <c r="BG53"/>
      <c r="BH53"/>
      <c r="BI53"/>
      <c r="BJ53"/>
      <c r="BK53"/>
      <c r="BL53"/>
      <c r="BM53"/>
      <c r="BN53"/>
      <c r="BO53"/>
      <c r="BP53"/>
      <c r="BQ53"/>
      <c r="BR53"/>
      <c r="BS53"/>
      <c r="BT53"/>
      <c r="BU53"/>
      <c r="BV53"/>
      <c r="BW53"/>
      <c r="BX53"/>
      <c r="BY53"/>
      <c r="BZ53"/>
      <c r="CA53"/>
      <c r="CB53"/>
      <c r="CC53"/>
      <c r="CD53"/>
      <c r="CE53"/>
      <c r="CF53"/>
      <c r="CG53"/>
      <c r="CH53"/>
      <c r="CI53"/>
      <c r="CJ53"/>
      <c r="CK53"/>
      <c r="CL53"/>
      <c r="CM53"/>
      <c r="CN53" s="201"/>
      <c r="CO53" s="201"/>
      <c r="CP53" s="201"/>
      <c r="CQ53" s="201"/>
      <c r="CR53" s="201"/>
      <c r="CS53" s="201"/>
      <c r="CT53" s="201"/>
      <c r="CU53" s="201"/>
      <c r="CV53" s="201"/>
      <c r="CW53" s="201"/>
      <c r="CX53" s="201"/>
      <c r="CY53" s="201"/>
      <c r="CZ53" s="201"/>
      <c r="DA53" s="201"/>
      <c r="DB53" s="201"/>
      <c r="DC53" s="201"/>
      <c r="DD53" s="201"/>
      <c r="DE53" s="201"/>
      <c r="DF53" s="201"/>
      <c r="DG53" s="201"/>
      <c r="DH53" s="201"/>
      <c r="DI53" s="201"/>
      <c r="DJ53" s="201"/>
      <c r="DK53" s="201"/>
      <c r="DL53" s="201"/>
      <c r="DM53" s="201"/>
      <c r="DN53" s="201"/>
      <c r="DS53" s="356"/>
      <c r="DT53" s="370"/>
      <c r="DU53" s="359"/>
      <c r="DV53" s="359"/>
      <c r="DW53" s="359"/>
      <c r="DX53" s="359">
        <v>1</v>
      </c>
      <c r="DY53" s="359">
        <f t="shared" ref="DY53" si="1174">DV53</f>
        <v>0</v>
      </c>
      <c r="DZ53" s="359">
        <f t="shared" ref="DZ53" si="1175">DW53</f>
        <v>0</v>
      </c>
      <c r="EA53" s="359">
        <f t="shared" ref="EA53" si="1176">DX53</f>
        <v>1</v>
      </c>
      <c r="EB53" s="359">
        <f t="shared" ref="EB53" si="1177">DY53</f>
        <v>0</v>
      </c>
      <c r="EC53" s="359">
        <f t="shared" ref="EC53" si="1178">DZ53</f>
        <v>0</v>
      </c>
      <c r="ED53" s="359">
        <f t="shared" ref="ED53" si="1179">EA53</f>
        <v>1</v>
      </c>
      <c r="EE53" s="359">
        <f t="shared" ref="EE53" si="1180">EB53</f>
        <v>0</v>
      </c>
      <c r="EF53" s="359">
        <f t="shared" ref="EF53" si="1181">EC53</f>
        <v>0</v>
      </c>
      <c r="EG53" s="359">
        <f t="shared" ref="EG53" si="1182">ED53</f>
        <v>1</v>
      </c>
      <c r="EH53" s="359">
        <f t="shared" ref="EH53" si="1183">EE53</f>
        <v>0</v>
      </c>
      <c r="EI53" s="359">
        <f t="shared" ref="EI53" si="1184">EF53</f>
        <v>0</v>
      </c>
      <c r="EJ53" s="359">
        <f t="shared" ref="EJ53" si="1185">EG53</f>
        <v>1</v>
      </c>
      <c r="EK53" s="359">
        <f t="shared" ref="EK53" si="1186">EH53</f>
        <v>0</v>
      </c>
      <c r="EL53" s="359">
        <f t="shared" ref="EL53" si="1187">EI53</f>
        <v>0</v>
      </c>
      <c r="EM53" s="359">
        <f t="shared" ref="EM53" si="1188">EJ53</f>
        <v>1</v>
      </c>
      <c r="EN53" s="359">
        <f t="shared" ref="EN53" si="1189">EK53</f>
        <v>0</v>
      </c>
      <c r="EO53" s="359">
        <f t="shared" ref="EO53" si="1190">EL53</f>
        <v>0</v>
      </c>
      <c r="EP53" s="359">
        <f t="shared" ref="EP53" si="1191">EM53</f>
        <v>1</v>
      </c>
      <c r="EQ53" s="359">
        <f t="shared" ref="EQ53" si="1192">EN53</f>
        <v>0</v>
      </c>
      <c r="ER53" s="359">
        <f t="shared" ref="ER53" si="1193">EO53</f>
        <v>0</v>
      </c>
      <c r="ES53" s="359">
        <f t="shared" ref="ES53" si="1194">EP53</f>
        <v>1</v>
      </c>
      <c r="ET53" s="359">
        <f t="shared" ref="ET53" si="1195">EQ53</f>
        <v>0</v>
      </c>
      <c r="EU53" s="359">
        <f t="shared" ref="EU53" si="1196">ER53</f>
        <v>0</v>
      </c>
      <c r="EV53" s="359">
        <f t="shared" ref="EV53" si="1197">ES53</f>
        <v>1</v>
      </c>
      <c r="EW53" s="359">
        <f t="shared" ref="EW53" si="1198">ET53</f>
        <v>0</v>
      </c>
      <c r="EX53" s="359">
        <f t="shared" ref="EX53" si="1199">EU53</f>
        <v>0</v>
      </c>
      <c r="EY53" s="359">
        <f t="shared" ref="EY53" si="1200">EV53</f>
        <v>1</v>
      </c>
      <c r="EZ53" s="359">
        <f t="shared" ref="EZ53" si="1201">EW53</f>
        <v>0</v>
      </c>
      <c r="FA53" s="359">
        <f t="shared" ref="FA53" si="1202">EX53</f>
        <v>0</v>
      </c>
      <c r="FB53" s="359">
        <f t="shared" ref="FB53" si="1203">EY53</f>
        <v>1</v>
      </c>
      <c r="FC53" s="359">
        <f t="shared" ref="FC53" si="1204">EZ53</f>
        <v>0</v>
      </c>
      <c r="FD53" s="359">
        <f t="shared" ref="FD53" si="1205">FA53</f>
        <v>0</v>
      </c>
      <c r="FE53" s="372"/>
      <c r="FF53" s="356"/>
      <c r="FG53" s="356"/>
      <c r="FH53" s="356"/>
      <c r="FI53" s="356"/>
      <c r="FJ53" s="356"/>
      <c r="FK53" s="356"/>
      <c r="FL53" s="356"/>
      <c r="FM53" s="356"/>
      <c r="FN53" s="356"/>
      <c r="FO53" s="356"/>
      <c r="FP53" s="356"/>
      <c r="FQ53" s="356"/>
      <c r="FR53" s="356"/>
      <c r="FS53" s="356"/>
      <c r="FT53" s="356"/>
      <c r="FU53" s="356"/>
      <c r="FV53" s="356"/>
      <c r="FW53" s="356"/>
      <c r="FX53" s="356"/>
      <c r="FY53" s="356"/>
      <c r="FZ53" s="356"/>
      <c r="GA53" s="356"/>
      <c r="GB53" s="356"/>
      <c r="GC53" s="356"/>
      <c r="GD53" s="356"/>
      <c r="GE53" s="356"/>
      <c r="GF53" s="356"/>
      <c r="GG53" s="356"/>
      <c r="GH53" s="356"/>
      <c r="GI53" s="356"/>
      <c r="GJ53" s="356"/>
      <c r="GK53" s="356"/>
      <c r="GL53" s="356"/>
      <c r="GM53" s="356"/>
      <c r="GN53" s="356"/>
      <c r="GO53" s="356"/>
      <c r="GP53" s="356"/>
      <c r="GQ53" s="356"/>
      <c r="GR53" s="356"/>
      <c r="GS53" s="356"/>
      <c r="GT53" s="356"/>
      <c r="GU53" s="356"/>
      <c r="GV53" s="356"/>
      <c r="GW53" s="356"/>
      <c r="GX53" s="356"/>
      <c r="GY53" s="356"/>
      <c r="GZ53" s="356"/>
      <c r="HA53" s="356"/>
      <c r="HB53" s="356"/>
      <c r="HC53" s="356"/>
    </row>
    <row r="54" spans="1:211" s="369" customFormat="1" ht="15" customHeight="1" thickTop="1" x14ac:dyDescent="0.2">
      <c r="A54" s="192">
        <f>SWDATA!O39</f>
        <v>0</v>
      </c>
      <c r="B54" s="192">
        <f>SWDATA!M39</f>
        <v>0</v>
      </c>
      <c r="C54" s="201">
        <f>IF(AND(SWDATA!M39=1,SWDATA!Q39="promotions"),SWDATA!P39,0)</f>
        <v>0</v>
      </c>
      <c r="D54" s="200">
        <f>ROW(SWDATA!M39)</f>
        <v>39</v>
      </c>
      <c r="E54" s="202">
        <f t="shared" si="111"/>
        <v>0</v>
      </c>
      <c r="F54" s="203">
        <f t="shared" si="112"/>
        <v>1</v>
      </c>
      <c r="G54" s="192" t="str">
        <f t="shared" si="113"/>
        <v/>
      </c>
      <c r="H54" s="204"/>
      <c r="I54" s="402">
        <f>SWDATA!E39</f>
        <v>0</v>
      </c>
      <c r="J54" s="237">
        <f t="shared" si="114"/>
        <v>0</v>
      </c>
      <c r="K54" s="238" t="str">
        <f t="shared" si="115"/>
        <v/>
      </c>
      <c r="L54" s="334"/>
      <c r="M54" s="337"/>
      <c r="N54" s="332" t="str">
        <f>IF(LEN(SWDATA!F39)=0,"",IF(LEN(SWDATA!G39)=0,"",IF($O$12="ID",MID(SWDATA!G39,FIND("|",SWDATA!G39)+1,FIND("~~",SWDATA!G39)-FIND("|",SWDATA!G39)-1),IF($O$12="Desc",RIGHT(SWDATA!G39,LEN(SWDATA!G39)-FIND("~~",SWDATA!G39)-1),RIGHT(SWDATA!G39,LEN(SWDATA!G39)-FIND("|",SWDATA!G39))))))</f>
        <v/>
      </c>
      <c r="O54" s="292" t="str">
        <f>IF(LEN(SWDATA!G39)=0,"",IF(LEN(SWDATA!H39)=0,"",IF($O$12="ID",MID(SWDATA!H39,FIND("|",SWDATA!H39)+1,FIND("~~",SWDATA!H39)-FIND("|",SWDATA!H39)-1),IF($O$12="Desc",RIGHT(SWDATA!H39,LEN(SWDATA!H39)-FIND("~~",SWDATA!H39)-1),RIGHT(SWDATA!H39,LEN(SWDATA!H39)-FIND("|",SWDATA!H39))))))</f>
        <v/>
      </c>
      <c r="P54" s="293" t="str">
        <f>IF(LEN(SWDATA!C39)=0,"",SWDATA!C39)</f>
        <v/>
      </c>
      <c r="Q54" s="307" t="str">
        <f t="shared" si="253"/>
        <v/>
      </c>
      <c r="R54" s="223" t="s">
        <v>574</v>
      </c>
      <c r="S54" s="224"/>
      <c r="T54" s="224"/>
      <c r="U54" s="261" t="s">
        <v>575</v>
      </c>
      <c r="V54" s="205" t="s">
        <v>221</v>
      </c>
      <c r="W54" s="262">
        <f>IF(OR(Is_Loading,LEN($A54)=0),"",SWDATA!P39)</f>
        <v>0</v>
      </c>
      <c r="X54" s="263">
        <f>IF(OR(Is_Loading,LEN($A54)=0),"",SWDATA!Q39)</f>
        <v>0</v>
      </c>
      <c r="Y54" s="263">
        <f>IF(OR(Is_Loading,LEN($A54)=0),"",SWDATA!R39)</f>
        <v>0</v>
      </c>
      <c r="Z54" s="262" t="str">
        <f t="shared" si="116"/>
        <v/>
      </c>
      <c r="AA54" s="262">
        <f>IF(OR(Is_Loading,LEN($A54)=0),"",SWDATA!T39)</f>
        <v>0</v>
      </c>
      <c r="AB54" s="263">
        <f>IF(OR(Is_Loading,LEN($A54)=0),"",SWDATA!U39)</f>
        <v>0</v>
      </c>
      <c r="AC54" s="263">
        <f>IF(OR(Is_Loading,LEN($A54)=0),"",SWDATA!V39)</f>
        <v>0</v>
      </c>
      <c r="AD54" s="262" t="str">
        <f t="shared" si="117"/>
        <v/>
      </c>
      <c r="AE54" s="262">
        <f>IF(OR(Is_Loading,LEN($A54)=0),"",SWDATA!X39)</f>
        <v>0</v>
      </c>
      <c r="AF54" s="263">
        <f>IF(OR(Is_Loading,LEN($A54)=0),"",SWDATA!Y39)</f>
        <v>0</v>
      </c>
      <c r="AG54" s="263">
        <f>IF(OR(Is_Loading,LEN($A54)=0),"",SWDATA!Z39)</f>
        <v>0</v>
      </c>
      <c r="AH54" s="262" t="str">
        <f t="shared" si="118"/>
        <v/>
      </c>
      <c r="AI54" s="262">
        <f>IF(OR(Is_Loading,LEN($A54)=0),"",SWDATA!AB39)</f>
        <v>0</v>
      </c>
      <c r="AJ54" s="263">
        <f>IF(OR(Is_Loading,LEN($A54)=0),"",SWDATA!AC39)</f>
        <v>0</v>
      </c>
      <c r="AK54" s="263">
        <f>IF(OR(Is_Loading,LEN($A54)=0),"",SWDATA!AD39)</f>
        <v>0</v>
      </c>
      <c r="AL54" s="262" t="str">
        <f t="shared" si="119"/>
        <v/>
      </c>
      <c r="AM54" s="262">
        <f>IF(OR(Is_Loading,LEN($A54)=0),"",SWDATA!AF39)</f>
        <v>0</v>
      </c>
      <c r="AN54" s="263">
        <f>IF(OR(Is_Loading,LEN($A54)=0),"",SWDATA!AG39)</f>
        <v>0</v>
      </c>
      <c r="AO54" s="317">
        <f>IF(OR(Is_Loading,LEN($A54)=0),"",SWDATA!AH39)</f>
        <v>0</v>
      </c>
      <c r="AP54" s="314" t="str">
        <f t="shared" si="120"/>
        <v/>
      </c>
      <c r="AQ54" s="262">
        <f>IF(OR(Is_Loading,LEN($A54)=0),"",SWDATA!AJ39)</f>
        <v>0</v>
      </c>
      <c r="AR54" s="263">
        <f>IF(OR(Is_Loading,LEN($A54)=0),"",SWDATA!AK39)</f>
        <v>0</v>
      </c>
      <c r="AS54" s="263">
        <f>IF(OR(Is_Loading,LEN($A54)=0),"",SWDATA!AL39)</f>
        <v>0</v>
      </c>
      <c r="AT54" s="262" t="str">
        <f t="shared" si="121"/>
        <v/>
      </c>
      <c r="AU54" s="262">
        <f>IF(OR(Is_Loading,LEN($A54)=0),"",SWDATA!AN39)</f>
        <v>0</v>
      </c>
      <c r="AV54" s="263">
        <f>IF(OR(Is_Loading,LEN($A54)=0),"",SWDATA!AO39)</f>
        <v>0</v>
      </c>
      <c r="AW54" s="263">
        <f>IF(OR(Is_Loading,LEN($A54)=0),"",SWDATA!AP39)</f>
        <v>0</v>
      </c>
      <c r="AX54" s="262" t="str">
        <f t="shared" si="122"/>
        <v/>
      </c>
      <c r="AY54" s="262">
        <f>IF(OR(Is_Loading,LEN($A54)=0),"",SWDATA!AR39)</f>
        <v>0</v>
      </c>
      <c r="AZ54" s="263">
        <f>IF(OR(Is_Loading,LEN($A54)=0),"",SWDATA!AS39)</f>
        <v>0</v>
      </c>
      <c r="BA54" s="263">
        <f>IF(OR(Is_Loading,LEN($A54)=0),"",SWDATA!AT39)</f>
        <v>0</v>
      </c>
      <c r="BB54" s="262" t="str">
        <f t="shared" si="123"/>
        <v/>
      </c>
      <c r="BC54" s="262">
        <f>IF(OR(Is_Loading,LEN($A54)=0),"",SWDATA!AV39)</f>
        <v>0</v>
      </c>
      <c r="BD54" s="263">
        <f>IF(OR(Is_Loading,LEN($A54)=0),"",SWDATA!AW39)</f>
        <v>0</v>
      </c>
      <c r="BE54" s="317">
        <f>IF(OR(Is_Loading,LEN($A54)=0),"",SWDATA!AX39)</f>
        <v>0</v>
      </c>
      <c r="BF54" s="314" t="str">
        <f t="shared" si="124"/>
        <v/>
      </c>
      <c r="BG54"/>
      <c r="BH54"/>
      <c r="BI54"/>
      <c r="BJ54"/>
      <c r="BK54"/>
      <c r="BL54"/>
      <c r="BM54"/>
      <c r="BN54"/>
      <c r="BO54"/>
      <c r="BP54"/>
      <c r="BQ54"/>
      <c r="BR54"/>
      <c r="BS54"/>
      <c r="BT54"/>
      <c r="BU54"/>
      <c r="BV54"/>
      <c r="BW54"/>
      <c r="BX54"/>
      <c r="BY54"/>
      <c r="BZ54"/>
      <c r="CA54"/>
      <c r="CB54"/>
      <c r="CC54"/>
      <c r="CD54"/>
      <c r="CE54"/>
      <c r="CF54"/>
      <c r="CG54"/>
      <c r="CH54"/>
      <c r="CI54"/>
      <c r="CJ54"/>
      <c r="CK54"/>
      <c r="CL54"/>
      <c r="CM54"/>
      <c r="CN54" s="201"/>
      <c r="CO54" s="201"/>
      <c r="CP54" s="201"/>
      <c r="CQ54" s="201"/>
      <c r="CR54" s="201"/>
      <c r="CS54" s="201"/>
      <c r="CT54" s="201"/>
      <c r="CU54" s="201"/>
      <c r="CV54" s="201"/>
      <c r="CW54" s="201"/>
      <c r="CX54" s="201"/>
      <c r="CY54" s="201"/>
      <c r="CZ54" s="201"/>
      <c r="DA54" s="201"/>
      <c r="DB54" s="201"/>
      <c r="DC54" s="201"/>
      <c r="DD54" s="201"/>
      <c r="DE54" s="201"/>
      <c r="DF54" s="201"/>
      <c r="DG54" s="201"/>
      <c r="DH54" s="201"/>
      <c r="DI54" s="201"/>
      <c r="DJ54" s="201"/>
      <c r="DK54" s="201"/>
      <c r="DL54" s="201"/>
      <c r="DM54" s="201"/>
      <c r="DN54" s="201"/>
      <c r="DS54" s="356"/>
      <c r="DT54" s="356"/>
      <c r="DU54" s="359">
        <f t="shared" ref="DU54" si="1206">COLUMN(W52)</f>
        <v>23</v>
      </c>
      <c r="DV54" s="359">
        <f t="shared" ref="DV54" si="1207">SUM(DU54)+DV55+1</f>
        <v>24</v>
      </c>
      <c r="DW54" s="359">
        <f t="shared" ref="DW54" si="1208">SUM(DV54)+DW55+1</f>
        <v>25</v>
      </c>
      <c r="DX54" s="359">
        <f t="shared" ref="DX54" si="1209">SUM(DW54)+DX55+1</f>
        <v>27</v>
      </c>
      <c r="DY54" s="359">
        <f t="shared" ref="DY54" si="1210">SUM(DX54)+DY55+1</f>
        <v>28</v>
      </c>
      <c r="DZ54" s="359">
        <f t="shared" ref="DZ54" si="1211">SUM(DY54)+DZ55+1</f>
        <v>29</v>
      </c>
      <c r="EA54" s="359">
        <f t="shared" ref="EA54" si="1212">SUM(DZ54)+EA55+1</f>
        <v>31</v>
      </c>
      <c r="EB54" s="359">
        <f t="shared" ref="EB54" si="1213">SUM(EA54)+EB55+1</f>
        <v>32</v>
      </c>
      <c r="EC54" s="359">
        <f t="shared" ref="EC54" si="1214">SUM(EB54)+EC55+1</f>
        <v>33</v>
      </c>
      <c r="ED54" s="359">
        <f t="shared" ref="ED54" si="1215">SUM(EC54)+ED55+1</f>
        <v>35</v>
      </c>
      <c r="EE54" s="359">
        <f t="shared" ref="EE54" si="1216">SUM(ED54)+EE55+1</f>
        <v>36</v>
      </c>
      <c r="EF54" s="359">
        <f t="shared" ref="EF54" si="1217">SUM(EE54)+EF55+1</f>
        <v>37</v>
      </c>
      <c r="EG54" s="359">
        <f t="shared" ref="EG54" si="1218">SUM(EF54)+EG55+1</f>
        <v>39</v>
      </c>
      <c r="EH54" s="359">
        <f t="shared" ref="EH54" si="1219">SUM(EG54)+EH55+1</f>
        <v>40</v>
      </c>
      <c r="EI54" s="359">
        <f t="shared" ref="EI54" si="1220">SUM(EH54)+EI55+1</f>
        <v>41</v>
      </c>
      <c r="EJ54" s="359">
        <f t="shared" ref="EJ54" si="1221">SUM(EI54)+EJ55+1</f>
        <v>43</v>
      </c>
      <c r="EK54" s="359">
        <f t="shared" ref="EK54" si="1222">SUM(EJ54)+EK55+1</f>
        <v>44</v>
      </c>
      <c r="EL54" s="359">
        <f t="shared" ref="EL54" si="1223">SUM(EK54)+EL55+1</f>
        <v>45</v>
      </c>
      <c r="EM54" s="359">
        <f t="shared" ref="EM54" si="1224">SUM(EL54)+EM55+1</f>
        <v>47</v>
      </c>
      <c r="EN54" s="359">
        <f t="shared" ref="EN54" si="1225">SUM(EM54)+EN55+1</f>
        <v>48</v>
      </c>
      <c r="EO54" s="359">
        <f t="shared" ref="EO54" si="1226">SUM(EN54)+EO55+1</f>
        <v>49</v>
      </c>
      <c r="EP54" s="359">
        <f t="shared" ref="EP54" si="1227">SUM(EO54)+EP55+1</f>
        <v>51</v>
      </c>
      <c r="EQ54" s="359">
        <f t="shared" ref="EQ54" si="1228">SUM(EP54)+EQ55+1</f>
        <v>52</v>
      </c>
      <c r="ER54" s="359">
        <f t="shared" ref="ER54" si="1229">SUM(EQ54)+ER55+1</f>
        <v>53</v>
      </c>
      <c r="ES54" s="359">
        <f t="shared" ref="ES54" si="1230">SUM(ER54)+ES55+1</f>
        <v>55</v>
      </c>
      <c r="ET54" s="359">
        <f t="shared" ref="ET54" si="1231">SUM(ES54)+ET55+1</f>
        <v>56</v>
      </c>
      <c r="EU54" s="359">
        <f t="shared" ref="EU54" si="1232">SUM(ET54)+EU55+1</f>
        <v>57</v>
      </c>
      <c r="EV54" s="359">
        <f t="shared" ref="EV54" si="1233">SUM(EU54)+EV55+1</f>
        <v>59</v>
      </c>
      <c r="EW54" s="359">
        <f t="shared" ref="EW54" si="1234">SUM(EV54)+EW55+1</f>
        <v>60</v>
      </c>
      <c r="EX54" s="359">
        <f t="shared" ref="EX54" si="1235">SUM(EW54)+EX55+1</f>
        <v>61</v>
      </c>
      <c r="EY54" s="359">
        <f t="shared" ref="EY54" si="1236">SUM(EX54)+EY55+1</f>
        <v>63</v>
      </c>
      <c r="EZ54" s="359">
        <f t="shared" ref="EZ54" si="1237">SUM(EY54)+EZ55+1</f>
        <v>64</v>
      </c>
      <c r="FA54" s="359">
        <f t="shared" ref="FA54" si="1238">SUM(EZ54)+FA55+1</f>
        <v>65</v>
      </c>
      <c r="FB54" s="359">
        <f t="shared" ref="FB54" si="1239">SUM(FA54)+FB55+1</f>
        <v>67</v>
      </c>
      <c r="FC54" s="359">
        <f t="shared" ref="FC54" si="1240">SUM(FB54)+FC55+1</f>
        <v>68</v>
      </c>
      <c r="FD54" s="359">
        <f t="shared" ref="FD54" si="1241">SUM(FC54)+FD55+1</f>
        <v>69</v>
      </c>
      <c r="FE54" s="356"/>
      <c r="FF54" s="356"/>
      <c r="FG54" s="356"/>
      <c r="FH54" s="356"/>
      <c r="FI54" s="356"/>
      <c r="FJ54" s="356"/>
      <c r="FK54" s="356"/>
      <c r="FL54" s="356"/>
      <c r="FM54" s="356"/>
      <c r="FN54" s="356"/>
      <c r="FO54" s="356"/>
      <c r="FP54" s="356"/>
      <c r="FQ54" s="356"/>
      <c r="FR54" s="356"/>
      <c r="FS54" s="356"/>
      <c r="FT54" s="356"/>
      <c r="FU54" s="356"/>
      <c r="FV54" s="356"/>
      <c r="FW54" s="356"/>
      <c r="FX54" s="356"/>
      <c r="FY54" s="356"/>
      <c r="FZ54" s="356"/>
      <c r="GA54" s="356"/>
      <c r="GB54" s="356"/>
      <c r="GC54" s="356"/>
      <c r="GD54" s="356"/>
      <c r="GE54" s="356"/>
      <c r="GF54" s="356"/>
      <c r="GG54" s="356"/>
      <c r="GH54" s="356"/>
      <c r="GI54" s="356"/>
      <c r="GJ54" s="356"/>
      <c r="GK54" s="356"/>
      <c r="GL54" s="356"/>
      <c r="GM54" s="356"/>
      <c r="GN54" s="356"/>
      <c r="GO54" s="356"/>
      <c r="GP54" s="356"/>
      <c r="GQ54" s="356"/>
      <c r="GR54" s="356"/>
      <c r="GS54" s="356"/>
      <c r="GT54" s="356"/>
      <c r="GU54" s="356"/>
      <c r="GV54" s="356"/>
      <c r="GW54" s="356"/>
      <c r="GX54" s="356"/>
      <c r="GY54" s="356"/>
      <c r="GZ54" s="356"/>
    </row>
    <row r="55" spans="1:211" s="369" customFormat="1" ht="15" customHeight="1" thickBot="1" x14ac:dyDescent="0.25">
      <c r="A55" s="192">
        <f>SWDATA!O40</f>
        <v>0</v>
      </c>
      <c r="B55" s="192">
        <f>SWDATA!M40</f>
        <v>0</v>
      </c>
      <c r="C55" s="201">
        <f>IF(AND(SWDATA!M40=1,SWDATA!Q40="promotions"),SWDATA!P40,0)</f>
        <v>0</v>
      </c>
      <c r="D55" s="200">
        <f>ROW(SWDATA!M40)</f>
        <v>40</v>
      </c>
      <c r="E55" s="202">
        <f t="shared" si="111"/>
        <v>0</v>
      </c>
      <c r="F55" s="203">
        <f t="shared" si="112"/>
        <v>1</v>
      </c>
      <c r="G55" s="192" t="str">
        <f t="shared" si="113"/>
        <v/>
      </c>
      <c r="H55" s="204"/>
      <c r="I55" s="402">
        <f>SWDATA!E40</f>
        <v>0</v>
      </c>
      <c r="J55" s="390">
        <f t="shared" si="114"/>
        <v>0</v>
      </c>
      <c r="K55" s="391" t="str">
        <f t="shared" si="115"/>
        <v/>
      </c>
      <c r="L55" s="334"/>
      <c r="M55" s="338"/>
      <c r="N55" s="392" t="str">
        <f>IF(LEN(SWDATA!F40)=0,"",IF(LEN(SWDATA!G40)=0,"",IF($O$12="ID",MID(SWDATA!G40,FIND("|",SWDATA!G40)+1,FIND("~~",SWDATA!G40)-FIND("|",SWDATA!G40)-1),IF($O$12="Desc",RIGHT(SWDATA!G40,LEN(SWDATA!G40)-FIND("~~",SWDATA!G40)-1),RIGHT(SWDATA!G40,LEN(SWDATA!G40)-FIND("|",SWDATA!G40))))))</f>
        <v/>
      </c>
      <c r="O55" s="393" t="str">
        <f>IF(LEN(SWDATA!G40)=0,"",IF(LEN(SWDATA!H40)=0,"",IF($O$12="ID",MID(SWDATA!H40,FIND("|",SWDATA!H40)+1,FIND("~~",SWDATA!H40)-FIND("|",SWDATA!H40)-1),IF($O$12="Desc",RIGHT(SWDATA!H40,LEN(SWDATA!H40)-FIND("~~",SWDATA!H40)-1),RIGHT(SWDATA!H40,LEN(SWDATA!H40)-FIND("|",SWDATA!H40))))))</f>
        <v/>
      </c>
      <c r="P55" s="394" t="str">
        <f>IF(LEN(SWDATA!C40)=0,"",SWDATA!C40)</f>
        <v/>
      </c>
      <c r="Q55" s="307" t="str">
        <f t="shared" si="253"/>
        <v/>
      </c>
      <c r="R55" s="399" t="s">
        <v>261</v>
      </c>
      <c r="S55" s="400" t="s">
        <v>483</v>
      </c>
      <c r="T55" s="400"/>
      <c r="U55" s="401" t="s">
        <v>579</v>
      </c>
      <c r="V55" s="205" t="s">
        <v>221</v>
      </c>
      <c r="W55" s="395">
        <f>IF(OR(Is_Loading,LEN($A55)=0),"",SWDATA!P40)</f>
        <v>0</v>
      </c>
      <c r="X55" s="396">
        <f>IF(OR(Is_Loading,LEN($A55)=0),"",SWDATA!Q40)</f>
        <v>0</v>
      </c>
      <c r="Y55" s="396">
        <f>IF(OR(Is_Loading,LEN($A55)=0),"",SWDATA!R40)</f>
        <v>0</v>
      </c>
      <c r="Z55" s="395" t="str">
        <f t="shared" si="116"/>
        <v/>
      </c>
      <c r="AA55" s="395">
        <f>IF(OR(Is_Loading,LEN($A55)=0),"",SWDATA!T40)</f>
        <v>0</v>
      </c>
      <c r="AB55" s="396">
        <f>IF(OR(Is_Loading,LEN($A55)=0),"",SWDATA!U40)</f>
        <v>0</v>
      </c>
      <c r="AC55" s="396">
        <f>IF(OR(Is_Loading,LEN($A55)=0),"",SWDATA!V40)</f>
        <v>0</v>
      </c>
      <c r="AD55" s="395" t="str">
        <f t="shared" si="117"/>
        <v/>
      </c>
      <c r="AE55" s="395">
        <f>IF(OR(Is_Loading,LEN($A55)=0),"",SWDATA!X40)</f>
        <v>0</v>
      </c>
      <c r="AF55" s="396">
        <f>IF(OR(Is_Loading,LEN($A55)=0),"",SWDATA!Y40)</f>
        <v>0</v>
      </c>
      <c r="AG55" s="396">
        <f>IF(OR(Is_Loading,LEN($A55)=0),"",SWDATA!Z40)</f>
        <v>0</v>
      </c>
      <c r="AH55" s="395" t="str">
        <f t="shared" si="118"/>
        <v/>
      </c>
      <c r="AI55" s="395">
        <f>IF(OR(Is_Loading,LEN($A55)=0),"",SWDATA!AB40)</f>
        <v>0</v>
      </c>
      <c r="AJ55" s="396">
        <f>IF(OR(Is_Loading,LEN($A55)=0),"",SWDATA!AC40)</f>
        <v>0</v>
      </c>
      <c r="AK55" s="396">
        <f>IF(OR(Is_Loading,LEN($A55)=0),"",SWDATA!AD40)</f>
        <v>0</v>
      </c>
      <c r="AL55" s="395" t="str">
        <f t="shared" si="119"/>
        <v/>
      </c>
      <c r="AM55" s="395">
        <f>IF(OR(Is_Loading,LEN($A55)=0),"",SWDATA!AF40)</f>
        <v>0</v>
      </c>
      <c r="AN55" s="396">
        <f>IF(OR(Is_Loading,LEN($A55)=0),"",SWDATA!AG40)</f>
        <v>0</v>
      </c>
      <c r="AO55" s="397">
        <f>IF(OR(Is_Loading,LEN($A55)=0),"",SWDATA!AH40)</f>
        <v>0</v>
      </c>
      <c r="AP55" s="398" t="str">
        <f t="shared" si="120"/>
        <v/>
      </c>
      <c r="AQ55" s="395">
        <f>IF(OR(Is_Loading,LEN($A55)=0),"",SWDATA!AJ40)</f>
        <v>0</v>
      </c>
      <c r="AR55" s="396">
        <f>IF(OR(Is_Loading,LEN($A55)=0),"",SWDATA!AK40)</f>
        <v>0</v>
      </c>
      <c r="AS55" s="396">
        <f>IF(OR(Is_Loading,LEN($A55)=0),"",SWDATA!AL40)</f>
        <v>0</v>
      </c>
      <c r="AT55" s="395" t="str">
        <f t="shared" si="121"/>
        <v/>
      </c>
      <c r="AU55" s="395">
        <f>IF(OR(Is_Loading,LEN($A55)=0),"",SWDATA!AN40)</f>
        <v>0</v>
      </c>
      <c r="AV55" s="396">
        <f>IF(OR(Is_Loading,LEN($A55)=0),"",SWDATA!AO40)</f>
        <v>0</v>
      </c>
      <c r="AW55" s="396">
        <f>IF(OR(Is_Loading,LEN($A55)=0),"",SWDATA!AP40)</f>
        <v>0</v>
      </c>
      <c r="AX55" s="395" t="str">
        <f t="shared" si="122"/>
        <v/>
      </c>
      <c r="AY55" s="395">
        <f>IF(OR(Is_Loading,LEN($A55)=0),"",SWDATA!AR40)</f>
        <v>0</v>
      </c>
      <c r="AZ55" s="396">
        <f>IF(OR(Is_Loading,LEN($A55)=0),"",SWDATA!AS40)</f>
        <v>0</v>
      </c>
      <c r="BA55" s="396">
        <f>IF(OR(Is_Loading,LEN($A55)=0),"",SWDATA!AT40)</f>
        <v>0</v>
      </c>
      <c r="BB55" s="395" t="str">
        <f t="shared" si="123"/>
        <v/>
      </c>
      <c r="BC55" s="395">
        <f>IF(OR(Is_Loading,LEN($A55)=0),"",SWDATA!AV40)</f>
        <v>0</v>
      </c>
      <c r="BD55" s="396">
        <f>IF(OR(Is_Loading,LEN($A55)=0),"",SWDATA!AW40)</f>
        <v>0</v>
      </c>
      <c r="BE55" s="397">
        <f>IF(OR(Is_Loading,LEN($A55)=0),"",SWDATA!AX40)</f>
        <v>0</v>
      </c>
      <c r="BF55" s="398" t="str">
        <f t="shared" si="124"/>
        <v/>
      </c>
      <c r="BG55"/>
      <c r="BH55"/>
      <c r="BI55"/>
      <c r="BJ55"/>
      <c r="BK55"/>
      <c r="BL55"/>
      <c r="BM55"/>
      <c r="BN55"/>
      <c r="BO55"/>
      <c r="BP55"/>
      <c r="BQ55"/>
      <c r="BR55"/>
      <c r="BS55"/>
      <c r="BT55"/>
      <c r="BU55"/>
      <c r="BV55"/>
      <c r="BW55"/>
      <c r="BX55"/>
      <c r="BY55"/>
      <c r="BZ55"/>
      <c r="CA55"/>
      <c r="CB55"/>
      <c r="CC55"/>
      <c r="CD55"/>
      <c r="CE55"/>
      <c r="CF55"/>
      <c r="CG55"/>
      <c r="CH55"/>
      <c r="CI55"/>
      <c r="CJ55"/>
      <c r="CK55"/>
      <c r="CL55"/>
      <c r="CM55"/>
      <c r="CN55" s="201"/>
      <c r="CO55" s="201"/>
      <c r="CP55" s="201"/>
      <c r="CQ55" s="201"/>
      <c r="CR55" s="201"/>
      <c r="CS55" s="201"/>
      <c r="CT55" s="201"/>
      <c r="CU55" s="201"/>
      <c r="CV55" s="201"/>
      <c r="CW55" s="201"/>
      <c r="CX55" s="201"/>
      <c r="CY55" s="201"/>
      <c r="CZ55" s="201"/>
      <c r="DA55" s="201"/>
      <c r="DB55" s="201"/>
      <c r="DC55" s="201"/>
      <c r="DD55" s="201"/>
      <c r="DE55" s="201"/>
      <c r="DF55" s="201"/>
      <c r="DG55" s="201"/>
      <c r="DH55" s="201"/>
      <c r="DI55" s="201"/>
      <c r="DJ55" s="201"/>
      <c r="DK55" s="201"/>
      <c r="DL55" s="201"/>
      <c r="DM55" s="201"/>
      <c r="DN55" s="201"/>
      <c r="DS55" s="356"/>
      <c r="DT55" s="370"/>
      <c r="DU55" s="359"/>
      <c r="DV55" s="359"/>
      <c r="DW55" s="359"/>
      <c r="DX55" s="359">
        <v>1</v>
      </c>
      <c r="DY55" s="359">
        <f t="shared" ref="DY55" si="1242">DV55</f>
        <v>0</v>
      </c>
      <c r="DZ55" s="359">
        <f t="shared" ref="DZ55" si="1243">DW55</f>
        <v>0</v>
      </c>
      <c r="EA55" s="359">
        <f t="shared" ref="EA55" si="1244">DX55</f>
        <v>1</v>
      </c>
      <c r="EB55" s="359">
        <f t="shared" ref="EB55" si="1245">DY55</f>
        <v>0</v>
      </c>
      <c r="EC55" s="359">
        <f t="shared" ref="EC55" si="1246">DZ55</f>
        <v>0</v>
      </c>
      <c r="ED55" s="359">
        <f t="shared" ref="ED55" si="1247">EA55</f>
        <v>1</v>
      </c>
      <c r="EE55" s="359">
        <f t="shared" ref="EE55" si="1248">EB55</f>
        <v>0</v>
      </c>
      <c r="EF55" s="359">
        <f t="shared" ref="EF55" si="1249">EC55</f>
        <v>0</v>
      </c>
      <c r="EG55" s="359">
        <f t="shared" ref="EG55" si="1250">ED55</f>
        <v>1</v>
      </c>
      <c r="EH55" s="359">
        <f t="shared" ref="EH55" si="1251">EE55</f>
        <v>0</v>
      </c>
      <c r="EI55" s="359">
        <f t="shared" ref="EI55" si="1252">EF55</f>
        <v>0</v>
      </c>
      <c r="EJ55" s="359">
        <f t="shared" ref="EJ55" si="1253">EG55</f>
        <v>1</v>
      </c>
      <c r="EK55" s="359">
        <f t="shared" ref="EK55" si="1254">EH55</f>
        <v>0</v>
      </c>
      <c r="EL55" s="359">
        <f t="shared" ref="EL55" si="1255">EI55</f>
        <v>0</v>
      </c>
      <c r="EM55" s="359">
        <f t="shared" ref="EM55" si="1256">EJ55</f>
        <v>1</v>
      </c>
      <c r="EN55" s="359">
        <f t="shared" ref="EN55" si="1257">EK55</f>
        <v>0</v>
      </c>
      <c r="EO55" s="359">
        <f t="shared" ref="EO55" si="1258">EL55</f>
        <v>0</v>
      </c>
      <c r="EP55" s="359">
        <f t="shared" ref="EP55" si="1259">EM55</f>
        <v>1</v>
      </c>
      <c r="EQ55" s="359">
        <f t="shared" ref="EQ55" si="1260">EN55</f>
        <v>0</v>
      </c>
      <c r="ER55" s="359">
        <f t="shared" ref="ER55" si="1261">EO55</f>
        <v>0</v>
      </c>
      <c r="ES55" s="359">
        <f t="shared" ref="ES55" si="1262">EP55</f>
        <v>1</v>
      </c>
      <c r="ET55" s="359">
        <f t="shared" ref="ET55" si="1263">EQ55</f>
        <v>0</v>
      </c>
      <c r="EU55" s="359">
        <f t="shared" ref="EU55" si="1264">ER55</f>
        <v>0</v>
      </c>
      <c r="EV55" s="359">
        <f t="shared" ref="EV55" si="1265">ES55</f>
        <v>1</v>
      </c>
      <c r="EW55" s="359">
        <f t="shared" ref="EW55" si="1266">ET55</f>
        <v>0</v>
      </c>
      <c r="EX55" s="359">
        <f t="shared" ref="EX55" si="1267">EU55</f>
        <v>0</v>
      </c>
      <c r="EY55" s="359">
        <f t="shared" ref="EY55" si="1268">EV55</f>
        <v>1</v>
      </c>
      <c r="EZ55" s="359">
        <f t="shared" ref="EZ55" si="1269">EW55</f>
        <v>0</v>
      </c>
      <c r="FA55" s="359">
        <f t="shared" ref="FA55" si="1270">EX55</f>
        <v>0</v>
      </c>
      <c r="FB55" s="359">
        <f t="shared" ref="FB55" si="1271">EY55</f>
        <v>1</v>
      </c>
      <c r="FC55" s="359">
        <f t="shared" ref="FC55" si="1272">EZ55</f>
        <v>0</v>
      </c>
      <c r="FD55" s="359">
        <f t="shared" ref="FD55" si="1273">FA55</f>
        <v>0</v>
      </c>
      <c r="FE55" s="372"/>
      <c r="FF55" s="356"/>
      <c r="FG55" s="356"/>
      <c r="FH55" s="356"/>
      <c r="FI55" s="356"/>
      <c r="FJ55" s="356"/>
      <c r="FK55" s="356"/>
      <c r="FL55" s="356"/>
      <c r="FM55" s="356"/>
      <c r="FN55" s="356"/>
      <c r="FO55" s="356"/>
      <c r="FP55" s="356"/>
      <c r="FQ55" s="356"/>
      <c r="FR55" s="356"/>
      <c r="FS55" s="356"/>
      <c r="FT55" s="356"/>
      <c r="FU55" s="356"/>
      <c r="FV55" s="356"/>
      <c r="FW55" s="356"/>
      <c r="FX55" s="356"/>
      <c r="FY55" s="356"/>
      <c r="FZ55" s="356"/>
      <c r="GA55" s="356"/>
      <c r="GB55" s="356"/>
      <c r="GC55" s="356"/>
      <c r="GD55" s="356"/>
      <c r="GE55" s="356"/>
      <c r="GF55" s="356"/>
      <c r="GG55" s="356"/>
      <c r="GH55" s="356"/>
      <c r="GI55" s="356"/>
      <c r="GJ55" s="356"/>
      <c r="GK55" s="356"/>
      <c r="GL55" s="356"/>
      <c r="GM55" s="356"/>
      <c r="GN55" s="356"/>
      <c r="GO55" s="356"/>
      <c r="GP55" s="356"/>
      <c r="GQ55" s="356"/>
      <c r="GR55" s="356"/>
      <c r="GS55" s="356"/>
      <c r="GT55" s="356"/>
      <c r="GU55" s="356"/>
      <c r="GV55" s="356"/>
      <c r="GW55" s="356"/>
      <c r="GX55" s="356"/>
      <c r="GY55" s="356"/>
      <c r="GZ55" s="356"/>
      <c r="HA55" s="356"/>
      <c r="HB55" s="356"/>
      <c r="HC55" s="356"/>
    </row>
    <row r="56" spans="1:211" s="369" customFormat="1" ht="15" customHeight="1" thickTop="1" x14ac:dyDescent="0.2">
      <c r="A56" s="192">
        <f>SWDATA!O41</f>
        <v>0</v>
      </c>
      <c r="B56" s="192">
        <f>SWDATA!M41</f>
        <v>0</v>
      </c>
      <c r="C56" s="201">
        <f>IF(AND(SWDATA!M41=1,SWDATA!Q41="promotions"),SWDATA!P41,0)</f>
        <v>0</v>
      </c>
      <c r="D56" s="200">
        <f>ROW(SWDATA!M41)</f>
        <v>41</v>
      </c>
      <c r="E56" s="202">
        <f t="shared" si="111"/>
        <v>0</v>
      </c>
      <c r="F56" s="203">
        <f t="shared" si="112"/>
        <v>1</v>
      </c>
      <c r="G56" s="192" t="str">
        <f t="shared" si="113"/>
        <v/>
      </c>
      <c r="H56" s="204"/>
      <c r="I56" s="402">
        <f>SWDATA!E41</f>
        <v>0</v>
      </c>
      <c r="J56" s="237">
        <f t="shared" si="114"/>
        <v>0</v>
      </c>
      <c r="K56" s="238" t="str">
        <f t="shared" si="115"/>
        <v/>
      </c>
      <c r="L56" s="334"/>
      <c r="M56" s="337"/>
      <c r="N56" s="332" t="str">
        <f>IF(LEN(SWDATA!F41)=0,"",IF(LEN(SWDATA!G41)=0,"",IF($O$12="ID",MID(SWDATA!G41,FIND("|",SWDATA!G41)+1,FIND("~~",SWDATA!G41)-FIND("|",SWDATA!G41)-1),IF($O$12="Desc",RIGHT(SWDATA!G41,LEN(SWDATA!G41)-FIND("~~",SWDATA!G41)-1),RIGHT(SWDATA!G41,LEN(SWDATA!G41)-FIND("|",SWDATA!G41))))))</f>
        <v/>
      </c>
      <c r="O56" s="292" t="str">
        <f>IF(LEN(SWDATA!G41)=0,"",IF(LEN(SWDATA!H41)=0,"",IF($O$12="ID",MID(SWDATA!H41,FIND("|",SWDATA!H41)+1,FIND("~~",SWDATA!H41)-FIND("|",SWDATA!H41)-1),IF($O$12="Desc",RIGHT(SWDATA!H41,LEN(SWDATA!H41)-FIND("~~",SWDATA!H41)-1),RIGHT(SWDATA!H41,LEN(SWDATA!H41)-FIND("|",SWDATA!H41))))))</f>
        <v/>
      </c>
      <c r="P56" s="293" t="str">
        <f>IF(LEN(SWDATA!C41)=0,"",SWDATA!C41)</f>
        <v/>
      </c>
      <c r="Q56" s="307" t="str">
        <f t="shared" si="253"/>
        <v/>
      </c>
      <c r="R56" s="223" t="s">
        <v>574</v>
      </c>
      <c r="S56" s="224"/>
      <c r="T56" s="224"/>
      <c r="U56" s="261" t="s">
        <v>575</v>
      </c>
      <c r="V56" s="205" t="s">
        <v>221</v>
      </c>
      <c r="W56" s="262">
        <f>IF(OR(Is_Loading,LEN($A56)=0),"",SWDATA!P41)</f>
        <v>0</v>
      </c>
      <c r="X56" s="263">
        <f>IF(OR(Is_Loading,LEN($A56)=0),"",SWDATA!Q41)</f>
        <v>0</v>
      </c>
      <c r="Y56" s="263">
        <f>IF(OR(Is_Loading,LEN($A56)=0),"",SWDATA!R41)</f>
        <v>0</v>
      </c>
      <c r="Z56" s="262" t="str">
        <f t="shared" si="116"/>
        <v/>
      </c>
      <c r="AA56" s="262">
        <f>IF(OR(Is_Loading,LEN($A56)=0),"",SWDATA!T41)</f>
        <v>0</v>
      </c>
      <c r="AB56" s="263">
        <f>IF(OR(Is_Loading,LEN($A56)=0),"",SWDATA!U41)</f>
        <v>0</v>
      </c>
      <c r="AC56" s="263">
        <f>IF(OR(Is_Loading,LEN($A56)=0),"",SWDATA!V41)</f>
        <v>0</v>
      </c>
      <c r="AD56" s="262" t="str">
        <f t="shared" si="117"/>
        <v/>
      </c>
      <c r="AE56" s="262">
        <f>IF(OR(Is_Loading,LEN($A56)=0),"",SWDATA!X41)</f>
        <v>0</v>
      </c>
      <c r="AF56" s="263">
        <f>IF(OR(Is_Loading,LEN($A56)=0),"",SWDATA!Y41)</f>
        <v>0</v>
      </c>
      <c r="AG56" s="263">
        <f>IF(OR(Is_Loading,LEN($A56)=0),"",SWDATA!Z41)</f>
        <v>0</v>
      </c>
      <c r="AH56" s="262" t="str">
        <f t="shared" si="118"/>
        <v/>
      </c>
      <c r="AI56" s="262">
        <f>IF(OR(Is_Loading,LEN($A56)=0),"",SWDATA!AB41)</f>
        <v>0</v>
      </c>
      <c r="AJ56" s="263">
        <f>IF(OR(Is_Loading,LEN($A56)=0),"",SWDATA!AC41)</f>
        <v>0</v>
      </c>
      <c r="AK56" s="263">
        <f>IF(OR(Is_Loading,LEN($A56)=0),"",SWDATA!AD41)</f>
        <v>0</v>
      </c>
      <c r="AL56" s="262" t="str">
        <f t="shared" si="119"/>
        <v/>
      </c>
      <c r="AM56" s="262">
        <f>IF(OR(Is_Loading,LEN($A56)=0),"",SWDATA!AF41)</f>
        <v>0</v>
      </c>
      <c r="AN56" s="263">
        <f>IF(OR(Is_Loading,LEN($A56)=0),"",SWDATA!AG41)</f>
        <v>0</v>
      </c>
      <c r="AO56" s="317">
        <f>IF(OR(Is_Loading,LEN($A56)=0),"",SWDATA!AH41)</f>
        <v>0</v>
      </c>
      <c r="AP56" s="314" t="str">
        <f t="shared" si="120"/>
        <v/>
      </c>
      <c r="AQ56" s="262">
        <f>IF(OR(Is_Loading,LEN($A56)=0),"",SWDATA!AJ41)</f>
        <v>0</v>
      </c>
      <c r="AR56" s="263">
        <f>IF(OR(Is_Loading,LEN($A56)=0),"",SWDATA!AK41)</f>
        <v>0</v>
      </c>
      <c r="AS56" s="263">
        <f>IF(OR(Is_Loading,LEN($A56)=0),"",SWDATA!AL41)</f>
        <v>0</v>
      </c>
      <c r="AT56" s="262" t="str">
        <f t="shared" si="121"/>
        <v/>
      </c>
      <c r="AU56" s="262">
        <f>IF(OR(Is_Loading,LEN($A56)=0),"",SWDATA!AN41)</f>
        <v>0</v>
      </c>
      <c r="AV56" s="263">
        <f>IF(OR(Is_Loading,LEN($A56)=0),"",SWDATA!AO41)</f>
        <v>0</v>
      </c>
      <c r="AW56" s="263">
        <f>IF(OR(Is_Loading,LEN($A56)=0),"",SWDATA!AP41)</f>
        <v>0</v>
      </c>
      <c r="AX56" s="262" t="str">
        <f t="shared" si="122"/>
        <v/>
      </c>
      <c r="AY56" s="262">
        <f>IF(OR(Is_Loading,LEN($A56)=0),"",SWDATA!AR41)</f>
        <v>0</v>
      </c>
      <c r="AZ56" s="263">
        <f>IF(OR(Is_Loading,LEN($A56)=0),"",SWDATA!AS41)</f>
        <v>0</v>
      </c>
      <c r="BA56" s="263">
        <f>IF(OR(Is_Loading,LEN($A56)=0),"",SWDATA!AT41)</f>
        <v>0</v>
      </c>
      <c r="BB56" s="262" t="str">
        <f t="shared" si="123"/>
        <v/>
      </c>
      <c r="BC56" s="262">
        <f>IF(OR(Is_Loading,LEN($A56)=0),"",SWDATA!AV41)</f>
        <v>0</v>
      </c>
      <c r="BD56" s="263">
        <f>IF(OR(Is_Loading,LEN($A56)=0),"",SWDATA!AW41)</f>
        <v>0</v>
      </c>
      <c r="BE56" s="317">
        <f>IF(OR(Is_Loading,LEN($A56)=0),"",SWDATA!AX41)</f>
        <v>0</v>
      </c>
      <c r="BF56" s="314" t="str">
        <f t="shared" si="124"/>
        <v/>
      </c>
      <c r="BG56"/>
      <c r="BH56"/>
      <c r="BI56"/>
      <c r="BJ56"/>
      <c r="BK56"/>
      <c r="BL56"/>
      <c r="BM56"/>
      <c r="BN56"/>
      <c r="BO56"/>
      <c r="BP56"/>
      <c r="BQ56"/>
      <c r="BR56"/>
      <c r="BS56"/>
      <c r="BT56"/>
      <c r="BU56"/>
      <c r="BV56"/>
      <c r="BW56"/>
      <c r="BX56"/>
      <c r="BY56"/>
      <c r="BZ56"/>
      <c r="CA56"/>
      <c r="CB56"/>
      <c r="CC56"/>
      <c r="CD56"/>
      <c r="CE56"/>
      <c r="CF56"/>
      <c r="CG56"/>
      <c r="CH56"/>
      <c r="CI56"/>
      <c r="CJ56"/>
      <c r="CK56"/>
      <c r="CL56"/>
      <c r="CM56"/>
      <c r="CN56" s="201"/>
      <c r="CO56" s="201"/>
      <c r="CP56" s="201"/>
      <c r="CQ56" s="201"/>
      <c r="CR56" s="201"/>
      <c r="CS56" s="201"/>
      <c r="CT56" s="201"/>
      <c r="CU56" s="201"/>
      <c r="CV56" s="201"/>
      <c r="CW56" s="201"/>
      <c r="CX56" s="201"/>
      <c r="CY56" s="201"/>
      <c r="CZ56" s="201"/>
      <c r="DA56" s="201"/>
      <c r="DB56" s="201"/>
      <c r="DC56" s="201"/>
      <c r="DD56" s="201"/>
      <c r="DE56" s="201"/>
      <c r="DF56" s="201"/>
      <c r="DG56" s="201"/>
      <c r="DH56" s="201"/>
      <c r="DI56" s="201"/>
      <c r="DJ56" s="201"/>
      <c r="DK56" s="201"/>
      <c r="DL56" s="201"/>
      <c r="DM56" s="201"/>
      <c r="DN56" s="201"/>
      <c r="DS56" s="356"/>
      <c r="DT56" s="356"/>
      <c r="DU56" s="359">
        <f t="shared" ref="DU56" si="1274">COLUMN(W54)</f>
        <v>23</v>
      </c>
      <c r="DV56" s="359">
        <f t="shared" ref="DV56" si="1275">SUM(DU56)+DV57+1</f>
        <v>24</v>
      </c>
      <c r="DW56" s="359">
        <f t="shared" ref="DW56" si="1276">SUM(DV56)+DW57+1</f>
        <v>25</v>
      </c>
      <c r="DX56" s="359">
        <f t="shared" ref="DX56" si="1277">SUM(DW56)+DX57+1</f>
        <v>27</v>
      </c>
      <c r="DY56" s="359">
        <f t="shared" ref="DY56" si="1278">SUM(DX56)+DY57+1</f>
        <v>28</v>
      </c>
      <c r="DZ56" s="359">
        <f t="shared" ref="DZ56" si="1279">SUM(DY56)+DZ57+1</f>
        <v>29</v>
      </c>
      <c r="EA56" s="359">
        <f t="shared" ref="EA56" si="1280">SUM(DZ56)+EA57+1</f>
        <v>31</v>
      </c>
      <c r="EB56" s="359">
        <f t="shared" ref="EB56" si="1281">SUM(EA56)+EB57+1</f>
        <v>32</v>
      </c>
      <c r="EC56" s="359">
        <f t="shared" ref="EC56" si="1282">SUM(EB56)+EC57+1</f>
        <v>33</v>
      </c>
      <c r="ED56" s="359">
        <f t="shared" ref="ED56" si="1283">SUM(EC56)+ED57+1</f>
        <v>35</v>
      </c>
      <c r="EE56" s="359">
        <f t="shared" ref="EE56" si="1284">SUM(ED56)+EE57+1</f>
        <v>36</v>
      </c>
      <c r="EF56" s="359">
        <f t="shared" ref="EF56" si="1285">SUM(EE56)+EF57+1</f>
        <v>37</v>
      </c>
      <c r="EG56" s="359">
        <f t="shared" ref="EG56" si="1286">SUM(EF56)+EG57+1</f>
        <v>39</v>
      </c>
      <c r="EH56" s="359">
        <f t="shared" ref="EH56" si="1287">SUM(EG56)+EH57+1</f>
        <v>40</v>
      </c>
      <c r="EI56" s="359">
        <f t="shared" ref="EI56" si="1288">SUM(EH56)+EI57+1</f>
        <v>41</v>
      </c>
      <c r="EJ56" s="359">
        <f t="shared" ref="EJ56" si="1289">SUM(EI56)+EJ57+1</f>
        <v>43</v>
      </c>
      <c r="EK56" s="359">
        <f t="shared" ref="EK56" si="1290">SUM(EJ56)+EK57+1</f>
        <v>44</v>
      </c>
      <c r="EL56" s="359">
        <f t="shared" ref="EL56" si="1291">SUM(EK56)+EL57+1</f>
        <v>45</v>
      </c>
      <c r="EM56" s="359">
        <f t="shared" ref="EM56" si="1292">SUM(EL56)+EM57+1</f>
        <v>47</v>
      </c>
      <c r="EN56" s="359">
        <f t="shared" ref="EN56" si="1293">SUM(EM56)+EN57+1</f>
        <v>48</v>
      </c>
      <c r="EO56" s="359">
        <f t="shared" ref="EO56" si="1294">SUM(EN56)+EO57+1</f>
        <v>49</v>
      </c>
      <c r="EP56" s="359">
        <f t="shared" ref="EP56" si="1295">SUM(EO56)+EP57+1</f>
        <v>51</v>
      </c>
      <c r="EQ56" s="359">
        <f t="shared" ref="EQ56" si="1296">SUM(EP56)+EQ57+1</f>
        <v>52</v>
      </c>
      <c r="ER56" s="359">
        <f t="shared" ref="ER56" si="1297">SUM(EQ56)+ER57+1</f>
        <v>53</v>
      </c>
      <c r="ES56" s="359">
        <f t="shared" ref="ES56" si="1298">SUM(ER56)+ES57+1</f>
        <v>55</v>
      </c>
      <c r="ET56" s="359">
        <f t="shared" ref="ET56" si="1299">SUM(ES56)+ET57+1</f>
        <v>56</v>
      </c>
      <c r="EU56" s="359">
        <f t="shared" ref="EU56" si="1300">SUM(ET56)+EU57+1</f>
        <v>57</v>
      </c>
      <c r="EV56" s="359">
        <f t="shared" ref="EV56" si="1301">SUM(EU56)+EV57+1</f>
        <v>59</v>
      </c>
      <c r="EW56" s="359">
        <f t="shared" ref="EW56" si="1302">SUM(EV56)+EW57+1</f>
        <v>60</v>
      </c>
      <c r="EX56" s="359">
        <f t="shared" ref="EX56" si="1303">SUM(EW56)+EX57+1</f>
        <v>61</v>
      </c>
      <c r="EY56" s="359">
        <f t="shared" ref="EY56" si="1304">SUM(EX56)+EY57+1</f>
        <v>63</v>
      </c>
      <c r="EZ56" s="359">
        <f t="shared" ref="EZ56" si="1305">SUM(EY56)+EZ57+1</f>
        <v>64</v>
      </c>
      <c r="FA56" s="359">
        <f t="shared" ref="FA56" si="1306">SUM(EZ56)+FA57+1</f>
        <v>65</v>
      </c>
      <c r="FB56" s="359">
        <f t="shared" ref="FB56" si="1307">SUM(FA56)+FB57+1</f>
        <v>67</v>
      </c>
      <c r="FC56" s="359">
        <f t="shared" ref="FC56" si="1308">SUM(FB56)+FC57+1</f>
        <v>68</v>
      </c>
      <c r="FD56" s="359">
        <f t="shared" ref="FD56" si="1309">SUM(FC56)+FD57+1</f>
        <v>69</v>
      </c>
      <c r="FE56" s="356"/>
      <c r="FF56" s="356"/>
      <c r="FG56" s="356"/>
      <c r="FH56" s="356"/>
      <c r="FI56" s="356"/>
      <c r="FJ56" s="356"/>
      <c r="FK56" s="356"/>
      <c r="FL56" s="356"/>
      <c r="FM56" s="356"/>
      <c r="FN56" s="356"/>
      <c r="FO56" s="356"/>
      <c r="FP56" s="356"/>
      <c r="FQ56" s="356"/>
      <c r="FR56" s="356"/>
      <c r="FS56" s="356"/>
      <c r="FT56" s="356"/>
      <c r="FU56" s="356"/>
      <c r="FV56" s="356"/>
      <c r="FW56" s="356"/>
      <c r="FX56" s="356"/>
      <c r="FY56" s="356"/>
      <c r="FZ56" s="356"/>
      <c r="GA56" s="356"/>
      <c r="GB56" s="356"/>
      <c r="GC56" s="356"/>
      <c r="GD56" s="356"/>
      <c r="GE56" s="356"/>
      <c r="GF56" s="356"/>
      <c r="GG56" s="356"/>
      <c r="GH56" s="356"/>
      <c r="GI56" s="356"/>
      <c r="GJ56" s="356"/>
      <c r="GK56" s="356"/>
      <c r="GL56" s="356"/>
      <c r="GM56" s="356"/>
      <c r="GN56" s="356"/>
      <c r="GO56" s="356"/>
      <c r="GP56" s="356"/>
      <c r="GQ56" s="356"/>
      <c r="GR56" s="356"/>
      <c r="GS56" s="356"/>
      <c r="GT56" s="356"/>
      <c r="GU56" s="356"/>
      <c r="GV56" s="356"/>
      <c r="GW56" s="356"/>
      <c r="GX56" s="356"/>
      <c r="GY56" s="356"/>
      <c r="GZ56" s="356"/>
    </row>
    <row r="57" spans="1:211" s="369" customFormat="1" ht="15" customHeight="1" thickBot="1" x14ac:dyDescent="0.25">
      <c r="A57" s="192">
        <f>SWDATA!O42</f>
        <v>0</v>
      </c>
      <c r="B57" s="192">
        <f>SWDATA!M42</f>
        <v>0</v>
      </c>
      <c r="C57" s="201">
        <f>IF(AND(SWDATA!M42=1,SWDATA!Q42="promotions"),SWDATA!P42,0)</f>
        <v>0</v>
      </c>
      <c r="D57" s="200">
        <f>ROW(SWDATA!M42)</f>
        <v>42</v>
      </c>
      <c r="E57" s="202">
        <f t="shared" si="111"/>
        <v>0</v>
      </c>
      <c r="F57" s="203">
        <f t="shared" si="112"/>
        <v>1</v>
      </c>
      <c r="G57" s="192" t="str">
        <f t="shared" si="113"/>
        <v/>
      </c>
      <c r="H57" s="204"/>
      <c r="I57" s="402">
        <f>SWDATA!E42</f>
        <v>0</v>
      </c>
      <c r="J57" s="390">
        <f t="shared" si="114"/>
        <v>0</v>
      </c>
      <c r="K57" s="391" t="str">
        <f t="shared" si="115"/>
        <v/>
      </c>
      <c r="L57" s="334"/>
      <c r="M57" s="338"/>
      <c r="N57" s="392" t="str">
        <f>IF(LEN(SWDATA!F42)=0,"",IF(LEN(SWDATA!G42)=0,"",IF($O$12="ID",MID(SWDATA!G42,FIND("|",SWDATA!G42)+1,FIND("~~",SWDATA!G42)-FIND("|",SWDATA!G42)-1),IF($O$12="Desc",RIGHT(SWDATA!G42,LEN(SWDATA!G42)-FIND("~~",SWDATA!G42)-1),RIGHT(SWDATA!G42,LEN(SWDATA!G42)-FIND("|",SWDATA!G42))))))</f>
        <v/>
      </c>
      <c r="O57" s="393" t="str">
        <f>IF(LEN(SWDATA!G42)=0,"",IF(LEN(SWDATA!H42)=0,"",IF($O$12="ID",MID(SWDATA!H42,FIND("|",SWDATA!H42)+1,FIND("~~",SWDATA!H42)-FIND("|",SWDATA!H42)-1),IF($O$12="Desc",RIGHT(SWDATA!H42,LEN(SWDATA!H42)-FIND("~~",SWDATA!H42)-1),RIGHT(SWDATA!H42,LEN(SWDATA!H42)-FIND("|",SWDATA!H42))))))</f>
        <v/>
      </c>
      <c r="P57" s="394" t="str">
        <f>IF(LEN(SWDATA!C42)=0,"",SWDATA!C42)</f>
        <v/>
      </c>
      <c r="Q57" s="307" t="str">
        <f t="shared" si="253"/>
        <v/>
      </c>
      <c r="R57" s="399" t="s">
        <v>261</v>
      </c>
      <c r="S57" s="400" t="s">
        <v>483</v>
      </c>
      <c r="T57" s="400"/>
      <c r="U57" s="401" t="s">
        <v>579</v>
      </c>
      <c r="V57" s="205" t="s">
        <v>221</v>
      </c>
      <c r="W57" s="395">
        <f>IF(OR(Is_Loading,LEN($A57)=0),"",SWDATA!P42)</f>
        <v>0</v>
      </c>
      <c r="X57" s="396">
        <f>IF(OR(Is_Loading,LEN($A57)=0),"",SWDATA!Q42)</f>
        <v>0</v>
      </c>
      <c r="Y57" s="396">
        <f>IF(OR(Is_Loading,LEN($A57)=0),"",SWDATA!R42)</f>
        <v>0</v>
      </c>
      <c r="Z57" s="395" t="str">
        <f t="shared" si="116"/>
        <v/>
      </c>
      <c r="AA57" s="395">
        <f>IF(OR(Is_Loading,LEN($A57)=0),"",SWDATA!T42)</f>
        <v>0</v>
      </c>
      <c r="AB57" s="396">
        <f>IF(OR(Is_Loading,LEN($A57)=0),"",SWDATA!U42)</f>
        <v>0</v>
      </c>
      <c r="AC57" s="396">
        <f>IF(OR(Is_Loading,LEN($A57)=0),"",SWDATA!V42)</f>
        <v>0</v>
      </c>
      <c r="AD57" s="395" t="str">
        <f t="shared" si="117"/>
        <v/>
      </c>
      <c r="AE57" s="395">
        <f>IF(OR(Is_Loading,LEN($A57)=0),"",SWDATA!X42)</f>
        <v>0</v>
      </c>
      <c r="AF57" s="396">
        <f>IF(OR(Is_Loading,LEN($A57)=0),"",SWDATA!Y42)</f>
        <v>0</v>
      </c>
      <c r="AG57" s="396">
        <f>IF(OR(Is_Loading,LEN($A57)=0),"",SWDATA!Z42)</f>
        <v>0</v>
      </c>
      <c r="AH57" s="395" t="str">
        <f t="shared" si="118"/>
        <v/>
      </c>
      <c r="AI57" s="395">
        <f>IF(OR(Is_Loading,LEN($A57)=0),"",SWDATA!AB42)</f>
        <v>0</v>
      </c>
      <c r="AJ57" s="396">
        <f>IF(OR(Is_Loading,LEN($A57)=0),"",SWDATA!AC42)</f>
        <v>0</v>
      </c>
      <c r="AK57" s="396">
        <f>IF(OR(Is_Loading,LEN($A57)=0),"",SWDATA!AD42)</f>
        <v>0</v>
      </c>
      <c r="AL57" s="395" t="str">
        <f t="shared" si="119"/>
        <v/>
      </c>
      <c r="AM57" s="395">
        <f>IF(OR(Is_Loading,LEN($A57)=0),"",SWDATA!AF42)</f>
        <v>0</v>
      </c>
      <c r="AN57" s="396">
        <f>IF(OR(Is_Loading,LEN($A57)=0),"",SWDATA!AG42)</f>
        <v>0</v>
      </c>
      <c r="AO57" s="397">
        <f>IF(OR(Is_Loading,LEN($A57)=0),"",SWDATA!AH42)</f>
        <v>0</v>
      </c>
      <c r="AP57" s="398" t="str">
        <f t="shared" si="120"/>
        <v/>
      </c>
      <c r="AQ57" s="395">
        <f>IF(OR(Is_Loading,LEN($A57)=0),"",SWDATA!AJ42)</f>
        <v>0</v>
      </c>
      <c r="AR57" s="396">
        <f>IF(OR(Is_Loading,LEN($A57)=0),"",SWDATA!AK42)</f>
        <v>0</v>
      </c>
      <c r="AS57" s="396">
        <f>IF(OR(Is_Loading,LEN($A57)=0),"",SWDATA!AL42)</f>
        <v>0</v>
      </c>
      <c r="AT57" s="395" t="str">
        <f t="shared" si="121"/>
        <v/>
      </c>
      <c r="AU57" s="395">
        <f>IF(OR(Is_Loading,LEN($A57)=0),"",SWDATA!AN42)</f>
        <v>0</v>
      </c>
      <c r="AV57" s="396">
        <f>IF(OR(Is_Loading,LEN($A57)=0),"",SWDATA!AO42)</f>
        <v>0</v>
      </c>
      <c r="AW57" s="396">
        <f>IF(OR(Is_Loading,LEN($A57)=0),"",SWDATA!AP42)</f>
        <v>0</v>
      </c>
      <c r="AX57" s="395" t="str">
        <f t="shared" si="122"/>
        <v/>
      </c>
      <c r="AY57" s="395">
        <f>IF(OR(Is_Loading,LEN($A57)=0),"",SWDATA!AR42)</f>
        <v>0</v>
      </c>
      <c r="AZ57" s="396">
        <f>IF(OR(Is_Loading,LEN($A57)=0),"",SWDATA!AS42)</f>
        <v>0</v>
      </c>
      <c r="BA57" s="396">
        <f>IF(OR(Is_Loading,LEN($A57)=0),"",SWDATA!AT42)</f>
        <v>0</v>
      </c>
      <c r="BB57" s="395" t="str">
        <f t="shared" si="123"/>
        <v/>
      </c>
      <c r="BC57" s="395">
        <f>IF(OR(Is_Loading,LEN($A57)=0),"",SWDATA!AV42)</f>
        <v>0</v>
      </c>
      <c r="BD57" s="396">
        <f>IF(OR(Is_Loading,LEN($A57)=0),"",SWDATA!AW42)</f>
        <v>0</v>
      </c>
      <c r="BE57" s="397">
        <f>IF(OR(Is_Loading,LEN($A57)=0),"",SWDATA!AX42)</f>
        <v>0</v>
      </c>
      <c r="BF57" s="398" t="str">
        <f t="shared" si="124"/>
        <v/>
      </c>
      <c r="BG57"/>
      <c r="BH57"/>
      <c r="BI57"/>
      <c r="BJ57"/>
      <c r="BK57"/>
      <c r="BL57"/>
      <c r="BM57"/>
      <c r="BN57"/>
      <c r="BO57"/>
      <c r="BP57"/>
      <c r="BQ57"/>
      <c r="BR57"/>
      <c r="BS57"/>
      <c r="BT57"/>
      <c r="BU57"/>
      <c r="BV57"/>
      <c r="BW57"/>
      <c r="BX57"/>
      <c r="BY57"/>
      <c r="BZ57"/>
      <c r="CA57"/>
      <c r="CB57"/>
      <c r="CC57"/>
      <c r="CD57"/>
      <c r="CE57"/>
      <c r="CF57"/>
      <c r="CG57"/>
      <c r="CH57"/>
      <c r="CI57"/>
      <c r="CJ57"/>
      <c r="CK57"/>
      <c r="CL57"/>
      <c r="CM57"/>
      <c r="CN57" s="201"/>
      <c r="CO57" s="201"/>
      <c r="CP57" s="201"/>
      <c r="CQ57" s="201"/>
      <c r="CR57" s="201"/>
      <c r="CS57" s="201"/>
      <c r="CT57" s="201"/>
      <c r="CU57" s="201"/>
      <c r="CV57" s="201"/>
      <c r="CW57" s="201"/>
      <c r="CX57" s="201"/>
      <c r="CY57" s="201"/>
      <c r="CZ57" s="201"/>
      <c r="DA57" s="201"/>
      <c r="DB57" s="201"/>
      <c r="DC57" s="201"/>
      <c r="DD57" s="201"/>
      <c r="DE57" s="201"/>
      <c r="DF57" s="201"/>
      <c r="DG57" s="201"/>
      <c r="DH57" s="201"/>
      <c r="DI57" s="201"/>
      <c r="DJ57" s="201"/>
      <c r="DK57" s="201"/>
      <c r="DL57" s="201"/>
      <c r="DM57" s="201"/>
      <c r="DN57" s="201"/>
      <c r="DS57" s="356"/>
      <c r="DT57" s="370"/>
      <c r="DU57" s="359"/>
      <c r="DV57" s="359"/>
      <c r="DW57" s="359"/>
      <c r="DX57" s="359">
        <v>1</v>
      </c>
      <c r="DY57" s="359">
        <f t="shared" ref="DY57" si="1310">DV57</f>
        <v>0</v>
      </c>
      <c r="DZ57" s="359">
        <f t="shared" ref="DZ57" si="1311">DW57</f>
        <v>0</v>
      </c>
      <c r="EA57" s="359">
        <f t="shared" ref="EA57" si="1312">DX57</f>
        <v>1</v>
      </c>
      <c r="EB57" s="359">
        <f t="shared" ref="EB57" si="1313">DY57</f>
        <v>0</v>
      </c>
      <c r="EC57" s="359">
        <f t="shared" ref="EC57" si="1314">DZ57</f>
        <v>0</v>
      </c>
      <c r="ED57" s="359">
        <f t="shared" ref="ED57" si="1315">EA57</f>
        <v>1</v>
      </c>
      <c r="EE57" s="359">
        <f t="shared" ref="EE57" si="1316">EB57</f>
        <v>0</v>
      </c>
      <c r="EF57" s="359">
        <f t="shared" ref="EF57" si="1317">EC57</f>
        <v>0</v>
      </c>
      <c r="EG57" s="359">
        <f t="shared" ref="EG57" si="1318">ED57</f>
        <v>1</v>
      </c>
      <c r="EH57" s="359">
        <f t="shared" ref="EH57" si="1319">EE57</f>
        <v>0</v>
      </c>
      <c r="EI57" s="359">
        <f t="shared" ref="EI57" si="1320">EF57</f>
        <v>0</v>
      </c>
      <c r="EJ57" s="359">
        <f t="shared" ref="EJ57" si="1321">EG57</f>
        <v>1</v>
      </c>
      <c r="EK57" s="359">
        <f t="shared" ref="EK57" si="1322">EH57</f>
        <v>0</v>
      </c>
      <c r="EL57" s="359">
        <f t="shared" ref="EL57" si="1323">EI57</f>
        <v>0</v>
      </c>
      <c r="EM57" s="359">
        <f t="shared" ref="EM57" si="1324">EJ57</f>
        <v>1</v>
      </c>
      <c r="EN57" s="359">
        <f t="shared" ref="EN57" si="1325">EK57</f>
        <v>0</v>
      </c>
      <c r="EO57" s="359">
        <f t="shared" ref="EO57" si="1326">EL57</f>
        <v>0</v>
      </c>
      <c r="EP57" s="359">
        <f t="shared" ref="EP57" si="1327">EM57</f>
        <v>1</v>
      </c>
      <c r="EQ57" s="359">
        <f t="shared" ref="EQ57" si="1328">EN57</f>
        <v>0</v>
      </c>
      <c r="ER57" s="359">
        <f t="shared" ref="ER57" si="1329">EO57</f>
        <v>0</v>
      </c>
      <c r="ES57" s="359">
        <f t="shared" ref="ES57" si="1330">EP57</f>
        <v>1</v>
      </c>
      <c r="ET57" s="359">
        <f t="shared" ref="ET57" si="1331">EQ57</f>
        <v>0</v>
      </c>
      <c r="EU57" s="359">
        <f t="shared" ref="EU57" si="1332">ER57</f>
        <v>0</v>
      </c>
      <c r="EV57" s="359">
        <f t="shared" ref="EV57" si="1333">ES57</f>
        <v>1</v>
      </c>
      <c r="EW57" s="359">
        <f t="shared" ref="EW57" si="1334">ET57</f>
        <v>0</v>
      </c>
      <c r="EX57" s="359">
        <f t="shared" ref="EX57" si="1335">EU57</f>
        <v>0</v>
      </c>
      <c r="EY57" s="359">
        <f t="shared" ref="EY57" si="1336">EV57</f>
        <v>1</v>
      </c>
      <c r="EZ57" s="359">
        <f t="shared" ref="EZ57" si="1337">EW57</f>
        <v>0</v>
      </c>
      <c r="FA57" s="359">
        <f t="shared" ref="FA57" si="1338">EX57</f>
        <v>0</v>
      </c>
      <c r="FB57" s="359">
        <f t="shared" ref="FB57" si="1339">EY57</f>
        <v>1</v>
      </c>
      <c r="FC57" s="359">
        <f t="shared" ref="FC57" si="1340">EZ57</f>
        <v>0</v>
      </c>
      <c r="FD57" s="359">
        <f t="shared" ref="FD57" si="1341">FA57</f>
        <v>0</v>
      </c>
      <c r="FE57" s="372"/>
      <c r="FF57" s="356"/>
      <c r="FG57" s="356"/>
      <c r="FH57" s="356"/>
      <c r="FI57" s="356"/>
      <c r="FJ57" s="356"/>
      <c r="FK57" s="356"/>
      <c r="FL57" s="356"/>
      <c r="FM57" s="356"/>
      <c r="FN57" s="356"/>
      <c r="FO57" s="356"/>
      <c r="FP57" s="356"/>
      <c r="FQ57" s="356"/>
      <c r="FR57" s="356"/>
      <c r="FS57" s="356"/>
      <c r="FT57" s="356"/>
      <c r="FU57" s="356"/>
      <c r="FV57" s="356"/>
      <c r="FW57" s="356"/>
      <c r="FX57" s="356"/>
      <c r="FY57" s="356"/>
      <c r="FZ57" s="356"/>
      <c r="GA57" s="356"/>
      <c r="GB57" s="356"/>
      <c r="GC57" s="356"/>
      <c r="GD57" s="356"/>
      <c r="GE57" s="356"/>
      <c r="GF57" s="356"/>
      <c r="GG57" s="356"/>
      <c r="GH57" s="356"/>
      <c r="GI57" s="356"/>
      <c r="GJ57" s="356"/>
      <c r="GK57" s="356"/>
      <c r="GL57" s="356"/>
      <c r="GM57" s="356"/>
      <c r="GN57" s="356"/>
      <c r="GO57" s="356"/>
      <c r="GP57" s="356"/>
      <c r="GQ57" s="356"/>
      <c r="GR57" s="356"/>
      <c r="GS57" s="356"/>
      <c r="GT57" s="356"/>
      <c r="GU57" s="356"/>
      <c r="GV57" s="356"/>
      <c r="GW57" s="356"/>
      <c r="GX57" s="356"/>
      <c r="GY57" s="356"/>
      <c r="GZ57" s="356"/>
      <c r="HA57" s="356"/>
      <c r="HB57" s="356"/>
      <c r="HC57" s="356"/>
    </row>
    <row r="58" spans="1:211" s="369" customFormat="1" ht="15" customHeight="1" thickTop="1" x14ac:dyDescent="0.2">
      <c r="A58" s="192">
        <f>SWDATA!O43</f>
        <v>0</v>
      </c>
      <c r="B58" s="192">
        <f>SWDATA!M43</f>
        <v>0</v>
      </c>
      <c r="C58" s="201">
        <f>IF(AND(SWDATA!M43=1,SWDATA!Q43="promotions"),SWDATA!P43,0)</f>
        <v>0</v>
      </c>
      <c r="D58" s="200">
        <f>ROW(SWDATA!M43)</f>
        <v>43</v>
      </c>
      <c r="E58" s="202">
        <f t="shared" si="111"/>
        <v>0</v>
      </c>
      <c r="F58" s="203">
        <f t="shared" si="112"/>
        <v>1</v>
      </c>
      <c r="G58" s="192" t="str">
        <f t="shared" si="113"/>
        <v/>
      </c>
      <c r="H58" s="204"/>
      <c r="I58" s="402">
        <f>SWDATA!E43</f>
        <v>0</v>
      </c>
      <c r="J58" s="237">
        <f t="shared" si="114"/>
        <v>0</v>
      </c>
      <c r="K58" s="238" t="str">
        <f t="shared" si="115"/>
        <v/>
      </c>
      <c r="L58" s="334"/>
      <c r="M58" s="337"/>
      <c r="N58" s="332" t="str">
        <f>IF(LEN(SWDATA!F43)=0,"",IF(LEN(SWDATA!G43)=0,"",IF($O$12="ID",MID(SWDATA!G43,FIND("|",SWDATA!G43)+1,FIND("~~",SWDATA!G43)-FIND("|",SWDATA!G43)-1),IF($O$12="Desc",RIGHT(SWDATA!G43,LEN(SWDATA!G43)-FIND("~~",SWDATA!G43)-1),RIGHT(SWDATA!G43,LEN(SWDATA!G43)-FIND("|",SWDATA!G43))))))</f>
        <v/>
      </c>
      <c r="O58" s="292" t="str">
        <f>IF(LEN(SWDATA!G43)=0,"",IF(LEN(SWDATA!H43)=0,"",IF($O$12="ID",MID(SWDATA!H43,FIND("|",SWDATA!H43)+1,FIND("~~",SWDATA!H43)-FIND("|",SWDATA!H43)-1),IF($O$12="Desc",RIGHT(SWDATA!H43,LEN(SWDATA!H43)-FIND("~~",SWDATA!H43)-1),RIGHT(SWDATA!H43,LEN(SWDATA!H43)-FIND("|",SWDATA!H43))))))</f>
        <v/>
      </c>
      <c r="P58" s="293" t="str">
        <f>IF(LEN(SWDATA!C43)=0,"",SWDATA!C43)</f>
        <v/>
      </c>
      <c r="Q58" s="307" t="str">
        <f t="shared" si="253"/>
        <v/>
      </c>
      <c r="R58" s="223" t="s">
        <v>574</v>
      </c>
      <c r="S58" s="224"/>
      <c r="T58" s="224"/>
      <c r="U58" s="261" t="s">
        <v>575</v>
      </c>
      <c r="V58" s="205" t="s">
        <v>221</v>
      </c>
      <c r="W58" s="262">
        <f>IF(OR(Is_Loading,LEN($A58)=0),"",SWDATA!P43)</f>
        <v>0</v>
      </c>
      <c r="X58" s="263">
        <f>IF(OR(Is_Loading,LEN($A58)=0),"",SWDATA!Q43)</f>
        <v>0</v>
      </c>
      <c r="Y58" s="263">
        <f>IF(OR(Is_Loading,LEN($A58)=0),"",SWDATA!R43)</f>
        <v>0</v>
      </c>
      <c r="Z58" s="262" t="str">
        <f t="shared" si="116"/>
        <v/>
      </c>
      <c r="AA58" s="262">
        <f>IF(OR(Is_Loading,LEN($A58)=0),"",SWDATA!T43)</f>
        <v>0</v>
      </c>
      <c r="AB58" s="263">
        <f>IF(OR(Is_Loading,LEN($A58)=0),"",SWDATA!U43)</f>
        <v>0</v>
      </c>
      <c r="AC58" s="263">
        <f>IF(OR(Is_Loading,LEN($A58)=0),"",SWDATA!V43)</f>
        <v>0</v>
      </c>
      <c r="AD58" s="262" t="str">
        <f t="shared" si="117"/>
        <v/>
      </c>
      <c r="AE58" s="262">
        <f>IF(OR(Is_Loading,LEN($A58)=0),"",SWDATA!X43)</f>
        <v>0</v>
      </c>
      <c r="AF58" s="263">
        <f>IF(OR(Is_Loading,LEN($A58)=0),"",SWDATA!Y43)</f>
        <v>0</v>
      </c>
      <c r="AG58" s="263">
        <f>IF(OR(Is_Loading,LEN($A58)=0),"",SWDATA!Z43)</f>
        <v>0</v>
      </c>
      <c r="AH58" s="262" t="str">
        <f t="shared" si="118"/>
        <v/>
      </c>
      <c r="AI58" s="262">
        <f>IF(OR(Is_Loading,LEN($A58)=0),"",SWDATA!AB43)</f>
        <v>0</v>
      </c>
      <c r="AJ58" s="263">
        <f>IF(OR(Is_Loading,LEN($A58)=0),"",SWDATA!AC43)</f>
        <v>0</v>
      </c>
      <c r="AK58" s="263">
        <f>IF(OR(Is_Loading,LEN($A58)=0),"",SWDATA!AD43)</f>
        <v>0</v>
      </c>
      <c r="AL58" s="262" t="str">
        <f t="shared" si="119"/>
        <v/>
      </c>
      <c r="AM58" s="262">
        <f>IF(OR(Is_Loading,LEN($A58)=0),"",SWDATA!AF43)</f>
        <v>0</v>
      </c>
      <c r="AN58" s="263">
        <f>IF(OR(Is_Loading,LEN($A58)=0),"",SWDATA!AG43)</f>
        <v>0</v>
      </c>
      <c r="AO58" s="317">
        <f>IF(OR(Is_Loading,LEN($A58)=0),"",SWDATA!AH43)</f>
        <v>0</v>
      </c>
      <c r="AP58" s="314" t="str">
        <f t="shared" si="120"/>
        <v/>
      </c>
      <c r="AQ58" s="262">
        <f>IF(OR(Is_Loading,LEN($A58)=0),"",SWDATA!AJ43)</f>
        <v>0</v>
      </c>
      <c r="AR58" s="263">
        <f>IF(OR(Is_Loading,LEN($A58)=0),"",SWDATA!AK43)</f>
        <v>0</v>
      </c>
      <c r="AS58" s="263">
        <f>IF(OR(Is_Loading,LEN($A58)=0),"",SWDATA!AL43)</f>
        <v>0</v>
      </c>
      <c r="AT58" s="262" t="str">
        <f t="shared" si="121"/>
        <v/>
      </c>
      <c r="AU58" s="262">
        <f>IF(OR(Is_Loading,LEN($A58)=0),"",SWDATA!AN43)</f>
        <v>0</v>
      </c>
      <c r="AV58" s="263">
        <f>IF(OR(Is_Loading,LEN($A58)=0),"",SWDATA!AO43)</f>
        <v>0</v>
      </c>
      <c r="AW58" s="263">
        <f>IF(OR(Is_Loading,LEN($A58)=0),"",SWDATA!AP43)</f>
        <v>0</v>
      </c>
      <c r="AX58" s="262" t="str">
        <f t="shared" si="122"/>
        <v/>
      </c>
      <c r="AY58" s="262">
        <f>IF(OR(Is_Loading,LEN($A58)=0),"",SWDATA!AR43)</f>
        <v>0</v>
      </c>
      <c r="AZ58" s="263">
        <f>IF(OR(Is_Loading,LEN($A58)=0),"",SWDATA!AS43)</f>
        <v>0</v>
      </c>
      <c r="BA58" s="263">
        <f>IF(OR(Is_Loading,LEN($A58)=0),"",SWDATA!AT43)</f>
        <v>0</v>
      </c>
      <c r="BB58" s="262" t="str">
        <f t="shared" si="123"/>
        <v/>
      </c>
      <c r="BC58" s="262">
        <f>IF(OR(Is_Loading,LEN($A58)=0),"",SWDATA!AV43)</f>
        <v>0</v>
      </c>
      <c r="BD58" s="263">
        <f>IF(OR(Is_Loading,LEN($A58)=0),"",SWDATA!AW43)</f>
        <v>0</v>
      </c>
      <c r="BE58" s="317">
        <f>IF(OR(Is_Loading,LEN($A58)=0),"",SWDATA!AX43)</f>
        <v>0</v>
      </c>
      <c r="BF58" s="314" t="str">
        <f t="shared" si="124"/>
        <v/>
      </c>
      <c r="BG58"/>
      <c r="BH58"/>
      <c r="BI58"/>
      <c r="BJ58"/>
      <c r="BK58"/>
      <c r="BL58"/>
      <c r="BM58"/>
      <c r="BN58"/>
      <c r="BO58"/>
      <c r="BP58"/>
      <c r="BQ58"/>
      <c r="BR58"/>
      <c r="BS58"/>
      <c r="BT58"/>
      <c r="BU58"/>
      <c r="BV58"/>
      <c r="BW58"/>
      <c r="BX58"/>
      <c r="BY58"/>
      <c r="BZ58"/>
      <c r="CA58"/>
      <c r="CB58"/>
      <c r="CC58"/>
      <c r="CD58"/>
      <c r="CE58"/>
      <c r="CF58"/>
      <c r="CG58"/>
      <c r="CH58"/>
      <c r="CI58"/>
      <c r="CJ58"/>
      <c r="CK58"/>
      <c r="CL58"/>
      <c r="CM58"/>
      <c r="CN58" s="201"/>
      <c r="CO58" s="201"/>
      <c r="CP58" s="201"/>
      <c r="CQ58" s="201"/>
      <c r="CR58" s="201"/>
      <c r="CS58" s="201"/>
      <c r="CT58" s="201"/>
      <c r="CU58" s="201"/>
      <c r="CV58" s="201"/>
      <c r="CW58" s="201"/>
      <c r="CX58" s="201"/>
      <c r="CY58" s="201"/>
      <c r="CZ58" s="201"/>
      <c r="DA58" s="201"/>
      <c r="DB58" s="201"/>
      <c r="DC58" s="201"/>
      <c r="DD58" s="201"/>
      <c r="DE58" s="201"/>
      <c r="DF58" s="201"/>
      <c r="DG58" s="201"/>
      <c r="DH58" s="201"/>
      <c r="DI58" s="201"/>
      <c r="DJ58" s="201"/>
      <c r="DK58" s="201"/>
      <c r="DL58" s="201"/>
      <c r="DM58" s="201"/>
      <c r="DN58" s="201"/>
      <c r="DS58" s="356"/>
      <c r="DT58" s="356"/>
      <c r="DU58" s="359">
        <f t="shared" ref="DU58" si="1342">COLUMN(W56)</f>
        <v>23</v>
      </c>
      <c r="DV58" s="359">
        <f t="shared" ref="DV58" si="1343">SUM(DU58)+DV59+1</f>
        <v>24</v>
      </c>
      <c r="DW58" s="359">
        <f t="shared" ref="DW58" si="1344">SUM(DV58)+DW59+1</f>
        <v>25</v>
      </c>
      <c r="DX58" s="359">
        <f t="shared" ref="DX58" si="1345">SUM(DW58)+DX59+1</f>
        <v>27</v>
      </c>
      <c r="DY58" s="359">
        <f t="shared" ref="DY58" si="1346">SUM(DX58)+DY59+1</f>
        <v>28</v>
      </c>
      <c r="DZ58" s="359">
        <f t="shared" ref="DZ58" si="1347">SUM(DY58)+DZ59+1</f>
        <v>29</v>
      </c>
      <c r="EA58" s="359">
        <f t="shared" ref="EA58" si="1348">SUM(DZ58)+EA59+1</f>
        <v>31</v>
      </c>
      <c r="EB58" s="359">
        <f t="shared" ref="EB58" si="1349">SUM(EA58)+EB59+1</f>
        <v>32</v>
      </c>
      <c r="EC58" s="359">
        <f t="shared" ref="EC58" si="1350">SUM(EB58)+EC59+1</f>
        <v>33</v>
      </c>
      <c r="ED58" s="359">
        <f t="shared" ref="ED58" si="1351">SUM(EC58)+ED59+1</f>
        <v>35</v>
      </c>
      <c r="EE58" s="359">
        <f t="shared" ref="EE58" si="1352">SUM(ED58)+EE59+1</f>
        <v>36</v>
      </c>
      <c r="EF58" s="359">
        <f t="shared" ref="EF58" si="1353">SUM(EE58)+EF59+1</f>
        <v>37</v>
      </c>
      <c r="EG58" s="359">
        <f t="shared" ref="EG58" si="1354">SUM(EF58)+EG59+1</f>
        <v>39</v>
      </c>
      <c r="EH58" s="359">
        <f t="shared" ref="EH58" si="1355">SUM(EG58)+EH59+1</f>
        <v>40</v>
      </c>
      <c r="EI58" s="359">
        <f t="shared" ref="EI58" si="1356">SUM(EH58)+EI59+1</f>
        <v>41</v>
      </c>
      <c r="EJ58" s="359">
        <f t="shared" ref="EJ58" si="1357">SUM(EI58)+EJ59+1</f>
        <v>43</v>
      </c>
      <c r="EK58" s="359">
        <f t="shared" ref="EK58" si="1358">SUM(EJ58)+EK59+1</f>
        <v>44</v>
      </c>
      <c r="EL58" s="359">
        <f t="shared" ref="EL58" si="1359">SUM(EK58)+EL59+1</f>
        <v>45</v>
      </c>
      <c r="EM58" s="359">
        <f t="shared" ref="EM58" si="1360">SUM(EL58)+EM59+1</f>
        <v>47</v>
      </c>
      <c r="EN58" s="359">
        <f t="shared" ref="EN58" si="1361">SUM(EM58)+EN59+1</f>
        <v>48</v>
      </c>
      <c r="EO58" s="359">
        <f t="shared" ref="EO58" si="1362">SUM(EN58)+EO59+1</f>
        <v>49</v>
      </c>
      <c r="EP58" s="359">
        <f t="shared" ref="EP58" si="1363">SUM(EO58)+EP59+1</f>
        <v>51</v>
      </c>
      <c r="EQ58" s="359">
        <f t="shared" ref="EQ58" si="1364">SUM(EP58)+EQ59+1</f>
        <v>52</v>
      </c>
      <c r="ER58" s="359">
        <f t="shared" ref="ER58" si="1365">SUM(EQ58)+ER59+1</f>
        <v>53</v>
      </c>
      <c r="ES58" s="359">
        <f t="shared" ref="ES58" si="1366">SUM(ER58)+ES59+1</f>
        <v>55</v>
      </c>
      <c r="ET58" s="359">
        <f t="shared" ref="ET58" si="1367">SUM(ES58)+ET59+1</f>
        <v>56</v>
      </c>
      <c r="EU58" s="359">
        <f t="shared" ref="EU58" si="1368">SUM(ET58)+EU59+1</f>
        <v>57</v>
      </c>
      <c r="EV58" s="359">
        <f t="shared" ref="EV58" si="1369">SUM(EU58)+EV59+1</f>
        <v>59</v>
      </c>
      <c r="EW58" s="359">
        <f t="shared" ref="EW58" si="1370">SUM(EV58)+EW59+1</f>
        <v>60</v>
      </c>
      <c r="EX58" s="359">
        <f t="shared" ref="EX58" si="1371">SUM(EW58)+EX59+1</f>
        <v>61</v>
      </c>
      <c r="EY58" s="359">
        <f t="shared" ref="EY58" si="1372">SUM(EX58)+EY59+1</f>
        <v>63</v>
      </c>
      <c r="EZ58" s="359">
        <f t="shared" ref="EZ58" si="1373">SUM(EY58)+EZ59+1</f>
        <v>64</v>
      </c>
      <c r="FA58" s="359">
        <f t="shared" ref="FA58" si="1374">SUM(EZ58)+FA59+1</f>
        <v>65</v>
      </c>
      <c r="FB58" s="359">
        <f t="shared" ref="FB58" si="1375">SUM(FA58)+FB59+1</f>
        <v>67</v>
      </c>
      <c r="FC58" s="359">
        <f t="shared" ref="FC58" si="1376">SUM(FB58)+FC59+1</f>
        <v>68</v>
      </c>
      <c r="FD58" s="359">
        <f t="shared" ref="FD58" si="1377">SUM(FC58)+FD59+1</f>
        <v>69</v>
      </c>
      <c r="FE58" s="356"/>
      <c r="FF58" s="356"/>
      <c r="FG58" s="356"/>
      <c r="FH58" s="356"/>
      <c r="FI58" s="356"/>
      <c r="FJ58" s="356"/>
      <c r="FK58" s="356"/>
      <c r="FL58" s="356"/>
      <c r="FM58" s="356"/>
      <c r="FN58" s="356"/>
      <c r="FO58" s="356"/>
      <c r="FP58" s="356"/>
      <c r="FQ58" s="356"/>
      <c r="FR58" s="356"/>
      <c r="FS58" s="356"/>
      <c r="FT58" s="356"/>
      <c r="FU58" s="356"/>
      <c r="FV58" s="356"/>
      <c r="FW58" s="356"/>
      <c r="FX58" s="356"/>
      <c r="FY58" s="356"/>
      <c r="FZ58" s="356"/>
      <c r="GA58" s="356"/>
      <c r="GB58" s="356"/>
      <c r="GC58" s="356"/>
      <c r="GD58" s="356"/>
      <c r="GE58" s="356"/>
      <c r="GF58" s="356"/>
      <c r="GG58" s="356"/>
      <c r="GH58" s="356"/>
      <c r="GI58" s="356"/>
      <c r="GJ58" s="356"/>
      <c r="GK58" s="356"/>
      <c r="GL58" s="356"/>
      <c r="GM58" s="356"/>
      <c r="GN58" s="356"/>
      <c r="GO58" s="356"/>
      <c r="GP58" s="356"/>
      <c r="GQ58" s="356"/>
      <c r="GR58" s="356"/>
      <c r="GS58" s="356"/>
      <c r="GT58" s="356"/>
      <c r="GU58" s="356"/>
      <c r="GV58" s="356"/>
      <c r="GW58" s="356"/>
      <c r="GX58" s="356"/>
      <c r="GY58" s="356"/>
      <c r="GZ58" s="356"/>
    </row>
    <row r="59" spans="1:211" s="369" customFormat="1" ht="15" customHeight="1" thickBot="1" x14ac:dyDescent="0.25">
      <c r="A59" s="192">
        <f>SWDATA!O44</f>
        <v>0</v>
      </c>
      <c r="B59" s="192">
        <f>SWDATA!M44</f>
        <v>0</v>
      </c>
      <c r="C59" s="201">
        <f>IF(AND(SWDATA!M44=1,SWDATA!Q44="promotions"),SWDATA!P44,0)</f>
        <v>0</v>
      </c>
      <c r="D59" s="200">
        <f>ROW(SWDATA!M44)</f>
        <v>44</v>
      </c>
      <c r="E59" s="202">
        <f t="shared" si="111"/>
        <v>0</v>
      </c>
      <c r="F59" s="203">
        <f t="shared" si="112"/>
        <v>1</v>
      </c>
      <c r="G59" s="192" t="str">
        <f t="shared" si="113"/>
        <v/>
      </c>
      <c r="H59" s="204"/>
      <c r="I59" s="402">
        <f>SWDATA!E44</f>
        <v>0</v>
      </c>
      <c r="J59" s="390">
        <f t="shared" si="114"/>
        <v>0</v>
      </c>
      <c r="K59" s="391" t="str">
        <f t="shared" si="115"/>
        <v/>
      </c>
      <c r="L59" s="334"/>
      <c r="M59" s="338"/>
      <c r="N59" s="392" t="str">
        <f>IF(LEN(SWDATA!F44)=0,"",IF(LEN(SWDATA!G44)=0,"",IF($O$12="ID",MID(SWDATA!G44,FIND("|",SWDATA!G44)+1,FIND("~~",SWDATA!G44)-FIND("|",SWDATA!G44)-1),IF($O$12="Desc",RIGHT(SWDATA!G44,LEN(SWDATA!G44)-FIND("~~",SWDATA!G44)-1),RIGHT(SWDATA!G44,LEN(SWDATA!G44)-FIND("|",SWDATA!G44))))))</f>
        <v/>
      </c>
      <c r="O59" s="393" t="str">
        <f>IF(LEN(SWDATA!G44)=0,"",IF(LEN(SWDATA!H44)=0,"",IF($O$12="ID",MID(SWDATA!H44,FIND("|",SWDATA!H44)+1,FIND("~~",SWDATA!H44)-FIND("|",SWDATA!H44)-1),IF($O$12="Desc",RIGHT(SWDATA!H44,LEN(SWDATA!H44)-FIND("~~",SWDATA!H44)-1),RIGHT(SWDATA!H44,LEN(SWDATA!H44)-FIND("|",SWDATA!H44))))))</f>
        <v/>
      </c>
      <c r="P59" s="394" t="str">
        <f>IF(LEN(SWDATA!C44)=0,"",SWDATA!C44)</f>
        <v/>
      </c>
      <c r="Q59" s="307" t="str">
        <f t="shared" si="253"/>
        <v/>
      </c>
      <c r="R59" s="399" t="s">
        <v>261</v>
      </c>
      <c r="S59" s="400" t="s">
        <v>483</v>
      </c>
      <c r="T59" s="400"/>
      <c r="U59" s="401" t="s">
        <v>579</v>
      </c>
      <c r="V59" s="205" t="s">
        <v>221</v>
      </c>
      <c r="W59" s="395">
        <f>IF(OR(Is_Loading,LEN($A59)=0),"",SWDATA!P44)</f>
        <v>0</v>
      </c>
      <c r="X59" s="396">
        <f>IF(OR(Is_Loading,LEN($A59)=0),"",SWDATA!Q44)</f>
        <v>0</v>
      </c>
      <c r="Y59" s="396">
        <f>IF(OR(Is_Loading,LEN($A59)=0),"",SWDATA!R44)</f>
        <v>0</v>
      </c>
      <c r="Z59" s="395" t="str">
        <f t="shared" si="116"/>
        <v/>
      </c>
      <c r="AA59" s="395">
        <f>IF(OR(Is_Loading,LEN($A59)=0),"",SWDATA!T44)</f>
        <v>0</v>
      </c>
      <c r="AB59" s="396">
        <f>IF(OR(Is_Loading,LEN($A59)=0),"",SWDATA!U44)</f>
        <v>0</v>
      </c>
      <c r="AC59" s="396">
        <f>IF(OR(Is_Loading,LEN($A59)=0),"",SWDATA!V44)</f>
        <v>0</v>
      </c>
      <c r="AD59" s="395" t="str">
        <f t="shared" si="117"/>
        <v/>
      </c>
      <c r="AE59" s="395">
        <f>IF(OR(Is_Loading,LEN($A59)=0),"",SWDATA!X44)</f>
        <v>0</v>
      </c>
      <c r="AF59" s="396">
        <f>IF(OR(Is_Loading,LEN($A59)=0),"",SWDATA!Y44)</f>
        <v>0</v>
      </c>
      <c r="AG59" s="396">
        <f>IF(OR(Is_Loading,LEN($A59)=0),"",SWDATA!Z44)</f>
        <v>0</v>
      </c>
      <c r="AH59" s="395" t="str">
        <f t="shared" si="118"/>
        <v/>
      </c>
      <c r="AI59" s="395">
        <f>IF(OR(Is_Loading,LEN($A59)=0),"",SWDATA!AB44)</f>
        <v>0</v>
      </c>
      <c r="AJ59" s="396">
        <f>IF(OR(Is_Loading,LEN($A59)=0),"",SWDATA!AC44)</f>
        <v>0</v>
      </c>
      <c r="AK59" s="396">
        <f>IF(OR(Is_Loading,LEN($A59)=0),"",SWDATA!AD44)</f>
        <v>0</v>
      </c>
      <c r="AL59" s="395" t="str">
        <f t="shared" si="119"/>
        <v/>
      </c>
      <c r="AM59" s="395">
        <f>IF(OR(Is_Loading,LEN($A59)=0),"",SWDATA!AF44)</f>
        <v>0</v>
      </c>
      <c r="AN59" s="396">
        <f>IF(OR(Is_Loading,LEN($A59)=0),"",SWDATA!AG44)</f>
        <v>0</v>
      </c>
      <c r="AO59" s="397">
        <f>IF(OR(Is_Loading,LEN($A59)=0),"",SWDATA!AH44)</f>
        <v>0</v>
      </c>
      <c r="AP59" s="398" t="str">
        <f t="shared" si="120"/>
        <v/>
      </c>
      <c r="AQ59" s="395">
        <f>IF(OR(Is_Loading,LEN($A59)=0),"",SWDATA!AJ44)</f>
        <v>0</v>
      </c>
      <c r="AR59" s="396">
        <f>IF(OR(Is_Loading,LEN($A59)=0),"",SWDATA!AK44)</f>
        <v>0</v>
      </c>
      <c r="AS59" s="396">
        <f>IF(OR(Is_Loading,LEN($A59)=0),"",SWDATA!AL44)</f>
        <v>0</v>
      </c>
      <c r="AT59" s="395" t="str">
        <f t="shared" si="121"/>
        <v/>
      </c>
      <c r="AU59" s="395">
        <f>IF(OR(Is_Loading,LEN($A59)=0),"",SWDATA!AN44)</f>
        <v>0</v>
      </c>
      <c r="AV59" s="396">
        <f>IF(OR(Is_Loading,LEN($A59)=0),"",SWDATA!AO44)</f>
        <v>0</v>
      </c>
      <c r="AW59" s="396">
        <f>IF(OR(Is_Loading,LEN($A59)=0),"",SWDATA!AP44)</f>
        <v>0</v>
      </c>
      <c r="AX59" s="395" t="str">
        <f t="shared" si="122"/>
        <v/>
      </c>
      <c r="AY59" s="395">
        <f>IF(OR(Is_Loading,LEN($A59)=0),"",SWDATA!AR44)</f>
        <v>0</v>
      </c>
      <c r="AZ59" s="396">
        <f>IF(OR(Is_Loading,LEN($A59)=0),"",SWDATA!AS44)</f>
        <v>0</v>
      </c>
      <c r="BA59" s="396">
        <f>IF(OR(Is_Loading,LEN($A59)=0),"",SWDATA!AT44)</f>
        <v>0</v>
      </c>
      <c r="BB59" s="395" t="str">
        <f t="shared" si="123"/>
        <v/>
      </c>
      <c r="BC59" s="395">
        <f>IF(OR(Is_Loading,LEN($A59)=0),"",SWDATA!AV44)</f>
        <v>0</v>
      </c>
      <c r="BD59" s="396">
        <f>IF(OR(Is_Loading,LEN($A59)=0),"",SWDATA!AW44)</f>
        <v>0</v>
      </c>
      <c r="BE59" s="397">
        <f>IF(OR(Is_Loading,LEN($A59)=0),"",SWDATA!AX44)</f>
        <v>0</v>
      </c>
      <c r="BF59" s="398" t="str">
        <f t="shared" si="124"/>
        <v/>
      </c>
      <c r="BG59"/>
      <c r="BH59"/>
      <c r="BI59"/>
      <c r="BJ59"/>
      <c r="BK59"/>
      <c r="BL59"/>
      <c r="BM59"/>
      <c r="BN59"/>
      <c r="BO59"/>
      <c r="BP59"/>
      <c r="BQ59"/>
      <c r="BR59"/>
      <c r="BS59"/>
      <c r="BT59"/>
      <c r="BU59"/>
      <c r="BV59"/>
      <c r="BW59"/>
      <c r="BX59"/>
      <c r="BY59"/>
      <c r="BZ59"/>
      <c r="CA59"/>
      <c r="CB59"/>
      <c r="CC59"/>
      <c r="CD59"/>
      <c r="CE59"/>
      <c r="CF59"/>
      <c r="CG59"/>
      <c r="CH59"/>
      <c r="CI59"/>
      <c r="CJ59"/>
      <c r="CK59"/>
      <c r="CL59"/>
      <c r="CM59"/>
      <c r="CN59" s="201"/>
      <c r="CO59" s="201"/>
      <c r="CP59" s="201"/>
      <c r="CQ59" s="201"/>
      <c r="CR59" s="201"/>
      <c r="CS59" s="201"/>
      <c r="CT59" s="201"/>
      <c r="CU59" s="201"/>
      <c r="CV59" s="201"/>
      <c r="CW59" s="201"/>
      <c r="CX59" s="201"/>
      <c r="CY59" s="201"/>
      <c r="CZ59" s="201"/>
      <c r="DA59" s="201"/>
      <c r="DB59" s="201"/>
      <c r="DC59" s="201"/>
      <c r="DD59" s="201"/>
      <c r="DE59" s="201"/>
      <c r="DF59" s="201"/>
      <c r="DG59" s="201"/>
      <c r="DH59" s="201"/>
      <c r="DI59" s="201"/>
      <c r="DJ59" s="201"/>
      <c r="DK59" s="201"/>
      <c r="DL59" s="201"/>
      <c r="DM59" s="201"/>
      <c r="DN59" s="201"/>
      <c r="DS59" s="356"/>
      <c r="DT59" s="370"/>
      <c r="DU59" s="359"/>
      <c r="DV59" s="359"/>
      <c r="DW59" s="359"/>
      <c r="DX59" s="359">
        <v>1</v>
      </c>
      <c r="DY59" s="359">
        <f t="shared" ref="DY59" si="1378">DV59</f>
        <v>0</v>
      </c>
      <c r="DZ59" s="359">
        <f t="shared" ref="DZ59" si="1379">DW59</f>
        <v>0</v>
      </c>
      <c r="EA59" s="359">
        <f t="shared" ref="EA59" si="1380">DX59</f>
        <v>1</v>
      </c>
      <c r="EB59" s="359">
        <f t="shared" ref="EB59" si="1381">DY59</f>
        <v>0</v>
      </c>
      <c r="EC59" s="359">
        <f t="shared" ref="EC59" si="1382">DZ59</f>
        <v>0</v>
      </c>
      <c r="ED59" s="359">
        <f t="shared" ref="ED59" si="1383">EA59</f>
        <v>1</v>
      </c>
      <c r="EE59" s="359">
        <f t="shared" ref="EE59" si="1384">EB59</f>
        <v>0</v>
      </c>
      <c r="EF59" s="359">
        <f t="shared" ref="EF59" si="1385">EC59</f>
        <v>0</v>
      </c>
      <c r="EG59" s="359">
        <f t="shared" ref="EG59" si="1386">ED59</f>
        <v>1</v>
      </c>
      <c r="EH59" s="359">
        <f t="shared" ref="EH59" si="1387">EE59</f>
        <v>0</v>
      </c>
      <c r="EI59" s="359">
        <f t="shared" ref="EI59" si="1388">EF59</f>
        <v>0</v>
      </c>
      <c r="EJ59" s="359">
        <f t="shared" ref="EJ59" si="1389">EG59</f>
        <v>1</v>
      </c>
      <c r="EK59" s="359">
        <f t="shared" ref="EK59" si="1390">EH59</f>
        <v>0</v>
      </c>
      <c r="EL59" s="359">
        <f t="shared" ref="EL59" si="1391">EI59</f>
        <v>0</v>
      </c>
      <c r="EM59" s="359">
        <f t="shared" ref="EM59" si="1392">EJ59</f>
        <v>1</v>
      </c>
      <c r="EN59" s="359">
        <f t="shared" ref="EN59" si="1393">EK59</f>
        <v>0</v>
      </c>
      <c r="EO59" s="359">
        <f t="shared" ref="EO59" si="1394">EL59</f>
        <v>0</v>
      </c>
      <c r="EP59" s="359">
        <f t="shared" ref="EP59" si="1395">EM59</f>
        <v>1</v>
      </c>
      <c r="EQ59" s="359">
        <f t="shared" ref="EQ59" si="1396">EN59</f>
        <v>0</v>
      </c>
      <c r="ER59" s="359">
        <f t="shared" ref="ER59" si="1397">EO59</f>
        <v>0</v>
      </c>
      <c r="ES59" s="359">
        <f t="shared" ref="ES59" si="1398">EP59</f>
        <v>1</v>
      </c>
      <c r="ET59" s="359">
        <f t="shared" ref="ET59" si="1399">EQ59</f>
        <v>0</v>
      </c>
      <c r="EU59" s="359">
        <f t="shared" ref="EU59" si="1400">ER59</f>
        <v>0</v>
      </c>
      <c r="EV59" s="359">
        <f t="shared" ref="EV59" si="1401">ES59</f>
        <v>1</v>
      </c>
      <c r="EW59" s="359">
        <f t="shared" ref="EW59" si="1402">ET59</f>
        <v>0</v>
      </c>
      <c r="EX59" s="359">
        <f t="shared" ref="EX59" si="1403">EU59</f>
        <v>0</v>
      </c>
      <c r="EY59" s="359">
        <f t="shared" ref="EY59" si="1404">EV59</f>
        <v>1</v>
      </c>
      <c r="EZ59" s="359">
        <f t="shared" ref="EZ59" si="1405">EW59</f>
        <v>0</v>
      </c>
      <c r="FA59" s="359">
        <f t="shared" ref="FA59" si="1406">EX59</f>
        <v>0</v>
      </c>
      <c r="FB59" s="359">
        <f t="shared" ref="FB59:FD59" si="1407">EY59</f>
        <v>1</v>
      </c>
      <c r="FC59" s="359">
        <f t="shared" si="1407"/>
        <v>0</v>
      </c>
      <c r="FD59" s="359">
        <f t="shared" si="1407"/>
        <v>0</v>
      </c>
      <c r="FE59" s="372"/>
      <c r="FF59" s="356"/>
      <c r="FG59" s="356"/>
      <c r="FH59" s="356"/>
      <c r="FI59" s="356"/>
      <c r="FJ59" s="356"/>
      <c r="FK59" s="356"/>
      <c r="FL59" s="356"/>
      <c r="FM59" s="356"/>
      <c r="FN59" s="356"/>
      <c r="FO59" s="356"/>
      <c r="FP59" s="356"/>
      <c r="FQ59" s="356"/>
      <c r="FR59" s="356"/>
      <c r="FS59" s="356"/>
      <c r="FT59" s="356"/>
      <c r="FU59" s="356"/>
      <c r="FV59" s="356"/>
      <c r="FW59" s="356"/>
      <c r="FX59" s="356"/>
      <c r="FY59" s="356"/>
      <c r="FZ59" s="356"/>
      <c r="GA59" s="356"/>
      <c r="GB59" s="356"/>
      <c r="GC59" s="356"/>
      <c r="GD59" s="356"/>
      <c r="GE59" s="356"/>
      <c r="GF59" s="356"/>
      <c r="GG59" s="356"/>
      <c r="GH59" s="356"/>
      <c r="GI59" s="356"/>
      <c r="GJ59" s="356"/>
      <c r="GK59" s="356"/>
      <c r="GL59" s="356"/>
      <c r="GM59" s="356"/>
      <c r="GN59" s="356"/>
      <c r="GO59" s="356"/>
      <c r="GP59" s="356"/>
      <c r="GQ59" s="356"/>
      <c r="GR59" s="356"/>
      <c r="GS59" s="356"/>
      <c r="GT59" s="356"/>
      <c r="GU59" s="356"/>
      <c r="GV59" s="356"/>
      <c r="GW59" s="356"/>
      <c r="GX59" s="356"/>
      <c r="GY59" s="356"/>
      <c r="GZ59" s="356"/>
      <c r="HA59" s="356"/>
      <c r="HB59" s="356"/>
      <c r="HC59" s="356"/>
    </row>
    <row r="60" spans="1:211" s="369" customFormat="1" ht="15" customHeight="1" thickTop="1" x14ac:dyDescent="0.2">
      <c r="A60" s="373"/>
      <c r="B60" s="373"/>
      <c r="C60" s="342"/>
      <c r="D60" s="374"/>
      <c r="E60" s="375"/>
      <c r="F60" s="376"/>
      <c r="G60" s="373"/>
      <c r="H60" s="377"/>
      <c r="I60" s="342"/>
      <c r="J60" s="378"/>
      <c r="K60" s="379"/>
      <c r="L60" s="380"/>
      <c r="M60" s="381"/>
      <c r="N60" s="381"/>
      <c r="O60" s="381"/>
      <c r="P60" s="382"/>
      <c r="Q60" s="383"/>
      <c r="R60" s="384"/>
      <c r="S60" s="385"/>
      <c r="T60" s="385"/>
      <c r="U60" s="386"/>
      <c r="V60" s="387"/>
      <c r="W60" s="263"/>
      <c r="X60" s="263"/>
      <c r="Y60" s="263"/>
      <c r="Z60" s="263"/>
      <c r="AA60" s="263"/>
      <c r="AB60" s="263"/>
      <c r="AC60" s="263"/>
      <c r="AD60" s="263"/>
      <c r="AE60" s="263"/>
      <c r="AF60" s="263"/>
      <c r="AG60" s="263"/>
      <c r="AH60" s="263"/>
      <c r="AI60" s="263"/>
      <c r="AJ60" s="263"/>
      <c r="AK60" s="263"/>
      <c r="AL60" s="263"/>
      <c r="AM60" s="263"/>
      <c r="AN60" s="263"/>
      <c r="AO60" s="263"/>
      <c r="AP60" s="263"/>
      <c r="AQ60" s="263"/>
      <c r="AR60" s="263"/>
      <c r="AS60" s="263"/>
      <c r="AT60" s="263"/>
      <c r="AU60" s="263"/>
      <c r="AV60" s="263"/>
      <c r="AW60" s="263"/>
      <c r="AX60" s="263"/>
      <c r="AY60" s="263"/>
      <c r="AZ60" s="263"/>
      <c r="BA60" s="263"/>
      <c r="BB60" s="263"/>
      <c r="BC60" s="263"/>
      <c r="BD60" s="263"/>
      <c r="BE60" s="263"/>
      <c r="BF60" s="263"/>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342"/>
      <c r="CO60" s="342"/>
      <c r="CP60" s="342"/>
      <c r="CQ60" s="342"/>
      <c r="CR60" s="342"/>
      <c r="CS60" s="342"/>
      <c r="CT60" s="342"/>
      <c r="CU60" s="342"/>
      <c r="CV60" s="342"/>
      <c r="CW60" s="342"/>
      <c r="CX60" s="342"/>
      <c r="CY60" s="342"/>
      <c r="CZ60" s="342"/>
      <c r="DA60" s="342"/>
      <c r="DB60" s="342"/>
      <c r="DC60" s="342"/>
      <c r="DD60" s="342"/>
      <c r="DE60" s="342"/>
      <c r="DF60" s="342"/>
      <c r="DG60" s="342"/>
      <c r="DH60" s="342"/>
      <c r="DI60" s="342"/>
      <c r="DJ60" s="342"/>
      <c r="DK60" s="342"/>
      <c r="DL60" s="342"/>
      <c r="DM60" s="342"/>
      <c r="DN60" s="342"/>
      <c r="DS60" s="356"/>
      <c r="DT60" s="370"/>
      <c r="DU60" s="359"/>
      <c r="DV60" s="359"/>
      <c r="DW60" s="359"/>
      <c r="DX60" s="359"/>
      <c r="DY60" s="359"/>
      <c r="DZ60" s="359"/>
      <c r="EA60" s="359"/>
      <c r="EB60" s="359"/>
      <c r="EC60" s="359"/>
      <c r="ED60" s="359"/>
      <c r="EE60" s="359"/>
      <c r="EF60" s="359"/>
      <c r="EG60" s="359"/>
      <c r="EH60" s="359"/>
      <c r="EI60" s="359"/>
      <c r="EJ60" s="359"/>
      <c r="EK60" s="359"/>
      <c r="EL60" s="359"/>
      <c r="EM60" s="359"/>
      <c r="EN60" s="359"/>
      <c r="EO60" s="359"/>
      <c r="EP60" s="359"/>
      <c r="EQ60" s="359"/>
      <c r="ER60" s="359"/>
      <c r="ES60" s="359"/>
      <c r="ET60" s="359"/>
      <c r="EU60" s="359"/>
      <c r="EV60" s="359"/>
      <c r="EW60" s="359"/>
      <c r="EX60" s="359"/>
      <c r="EY60" s="359"/>
      <c r="EZ60" s="359"/>
      <c r="FA60" s="359"/>
      <c r="FB60" s="359"/>
      <c r="FC60" s="359"/>
      <c r="FD60" s="359"/>
      <c r="FE60" s="372"/>
      <c r="FF60" s="356"/>
      <c r="FG60" s="356"/>
      <c r="FH60" s="356"/>
      <c r="FI60" s="356"/>
      <c r="FJ60" s="356"/>
      <c r="FK60" s="356"/>
      <c r="FL60" s="356"/>
      <c r="FM60" s="356"/>
      <c r="FN60" s="356"/>
      <c r="FO60" s="356"/>
      <c r="FP60" s="356"/>
      <c r="FQ60" s="356"/>
      <c r="FR60" s="356"/>
      <c r="FS60" s="356"/>
      <c r="FT60" s="356"/>
      <c r="FU60" s="356"/>
      <c r="FV60" s="356"/>
      <c r="FW60" s="356"/>
      <c r="FX60" s="356"/>
      <c r="FY60" s="356"/>
      <c r="FZ60" s="356"/>
      <c r="GA60" s="356"/>
      <c r="GB60" s="356"/>
      <c r="GC60" s="356"/>
      <c r="GD60" s="356"/>
      <c r="GE60" s="356"/>
      <c r="GF60" s="356"/>
      <c r="GG60" s="356"/>
      <c r="GH60" s="356"/>
      <c r="GI60" s="356"/>
      <c r="GJ60" s="356"/>
      <c r="GK60" s="356"/>
      <c r="GL60" s="356"/>
      <c r="GM60" s="356"/>
      <c r="GN60" s="356"/>
      <c r="GO60" s="356"/>
      <c r="GP60" s="356"/>
      <c r="GQ60" s="356"/>
      <c r="GR60" s="356"/>
      <c r="GS60" s="356"/>
      <c r="GT60" s="356"/>
      <c r="GU60" s="356"/>
      <c r="GV60" s="356"/>
      <c r="GW60" s="356"/>
      <c r="GX60" s="356"/>
      <c r="GY60" s="356"/>
      <c r="GZ60" s="356"/>
      <c r="HA60" s="356"/>
      <c r="HB60" s="356"/>
      <c r="HC60" s="356"/>
    </row>
    <row r="61" spans="1:211" s="369" customFormat="1" ht="15" customHeight="1" x14ac:dyDescent="0.2">
      <c r="A61" s="373"/>
      <c r="B61" s="373"/>
      <c r="C61" s="342"/>
      <c r="D61" s="373"/>
      <c r="E61" s="375"/>
      <c r="F61" s="376"/>
      <c r="G61" s="373"/>
      <c r="H61" s="388"/>
      <c r="I61" s="342"/>
      <c r="J61" s="378"/>
      <c r="K61" s="379"/>
      <c r="L61" s="380"/>
      <c r="M61" s="381"/>
      <c r="N61" s="381"/>
      <c r="O61" s="381"/>
      <c r="P61" s="382"/>
      <c r="Q61" s="383"/>
      <c r="R61" s="384"/>
      <c r="S61" s="385"/>
      <c r="T61" s="385"/>
      <c r="U61" s="386"/>
      <c r="V61" s="387"/>
      <c r="W61" s="263"/>
      <c r="X61" s="263"/>
      <c r="Y61" s="263"/>
      <c r="Z61" s="263"/>
      <c r="AA61" s="263"/>
      <c r="AB61" s="263"/>
      <c r="AC61" s="263"/>
      <c r="AD61" s="263"/>
      <c r="AE61" s="263"/>
      <c r="AF61" s="263"/>
      <c r="AG61" s="263"/>
      <c r="AH61" s="263"/>
      <c r="AI61" s="263"/>
      <c r="AJ61" s="263"/>
      <c r="AK61" s="263"/>
      <c r="AL61" s="263"/>
      <c r="AM61" s="263"/>
      <c r="AN61" s="263"/>
      <c r="AO61" s="263"/>
      <c r="AP61" s="263"/>
      <c r="AQ61" s="263"/>
      <c r="AR61" s="263"/>
      <c r="AS61" s="263"/>
      <c r="AT61" s="263"/>
      <c r="AU61" s="263"/>
      <c r="AV61" s="263"/>
      <c r="AW61" s="263"/>
      <c r="AX61" s="263"/>
      <c r="AY61" s="263"/>
      <c r="AZ61" s="263"/>
      <c r="BA61" s="263"/>
      <c r="BB61" s="263"/>
      <c r="BC61" s="263"/>
      <c r="BD61" s="263"/>
      <c r="BE61" s="263"/>
      <c r="BF61" s="263"/>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342"/>
      <c r="CO61" s="342"/>
      <c r="CP61" s="342"/>
      <c r="CQ61" s="342"/>
      <c r="CR61" s="342"/>
      <c r="CS61" s="342"/>
      <c r="CT61" s="342"/>
      <c r="CU61" s="342"/>
      <c r="CV61" s="342"/>
      <c r="CW61" s="342"/>
      <c r="CX61" s="342"/>
      <c r="CY61" s="342"/>
      <c r="CZ61" s="342"/>
      <c r="DA61" s="342"/>
      <c r="DB61" s="342"/>
      <c r="DC61" s="342"/>
      <c r="DD61" s="342"/>
      <c r="DE61" s="342"/>
      <c r="DF61" s="342"/>
      <c r="DG61" s="342"/>
      <c r="DH61" s="342"/>
      <c r="DI61" s="342"/>
      <c r="DJ61" s="342"/>
      <c r="DK61" s="342"/>
      <c r="DL61" s="342"/>
      <c r="DM61" s="342"/>
      <c r="DN61" s="342"/>
      <c r="DS61" s="356"/>
      <c r="DT61" s="370"/>
      <c r="DU61" s="359"/>
      <c r="DV61" s="359"/>
      <c r="DW61" s="359"/>
      <c r="DX61" s="359"/>
      <c r="DY61" s="359"/>
      <c r="DZ61" s="359"/>
      <c r="EA61" s="359"/>
      <c r="EB61" s="359"/>
      <c r="EC61" s="359"/>
      <c r="ED61" s="359"/>
      <c r="EE61" s="359"/>
      <c r="EF61" s="359"/>
      <c r="EG61" s="359"/>
      <c r="EH61" s="359"/>
      <c r="EI61" s="359"/>
      <c r="EJ61" s="359"/>
      <c r="EK61" s="359"/>
      <c r="EL61" s="359"/>
      <c r="EM61" s="359"/>
      <c r="EN61" s="359"/>
      <c r="EO61" s="359"/>
      <c r="EP61" s="359"/>
      <c r="EQ61" s="359"/>
      <c r="ER61" s="359"/>
      <c r="ES61" s="359"/>
      <c r="ET61" s="359"/>
      <c r="EU61" s="359"/>
      <c r="EV61" s="359"/>
      <c r="EW61" s="359"/>
      <c r="EX61" s="359"/>
      <c r="EY61" s="359"/>
      <c r="EZ61" s="359"/>
      <c r="FA61" s="359"/>
      <c r="FB61" s="359"/>
      <c r="FC61" s="359"/>
      <c r="FD61" s="359"/>
      <c r="FE61" s="372"/>
      <c r="FF61" s="356"/>
      <c r="FG61" s="356"/>
      <c r="FH61" s="356"/>
      <c r="FI61" s="356"/>
      <c r="FJ61" s="356"/>
      <c r="FK61" s="356"/>
      <c r="FL61" s="356"/>
      <c r="FM61" s="356"/>
      <c r="FN61" s="356"/>
      <c r="FO61" s="356"/>
      <c r="FP61" s="356"/>
      <c r="FQ61" s="356"/>
      <c r="FR61" s="356"/>
      <c r="FS61" s="356"/>
      <c r="FT61" s="356"/>
      <c r="FU61" s="356"/>
      <c r="FV61" s="356"/>
      <c r="FW61" s="356"/>
      <c r="FX61" s="356"/>
      <c r="FY61" s="356"/>
      <c r="FZ61" s="356"/>
      <c r="GA61" s="356"/>
      <c r="GB61" s="356"/>
      <c r="GC61" s="356"/>
      <c r="GD61" s="356"/>
      <c r="GE61" s="356"/>
      <c r="GF61" s="356"/>
      <c r="GG61" s="356"/>
      <c r="GH61" s="356"/>
      <c r="GI61" s="356"/>
      <c r="GJ61" s="356"/>
      <c r="GK61" s="356"/>
      <c r="GL61" s="356"/>
      <c r="GM61" s="356"/>
      <c r="GN61" s="356"/>
      <c r="GO61" s="356"/>
      <c r="GP61" s="356"/>
      <c r="GQ61" s="356"/>
      <c r="GR61" s="356"/>
      <c r="GS61" s="356"/>
      <c r="GT61" s="356"/>
      <c r="GU61" s="356"/>
      <c r="GV61" s="356"/>
      <c r="GW61" s="356"/>
      <c r="GX61" s="356"/>
      <c r="GY61" s="356"/>
      <c r="GZ61" s="356"/>
      <c r="HA61" s="356"/>
      <c r="HB61" s="356"/>
      <c r="HC61" s="356"/>
    </row>
    <row r="62" spans="1:211" s="369" customFormat="1" ht="15" customHeight="1" x14ac:dyDescent="0.2">
      <c r="A62" s="373"/>
      <c r="B62" s="373"/>
      <c r="C62" s="342"/>
      <c r="D62" s="373"/>
      <c r="E62" s="375"/>
      <c r="F62" s="376"/>
      <c r="G62" s="373"/>
      <c r="H62" s="377"/>
      <c r="I62" s="342"/>
      <c r="J62" s="378"/>
      <c r="K62" s="379"/>
      <c r="L62" s="380"/>
      <c r="M62" s="381"/>
      <c r="N62" s="381"/>
      <c r="O62" s="381"/>
      <c r="P62" s="382"/>
      <c r="Q62" s="383"/>
      <c r="R62" s="384"/>
      <c r="S62" s="385"/>
      <c r="T62" s="385"/>
      <c r="U62" s="389"/>
      <c r="V62" s="387"/>
      <c r="W62" s="263"/>
      <c r="X62" s="263"/>
      <c r="Y62" s="263"/>
      <c r="Z62" s="263"/>
      <c r="AA62" s="263"/>
      <c r="AB62" s="263"/>
      <c r="AC62" s="263"/>
      <c r="AD62" s="263"/>
      <c r="AE62" s="263"/>
      <c r="AF62" s="263"/>
      <c r="AG62" s="263"/>
      <c r="AH62" s="263"/>
      <c r="AI62" s="263"/>
      <c r="AJ62" s="263"/>
      <c r="AK62" s="263"/>
      <c r="AL62" s="263"/>
      <c r="AM62" s="263"/>
      <c r="AN62" s="263"/>
      <c r="AO62" s="263"/>
      <c r="AP62" s="263"/>
      <c r="AQ62" s="263"/>
      <c r="AR62" s="263"/>
      <c r="AS62" s="263"/>
      <c r="AT62" s="263"/>
      <c r="AU62" s="263"/>
      <c r="AV62" s="263"/>
      <c r="AW62" s="263"/>
      <c r="AX62" s="263"/>
      <c r="AY62" s="263"/>
      <c r="AZ62" s="263"/>
      <c r="BA62" s="263"/>
      <c r="BB62" s="263"/>
      <c r="BC62" s="263"/>
      <c r="BD62" s="263"/>
      <c r="BE62" s="263"/>
      <c r="BF62" s="263"/>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342"/>
      <c r="CO62" s="342"/>
      <c r="CP62" s="342"/>
      <c r="CQ62" s="342"/>
      <c r="CR62" s="342"/>
      <c r="CS62" s="342"/>
      <c r="CT62" s="342"/>
      <c r="CU62" s="342"/>
      <c r="CV62" s="342"/>
      <c r="CW62" s="342"/>
      <c r="CX62" s="342"/>
      <c r="CY62" s="342"/>
      <c r="CZ62" s="342"/>
      <c r="DA62" s="342"/>
      <c r="DB62" s="342"/>
      <c r="DC62" s="342"/>
      <c r="DD62" s="342"/>
      <c r="DE62" s="342"/>
      <c r="DF62" s="342"/>
      <c r="DG62" s="342"/>
      <c r="DH62" s="342"/>
      <c r="DI62" s="342"/>
      <c r="DJ62" s="342"/>
      <c r="DK62" s="342"/>
      <c r="DL62" s="342"/>
      <c r="DM62" s="342"/>
      <c r="DN62" s="342"/>
      <c r="DS62" s="356"/>
      <c r="DT62" s="356"/>
      <c r="DU62" s="359"/>
      <c r="DV62" s="359"/>
      <c r="DW62" s="359"/>
      <c r="DX62" s="359"/>
      <c r="DY62" s="359"/>
      <c r="DZ62" s="359"/>
      <c r="EA62" s="359"/>
      <c r="EB62" s="359"/>
      <c r="EC62" s="359"/>
      <c r="ED62" s="359"/>
      <c r="EE62" s="359"/>
      <c r="EF62" s="359"/>
      <c r="EG62" s="359"/>
      <c r="EH62" s="359"/>
      <c r="EI62" s="359"/>
      <c r="EJ62" s="359"/>
      <c r="EK62" s="359"/>
      <c r="EL62" s="359"/>
      <c r="EM62" s="359"/>
      <c r="EN62" s="359"/>
      <c r="EO62" s="359"/>
      <c r="EP62" s="359"/>
      <c r="EQ62" s="359"/>
      <c r="ER62" s="359"/>
      <c r="ES62" s="359"/>
      <c r="ET62" s="359"/>
      <c r="EU62" s="359"/>
      <c r="EV62" s="359"/>
      <c r="EW62" s="359"/>
      <c r="EX62" s="359"/>
      <c r="EY62" s="359"/>
      <c r="EZ62" s="359"/>
      <c r="FA62" s="359"/>
      <c r="FB62" s="359"/>
      <c r="FC62" s="359"/>
      <c r="FD62" s="359"/>
      <c r="FE62" s="356"/>
      <c r="FF62" s="356"/>
      <c r="FG62" s="356"/>
      <c r="FH62" s="356"/>
      <c r="FI62" s="356"/>
      <c r="FJ62" s="356"/>
      <c r="FK62" s="356"/>
      <c r="FL62" s="356"/>
      <c r="FM62" s="356"/>
      <c r="FN62" s="356"/>
      <c r="FO62" s="356"/>
      <c r="FP62" s="356"/>
      <c r="FQ62" s="356"/>
      <c r="FR62" s="356"/>
      <c r="FS62" s="356"/>
      <c r="FT62" s="356"/>
      <c r="FU62" s="356"/>
      <c r="FV62" s="356"/>
      <c r="FW62" s="356"/>
      <c r="FX62" s="356"/>
      <c r="FY62" s="356"/>
      <c r="FZ62" s="356"/>
      <c r="GA62" s="356"/>
      <c r="GB62" s="356"/>
      <c r="GC62" s="356"/>
      <c r="GD62" s="356"/>
      <c r="GE62" s="356"/>
      <c r="GF62" s="356"/>
      <c r="GG62" s="356"/>
      <c r="GH62" s="356"/>
      <c r="GI62" s="356"/>
      <c r="GJ62" s="356"/>
      <c r="GK62" s="356"/>
      <c r="GL62" s="356"/>
      <c r="GM62" s="356"/>
      <c r="GN62" s="356"/>
      <c r="GO62" s="356"/>
      <c r="GP62" s="356"/>
      <c r="GQ62" s="356"/>
      <c r="GR62" s="356"/>
      <c r="GS62" s="356"/>
      <c r="GT62" s="356"/>
      <c r="GU62" s="356"/>
      <c r="GV62" s="356"/>
      <c r="GW62" s="356"/>
      <c r="GX62" s="356"/>
      <c r="GY62" s="356"/>
      <c r="GZ62" s="356"/>
    </row>
    <row r="63" spans="1:211" s="369" customFormat="1" ht="15" customHeight="1" x14ac:dyDescent="0.2">
      <c r="A63" s="373"/>
      <c r="B63" s="373"/>
      <c r="C63" s="342"/>
      <c r="D63" s="373"/>
      <c r="E63" s="375"/>
      <c r="F63" s="376"/>
      <c r="G63" s="373"/>
      <c r="H63" s="377"/>
      <c r="I63" s="342"/>
      <c r="J63" s="378"/>
      <c r="K63" s="379"/>
      <c r="L63" s="380"/>
      <c r="M63" s="381"/>
      <c r="N63" s="381"/>
      <c r="O63" s="381"/>
      <c r="P63" s="382"/>
      <c r="Q63" s="383"/>
      <c r="R63" s="384"/>
      <c r="S63" s="385"/>
      <c r="T63" s="385"/>
      <c r="U63" s="386"/>
      <c r="V63" s="387"/>
      <c r="W63" s="263"/>
      <c r="X63" s="263"/>
      <c r="Y63" s="263"/>
      <c r="Z63" s="263"/>
      <c r="AA63" s="263"/>
      <c r="AB63" s="263"/>
      <c r="AC63" s="263"/>
      <c r="AD63" s="263"/>
      <c r="AE63" s="263"/>
      <c r="AF63" s="263"/>
      <c r="AG63" s="263"/>
      <c r="AH63" s="263"/>
      <c r="AI63" s="263"/>
      <c r="AJ63" s="263"/>
      <c r="AK63" s="263"/>
      <c r="AL63" s="263"/>
      <c r="AM63" s="263"/>
      <c r="AN63" s="263"/>
      <c r="AO63" s="263"/>
      <c r="AP63" s="263"/>
      <c r="AQ63" s="263"/>
      <c r="AR63" s="263"/>
      <c r="AS63" s="263"/>
      <c r="AT63" s="263"/>
      <c r="AU63" s="263"/>
      <c r="AV63" s="263"/>
      <c r="AW63" s="263"/>
      <c r="AX63" s="263"/>
      <c r="AY63" s="263"/>
      <c r="AZ63" s="263"/>
      <c r="BA63" s="263"/>
      <c r="BB63" s="263"/>
      <c r="BC63" s="263"/>
      <c r="BD63" s="263"/>
      <c r="BE63" s="263"/>
      <c r="BF63" s="263"/>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342"/>
      <c r="CO63" s="342"/>
      <c r="CP63" s="342"/>
      <c r="CQ63" s="342"/>
      <c r="CR63" s="342"/>
      <c r="CS63" s="342"/>
      <c r="CT63" s="342"/>
      <c r="CU63" s="342"/>
      <c r="CV63" s="342"/>
      <c r="CW63" s="342"/>
      <c r="CX63" s="342"/>
      <c r="CY63" s="342"/>
      <c r="CZ63" s="342"/>
      <c r="DA63" s="342"/>
      <c r="DB63" s="342"/>
      <c r="DC63" s="342"/>
      <c r="DD63" s="342"/>
      <c r="DE63" s="342"/>
      <c r="DF63" s="342"/>
      <c r="DG63" s="342"/>
      <c r="DH63" s="342"/>
      <c r="DI63" s="342"/>
      <c r="DJ63" s="342"/>
      <c r="DK63" s="342"/>
      <c r="DL63" s="342"/>
      <c r="DM63" s="342"/>
      <c r="DN63" s="342"/>
      <c r="DS63" s="356"/>
      <c r="DT63" s="370"/>
      <c r="DU63" s="359"/>
      <c r="DV63" s="359"/>
      <c r="DW63" s="359"/>
      <c r="DX63" s="359"/>
      <c r="DY63" s="359"/>
      <c r="DZ63" s="359"/>
      <c r="EA63" s="359"/>
      <c r="EB63" s="359"/>
      <c r="EC63" s="359"/>
      <c r="ED63" s="359"/>
      <c r="EE63" s="359"/>
      <c r="EF63" s="359"/>
      <c r="EG63" s="359"/>
      <c r="EH63" s="359"/>
      <c r="EI63" s="359"/>
      <c r="EJ63" s="359"/>
      <c r="EK63" s="359"/>
      <c r="EL63" s="359"/>
      <c r="EM63" s="359"/>
      <c r="EN63" s="359"/>
      <c r="EO63" s="359"/>
      <c r="EP63" s="359"/>
      <c r="EQ63" s="359"/>
      <c r="ER63" s="359"/>
      <c r="ES63" s="359"/>
      <c r="ET63" s="359"/>
      <c r="EU63" s="359"/>
      <c r="EV63" s="359"/>
      <c r="EW63" s="359"/>
      <c r="EX63" s="359"/>
      <c r="EY63" s="359"/>
      <c r="EZ63" s="359"/>
      <c r="FA63" s="359"/>
      <c r="FB63" s="359"/>
      <c r="FC63" s="359"/>
      <c r="FD63" s="359"/>
      <c r="FE63" s="372"/>
      <c r="FF63" s="356"/>
      <c r="FG63" s="356"/>
      <c r="FH63" s="356"/>
      <c r="FI63" s="356"/>
      <c r="FJ63" s="356"/>
      <c r="FK63" s="356"/>
      <c r="FL63" s="356"/>
      <c r="FM63" s="356"/>
      <c r="FN63" s="356"/>
      <c r="FO63" s="356"/>
      <c r="FP63" s="356"/>
      <c r="FQ63" s="356"/>
      <c r="FR63" s="356"/>
      <c r="FS63" s="356"/>
      <c r="FT63" s="356"/>
      <c r="FU63" s="356"/>
      <c r="FV63" s="356"/>
      <c r="FW63" s="356"/>
      <c r="FX63" s="356"/>
      <c r="FY63" s="356"/>
      <c r="FZ63" s="356"/>
      <c r="GA63" s="356"/>
      <c r="GB63" s="356"/>
      <c r="GC63" s="356"/>
      <c r="GD63" s="356"/>
      <c r="GE63" s="356"/>
      <c r="GF63" s="356"/>
      <c r="GG63" s="356"/>
      <c r="GH63" s="356"/>
      <c r="GI63" s="356"/>
      <c r="GJ63" s="356"/>
      <c r="GK63" s="356"/>
      <c r="GL63" s="356"/>
      <c r="GM63" s="356"/>
      <c r="GN63" s="356"/>
      <c r="GO63" s="356"/>
      <c r="GP63" s="356"/>
      <c r="GQ63" s="356"/>
      <c r="GR63" s="356"/>
      <c r="GS63" s="356"/>
      <c r="GT63" s="356"/>
      <c r="GU63" s="356"/>
      <c r="GV63" s="356"/>
      <c r="GW63" s="356"/>
      <c r="GX63" s="356"/>
      <c r="GY63" s="356"/>
      <c r="GZ63" s="356"/>
      <c r="HA63" s="356"/>
      <c r="HB63" s="356"/>
      <c r="HC63" s="356"/>
    </row>
    <row r="64" spans="1:211" s="369" customFormat="1" ht="15" customHeight="1" x14ac:dyDescent="0.2">
      <c r="A64" s="373"/>
      <c r="B64" s="373"/>
      <c r="C64" s="342"/>
      <c r="D64" s="373"/>
      <c r="E64" s="375"/>
      <c r="F64" s="376"/>
      <c r="G64" s="373"/>
      <c r="H64" s="388"/>
      <c r="I64" s="342"/>
      <c r="J64" s="378"/>
      <c r="K64" s="379"/>
      <c r="L64" s="380"/>
      <c r="M64" s="381"/>
      <c r="N64" s="381"/>
      <c r="O64" s="381"/>
      <c r="P64" s="382"/>
      <c r="Q64" s="383"/>
      <c r="R64" s="384"/>
      <c r="S64" s="385"/>
      <c r="T64" s="385"/>
      <c r="U64" s="386"/>
      <c r="V64" s="387"/>
      <c r="W64" s="263"/>
      <c r="X64" s="263"/>
      <c r="Y64" s="263"/>
      <c r="Z64" s="263"/>
      <c r="AA64" s="263"/>
      <c r="AB64" s="263"/>
      <c r="AC64" s="263"/>
      <c r="AD64" s="263"/>
      <c r="AE64" s="263"/>
      <c r="AF64" s="263"/>
      <c r="AG64" s="263"/>
      <c r="AH64" s="263"/>
      <c r="AI64" s="263"/>
      <c r="AJ64" s="263"/>
      <c r="AK64" s="263"/>
      <c r="AL64" s="263"/>
      <c r="AM64" s="263"/>
      <c r="AN64" s="263"/>
      <c r="AO64" s="263"/>
      <c r="AP64" s="263"/>
      <c r="AQ64" s="263"/>
      <c r="AR64" s="263"/>
      <c r="AS64" s="263"/>
      <c r="AT64" s="263"/>
      <c r="AU64" s="263"/>
      <c r="AV64" s="263"/>
      <c r="AW64" s="263"/>
      <c r="AX64" s="263"/>
      <c r="AY64" s="263"/>
      <c r="AZ64" s="263"/>
      <c r="BA64" s="263"/>
      <c r="BB64" s="263"/>
      <c r="BC64" s="263"/>
      <c r="BD64" s="263"/>
      <c r="BE64" s="263"/>
      <c r="BF64" s="263"/>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342"/>
      <c r="CO64" s="342"/>
      <c r="CP64" s="342"/>
      <c r="CQ64" s="342"/>
      <c r="CR64" s="342"/>
      <c r="CS64" s="342"/>
      <c r="CT64" s="342"/>
      <c r="CU64" s="342"/>
      <c r="CV64" s="342"/>
      <c r="CW64" s="342"/>
      <c r="CX64" s="342"/>
      <c r="CY64" s="342"/>
      <c r="CZ64" s="342"/>
      <c r="DA64" s="342"/>
      <c r="DB64" s="342"/>
      <c r="DC64" s="342"/>
      <c r="DD64" s="342"/>
      <c r="DE64" s="342"/>
      <c r="DF64" s="342"/>
      <c r="DG64" s="342"/>
      <c r="DH64" s="342"/>
      <c r="DI64" s="342"/>
      <c r="DJ64" s="342"/>
      <c r="DK64" s="342"/>
      <c r="DL64" s="342"/>
      <c r="DM64" s="342"/>
      <c r="DN64" s="342"/>
      <c r="DS64" s="356"/>
      <c r="DT64" s="370"/>
      <c r="DU64" s="359"/>
      <c r="DV64" s="359"/>
      <c r="DW64" s="359"/>
      <c r="DX64" s="359"/>
      <c r="DY64" s="359"/>
      <c r="DZ64" s="359"/>
      <c r="EA64" s="359"/>
      <c r="EB64" s="359"/>
      <c r="EC64" s="359"/>
      <c r="ED64" s="359"/>
      <c r="EE64" s="359"/>
      <c r="EF64" s="359"/>
      <c r="EG64" s="359"/>
      <c r="EH64" s="359"/>
      <c r="EI64" s="359"/>
      <c r="EJ64" s="359"/>
      <c r="EK64" s="359"/>
      <c r="EL64" s="359"/>
      <c r="EM64" s="359"/>
      <c r="EN64" s="359"/>
      <c r="EO64" s="359"/>
      <c r="EP64" s="359"/>
      <c r="EQ64" s="359"/>
      <c r="ER64" s="359"/>
      <c r="ES64" s="359"/>
      <c r="ET64" s="359"/>
      <c r="EU64" s="359"/>
      <c r="EV64" s="359"/>
      <c r="EW64" s="359"/>
      <c r="EX64" s="359"/>
      <c r="EY64" s="359"/>
      <c r="EZ64" s="359"/>
      <c r="FA64" s="359"/>
      <c r="FB64" s="359"/>
      <c r="FC64" s="359"/>
      <c r="FD64" s="359"/>
      <c r="FE64" s="372"/>
      <c r="FF64" s="356"/>
      <c r="FG64" s="356"/>
      <c r="FH64" s="356"/>
      <c r="FI64" s="356"/>
      <c r="FJ64" s="356"/>
      <c r="FK64" s="356"/>
      <c r="FL64" s="356"/>
      <c r="FM64" s="356"/>
      <c r="FN64" s="356"/>
      <c r="FO64" s="356"/>
      <c r="FP64" s="356"/>
      <c r="FQ64" s="356"/>
      <c r="FR64" s="356"/>
      <c r="FS64" s="356"/>
      <c r="FT64" s="356"/>
      <c r="FU64" s="356"/>
      <c r="FV64" s="356"/>
      <c r="FW64" s="356"/>
      <c r="FX64" s="356"/>
      <c r="FY64" s="356"/>
      <c r="FZ64" s="356"/>
      <c r="GA64" s="356"/>
      <c r="GB64" s="356"/>
      <c r="GC64" s="356"/>
      <c r="GD64" s="356"/>
      <c r="GE64" s="356"/>
      <c r="GF64" s="356"/>
      <c r="GG64" s="356"/>
      <c r="GH64" s="356"/>
      <c r="GI64" s="356"/>
      <c r="GJ64" s="356"/>
      <c r="GK64" s="356"/>
      <c r="GL64" s="356"/>
      <c r="GM64" s="356"/>
      <c r="GN64" s="356"/>
      <c r="GO64" s="356"/>
      <c r="GP64" s="356"/>
      <c r="GQ64" s="356"/>
      <c r="GR64" s="356"/>
      <c r="GS64" s="356"/>
      <c r="GT64" s="356"/>
      <c r="GU64" s="356"/>
      <c r="GV64" s="356"/>
      <c r="GW64" s="356"/>
      <c r="GX64" s="356"/>
      <c r="GY64" s="356"/>
      <c r="GZ64" s="356"/>
      <c r="HA64" s="356"/>
      <c r="HB64" s="356"/>
      <c r="HC64" s="356"/>
    </row>
    <row r="65" spans="1:211" s="369" customFormat="1" ht="15" customHeight="1" x14ac:dyDescent="0.2">
      <c r="A65" s="373"/>
      <c r="B65" s="373"/>
      <c r="C65" s="342"/>
      <c r="D65" s="373"/>
      <c r="E65" s="375"/>
      <c r="F65" s="376"/>
      <c r="G65" s="373"/>
      <c r="H65" s="377"/>
      <c r="I65" s="342"/>
      <c r="J65" s="378"/>
      <c r="K65" s="379"/>
      <c r="L65" s="380"/>
      <c r="M65" s="381"/>
      <c r="N65" s="381"/>
      <c r="O65" s="381"/>
      <c r="P65" s="382"/>
      <c r="Q65" s="383"/>
      <c r="R65" s="384"/>
      <c r="S65" s="385"/>
      <c r="T65" s="385"/>
      <c r="U65" s="389"/>
      <c r="V65" s="387"/>
      <c r="W65" s="263"/>
      <c r="X65" s="263"/>
      <c r="Y65" s="263"/>
      <c r="Z65" s="263"/>
      <c r="AA65" s="263"/>
      <c r="AB65" s="263"/>
      <c r="AC65" s="263"/>
      <c r="AD65" s="263"/>
      <c r="AE65" s="263"/>
      <c r="AF65" s="263"/>
      <c r="AG65" s="263"/>
      <c r="AH65" s="263"/>
      <c r="AI65" s="263"/>
      <c r="AJ65" s="263"/>
      <c r="AK65" s="263"/>
      <c r="AL65" s="263"/>
      <c r="AM65" s="263"/>
      <c r="AN65" s="263"/>
      <c r="AO65" s="263"/>
      <c r="AP65" s="263"/>
      <c r="AQ65" s="263"/>
      <c r="AR65" s="263"/>
      <c r="AS65" s="263"/>
      <c r="AT65" s="263"/>
      <c r="AU65" s="263"/>
      <c r="AV65" s="263"/>
      <c r="AW65" s="263"/>
      <c r="AX65" s="263"/>
      <c r="AY65" s="263"/>
      <c r="AZ65" s="263"/>
      <c r="BA65" s="263"/>
      <c r="BB65" s="263"/>
      <c r="BC65" s="263"/>
      <c r="BD65" s="263"/>
      <c r="BE65" s="263"/>
      <c r="BF65" s="263"/>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342"/>
      <c r="CO65" s="342"/>
      <c r="CP65" s="342"/>
      <c r="CQ65" s="342"/>
      <c r="CR65" s="342"/>
      <c r="CS65" s="342"/>
      <c r="CT65" s="342"/>
      <c r="CU65" s="342"/>
      <c r="CV65" s="342"/>
      <c r="CW65" s="342"/>
      <c r="CX65" s="342"/>
      <c r="CY65" s="342"/>
      <c r="CZ65" s="342"/>
      <c r="DA65" s="342"/>
      <c r="DB65" s="342"/>
      <c r="DC65" s="342"/>
      <c r="DD65" s="342"/>
      <c r="DE65" s="342"/>
      <c r="DF65" s="342"/>
      <c r="DG65" s="342"/>
      <c r="DH65" s="342"/>
      <c r="DI65" s="342"/>
      <c r="DJ65" s="342"/>
      <c r="DK65" s="342"/>
      <c r="DL65" s="342"/>
      <c r="DM65" s="342"/>
      <c r="DN65" s="342"/>
      <c r="DS65" s="356"/>
      <c r="DT65" s="356"/>
      <c r="DU65" s="359"/>
      <c r="DV65" s="359"/>
      <c r="DW65" s="359"/>
      <c r="DX65" s="359"/>
      <c r="DY65" s="359"/>
      <c r="DZ65" s="359"/>
      <c r="EA65" s="359"/>
      <c r="EB65" s="359"/>
      <c r="EC65" s="359"/>
      <c r="ED65" s="359"/>
      <c r="EE65" s="359"/>
      <c r="EF65" s="359"/>
      <c r="EG65" s="359"/>
      <c r="EH65" s="359"/>
      <c r="EI65" s="359"/>
      <c r="EJ65" s="359"/>
      <c r="EK65" s="359"/>
      <c r="EL65" s="359"/>
      <c r="EM65" s="359"/>
      <c r="EN65" s="359"/>
      <c r="EO65" s="359"/>
      <c r="EP65" s="359"/>
      <c r="EQ65" s="359"/>
      <c r="ER65" s="359"/>
      <c r="ES65" s="359"/>
      <c r="ET65" s="359"/>
      <c r="EU65" s="359"/>
      <c r="EV65" s="359"/>
      <c r="EW65" s="359"/>
      <c r="EX65" s="359"/>
      <c r="EY65" s="359"/>
      <c r="EZ65" s="359"/>
      <c r="FA65" s="359"/>
      <c r="FB65" s="359"/>
      <c r="FC65" s="359"/>
      <c r="FD65" s="359"/>
      <c r="FE65" s="356"/>
      <c r="FF65" s="356"/>
      <c r="FG65" s="356"/>
      <c r="FH65" s="356"/>
      <c r="FI65" s="356"/>
      <c r="FJ65" s="356"/>
      <c r="FK65" s="356"/>
      <c r="FL65" s="356"/>
      <c r="FM65" s="356"/>
      <c r="FN65" s="356"/>
      <c r="FO65" s="356"/>
      <c r="FP65" s="356"/>
      <c r="FQ65" s="356"/>
      <c r="FR65" s="356"/>
      <c r="FS65" s="356"/>
      <c r="FT65" s="356"/>
      <c r="FU65" s="356"/>
      <c r="FV65" s="356"/>
      <c r="FW65" s="356"/>
      <c r="FX65" s="356"/>
      <c r="FY65" s="356"/>
      <c r="FZ65" s="356"/>
      <c r="GA65" s="356"/>
      <c r="GB65" s="356"/>
      <c r="GC65" s="356"/>
      <c r="GD65" s="356"/>
      <c r="GE65" s="356"/>
      <c r="GF65" s="356"/>
      <c r="GG65" s="356"/>
      <c r="GH65" s="356"/>
      <c r="GI65" s="356"/>
      <c r="GJ65" s="356"/>
      <c r="GK65" s="356"/>
      <c r="GL65" s="356"/>
      <c r="GM65" s="356"/>
      <c r="GN65" s="356"/>
      <c r="GO65" s="356"/>
      <c r="GP65" s="356"/>
      <c r="GQ65" s="356"/>
      <c r="GR65" s="356"/>
      <c r="GS65" s="356"/>
      <c r="GT65" s="356"/>
      <c r="GU65" s="356"/>
      <c r="GV65" s="356"/>
      <c r="GW65" s="356"/>
      <c r="GX65" s="356"/>
      <c r="GY65" s="356"/>
      <c r="GZ65" s="356"/>
    </row>
    <row r="66" spans="1:211" s="369" customFormat="1" ht="15" customHeight="1" x14ac:dyDescent="0.2">
      <c r="A66" s="373"/>
      <c r="B66" s="373"/>
      <c r="C66" s="342"/>
      <c r="D66" s="373"/>
      <c r="E66" s="375"/>
      <c r="F66" s="376"/>
      <c r="G66" s="373"/>
      <c r="H66" s="377"/>
      <c r="I66" s="342"/>
      <c r="J66" s="378"/>
      <c r="K66" s="379"/>
      <c r="L66" s="380"/>
      <c r="M66" s="381"/>
      <c r="N66" s="381"/>
      <c r="O66" s="381"/>
      <c r="P66" s="382"/>
      <c r="Q66" s="383"/>
      <c r="R66" s="384"/>
      <c r="S66" s="385"/>
      <c r="T66" s="385"/>
      <c r="U66" s="386"/>
      <c r="V66" s="387"/>
      <c r="W66" s="263"/>
      <c r="X66" s="263"/>
      <c r="Y66" s="263"/>
      <c r="Z66" s="263"/>
      <c r="AA66" s="263"/>
      <c r="AB66" s="263"/>
      <c r="AC66" s="263"/>
      <c r="AD66" s="263"/>
      <c r="AE66" s="263"/>
      <c r="AF66" s="263"/>
      <c r="AG66" s="263"/>
      <c r="AH66" s="263"/>
      <c r="AI66" s="263"/>
      <c r="AJ66" s="263"/>
      <c r="AK66" s="263"/>
      <c r="AL66" s="263"/>
      <c r="AM66" s="263"/>
      <c r="AN66" s="263"/>
      <c r="AO66" s="263"/>
      <c r="AP66" s="263"/>
      <c r="AQ66" s="263"/>
      <c r="AR66" s="263"/>
      <c r="AS66" s="263"/>
      <c r="AT66" s="263"/>
      <c r="AU66" s="263"/>
      <c r="AV66" s="263"/>
      <c r="AW66" s="263"/>
      <c r="AX66" s="263"/>
      <c r="AY66" s="263"/>
      <c r="AZ66" s="263"/>
      <c r="BA66" s="263"/>
      <c r="BB66" s="263"/>
      <c r="BC66" s="263"/>
      <c r="BD66" s="263"/>
      <c r="BE66" s="263"/>
      <c r="BF66" s="263"/>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342"/>
      <c r="CO66" s="342"/>
      <c r="CP66" s="342"/>
      <c r="CQ66" s="342"/>
      <c r="CR66" s="342"/>
      <c r="CS66" s="342"/>
      <c r="CT66" s="342"/>
      <c r="CU66" s="342"/>
      <c r="CV66" s="342"/>
      <c r="CW66" s="342"/>
      <c r="CX66" s="342"/>
      <c r="CY66" s="342"/>
      <c r="CZ66" s="342"/>
      <c r="DA66" s="342"/>
      <c r="DB66" s="342"/>
      <c r="DC66" s="342"/>
      <c r="DD66" s="342"/>
      <c r="DE66" s="342"/>
      <c r="DF66" s="342"/>
      <c r="DG66" s="342"/>
      <c r="DH66" s="342"/>
      <c r="DI66" s="342"/>
      <c r="DJ66" s="342"/>
      <c r="DK66" s="342"/>
      <c r="DL66" s="342"/>
      <c r="DM66" s="342"/>
      <c r="DN66" s="342"/>
      <c r="DS66" s="356"/>
      <c r="DT66" s="370"/>
      <c r="DU66" s="359"/>
      <c r="DV66" s="359"/>
      <c r="DW66" s="359"/>
      <c r="DX66" s="359"/>
      <c r="DY66" s="359"/>
      <c r="DZ66" s="359"/>
      <c r="EA66" s="359"/>
      <c r="EB66" s="359"/>
      <c r="EC66" s="359"/>
      <c r="ED66" s="359"/>
      <c r="EE66" s="359"/>
      <c r="EF66" s="359"/>
      <c r="EG66" s="359"/>
      <c r="EH66" s="359"/>
      <c r="EI66" s="359"/>
      <c r="EJ66" s="359"/>
      <c r="EK66" s="359"/>
      <c r="EL66" s="359"/>
      <c r="EM66" s="359"/>
      <c r="EN66" s="359"/>
      <c r="EO66" s="359"/>
      <c r="EP66" s="359"/>
      <c r="EQ66" s="359"/>
      <c r="ER66" s="359"/>
      <c r="ES66" s="359"/>
      <c r="ET66" s="359"/>
      <c r="EU66" s="359"/>
      <c r="EV66" s="359"/>
      <c r="EW66" s="359"/>
      <c r="EX66" s="359"/>
      <c r="EY66" s="359"/>
      <c r="EZ66" s="359"/>
      <c r="FA66" s="359"/>
      <c r="FB66" s="359"/>
      <c r="FC66" s="359"/>
      <c r="FD66" s="359"/>
      <c r="FE66" s="372"/>
      <c r="FF66" s="356"/>
      <c r="FG66" s="356"/>
      <c r="FH66" s="356"/>
      <c r="FI66" s="356"/>
      <c r="FJ66" s="356"/>
      <c r="FK66" s="356"/>
      <c r="FL66" s="356"/>
      <c r="FM66" s="356"/>
      <c r="FN66" s="356"/>
      <c r="FO66" s="356"/>
      <c r="FP66" s="356"/>
      <c r="FQ66" s="356"/>
      <c r="FR66" s="356"/>
      <c r="FS66" s="356"/>
      <c r="FT66" s="356"/>
      <c r="FU66" s="356"/>
      <c r="FV66" s="356"/>
      <c r="FW66" s="356"/>
      <c r="FX66" s="356"/>
      <c r="FY66" s="356"/>
      <c r="FZ66" s="356"/>
      <c r="GA66" s="356"/>
      <c r="GB66" s="356"/>
      <c r="GC66" s="356"/>
      <c r="GD66" s="356"/>
      <c r="GE66" s="356"/>
      <c r="GF66" s="356"/>
      <c r="GG66" s="356"/>
      <c r="GH66" s="356"/>
      <c r="GI66" s="356"/>
      <c r="GJ66" s="356"/>
      <c r="GK66" s="356"/>
      <c r="GL66" s="356"/>
      <c r="GM66" s="356"/>
      <c r="GN66" s="356"/>
      <c r="GO66" s="356"/>
      <c r="GP66" s="356"/>
      <c r="GQ66" s="356"/>
      <c r="GR66" s="356"/>
      <c r="GS66" s="356"/>
      <c r="GT66" s="356"/>
      <c r="GU66" s="356"/>
      <c r="GV66" s="356"/>
      <c r="GW66" s="356"/>
      <c r="GX66" s="356"/>
      <c r="GY66" s="356"/>
      <c r="GZ66" s="356"/>
      <c r="HA66" s="356"/>
      <c r="HB66" s="356"/>
      <c r="HC66" s="356"/>
    </row>
    <row r="67" spans="1:211" s="369" customFormat="1" ht="15" customHeight="1" x14ac:dyDescent="0.2">
      <c r="A67" s="373"/>
      <c r="B67" s="373"/>
      <c r="C67" s="342"/>
      <c r="D67" s="373"/>
      <c r="E67" s="375"/>
      <c r="F67" s="376"/>
      <c r="G67" s="373"/>
      <c r="H67" s="388"/>
      <c r="I67" s="342"/>
      <c r="J67" s="378"/>
      <c r="K67" s="379"/>
      <c r="L67" s="380"/>
      <c r="M67" s="381"/>
      <c r="N67" s="381"/>
      <c r="O67" s="381"/>
      <c r="P67" s="382"/>
      <c r="Q67" s="383"/>
      <c r="R67" s="384"/>
      <c r="S67" s="385"/>
      <c r="T67" s="385"/>
      <c r="U67" s="386"/>
      <c r="V67" s="387"/>
      <c r="W67" s="263"/>
      <c r="X67" s="263"/>
      <c r="Y67" s="263"/>
      <c r="Z67" s="263"/>
      <c r="AA67" s="263"/>
      <c r="AB67" s="263"/>
      <c r="AC67" s="263"/>
      <c r="AD67" s="263"/>
      <c r="AE67" s="263"/>
      <c r="AF67" s="263"/>
      <c r="AG67" s="263"/>
      <c r="AH67" s="263"/>
      <c r="AI67" s="263"/>
      <c r="AJ67" s="263"/>
      <c r="AK67" s="263"/>
      <c r="AL67" s="263"/>
      <c r="AM67" s="263"/>
      <c r="AN67" s="263"/>
      <c r="AO67" s="263"/>
      <c r="AP67" s="263"/>
      <c r="AQ67" s="263"/>
      <c r="AR67" s="263"/>
      <c r="AS67" s="263"/>
      <c r="AT67" s="263"/>
      <c r="AU67" s="263"/>
      <c r="AV67" s="263"/>
      <c r="AW67" s="263"/>
      <c r="AX67" s="263"/>
      <c r="AY67" s="263"/>
      <c r="AZ67" s="263"/>
      <c r="BA67" s="263"/>
      <c r="BB67" s="263"/>
      <c r="BC67" s="263"/>
      <c r="BD67" s="263"/>
      <c r="BE67" s="263"/>
      <c r="BF67" s="263"/>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342"/>
      <c r="CO67" s="342"/>
      <c r="CP67" s="342"/>
      <c r="CQ67" s="342"/>
      <c r="CR67" s="342"/>
      <c r="CS67" s="342"/>
      <c r="CT67" s="342"/>
      <c r="CU67" s="342"/>
      <c r="CV67" s="342"/>
      <c r="CW67" s="342"/>
      <c r="CX67" s="342"/>
      <c r="CY67" s="342"/>
      <c r="CZ67" s="342"/>
      <c r="DA67" s="342"/>
      <c r="DB67" s="342"/>
      <c r="DC67" s="342"/>
      <c r="DD67" s="342"/>
      <c r="DE67" s="342"/>
      <c r="DF67" s="342"/>
      <c r="DG67" s="342"/>
      <c r="DH67" s="342"/>
      <c r="DI67" s="342"/>
      <c r="DJ67" s="342"/>
      <c r="DK67" s="342"/>
      <c r="DL67" s="342"/>
      <c r="DM67" s="342"/>
      <c r="DN67" s="342"/>
      <c r="DS67" s="356"/>
      <c r="DT67" s="370"/>
      <c r="DU67" s="359"/>
      <c r="DV67" s="359"/>
      <c r="DW67" s="359"/>
      <c r="DX67" s="359"/>
      <c r="DY67" s="359"/>
      <c r="DZ67" s="359"/>
      <c r="EA67" s="359"/>
      <c r="EB67" s="359"/>
      <c r="EC67" s="359"/>
      <c r="ED67" s="359"/>
      <c r="EE67" s="359"/>
      <c r="EF67" s="359"/>
      <c r="EG67" s="359"/>
      <c r="EH67" s="359"/>
      <c r="EI67" s="359"/>
      <c r="EJ67" s="359"/>
      <c r="EK67" s="359"/>
      <c r="EL67" s="359"/>
      <c r="EM67" s="359"/>
      <c r="EN67" s="359"/>
      <c r="EO67" s="359"/>
      <c r="EP67" s="359"/>
      <c r="EQ67" s="359"/>
      <c r="ER67" s="359"/>
      <c r="ES67" s="359"/>
      <c r="ET67" s="359"/>
      <c r="EU67" s="359"/>
      <c r="EV67" s="359"/>
      <c r="EW67" s="359"/>
      <c r="EX67" s="359"/>
      <c r="EY67" s="359"/>
      <c r="EZ67" s="359"/>
      <c r="FA67" s="359"/>
      <c r="FB67" s="359"/>
      <c r="FC67" s="359"/>
      <c r="FD67" s="359"/>
      <c r="FE67" s="372"/>
      <c r="FF67" s="356"/>
      <c r="FG67" s="356"/>
      <c r="FH67" s="356"/>
      <c r="FI67" s="356"/>
      <c r="FJ67" s="356"/>
      <c r="FK67" s="356"/>
      <c r="FL67" s="356"/>
      <c r="FM67" s="356"/>
      <c r="FN67" s="356"/>
      <c r="FO67" s="356"/>
      <c r="FP67" s="356"/>
      <c r="FQ67" s="356"/>
      <c r="FR67" s="356"/>
      <c r="FS67" s="356"/>
      <c r="FT67" s="356"/>
      <c r="FU67" s="356"/>
      <c r="FV67" s="356"/>
      <c r="FW67" s="356"/>
      <c r="FX67" s="356"/>
      <c r="FY67" s="356"/>
      <c r="FZ67" s="356"/>
      <c r="GA67" s="356"/>
      <c r="GB67" s="356"/>
      <c r="GC67" s="356"/>
      <c r="GD67" s="356"/>
      <c r="GE67" s="356"/>
      <c r="GF67" s="356"/>
      <c r="GG67" s="356"/>
      <c r="GH67" s="356"/>
      <c r="GI67" s="356"/>
      <c r="GJ67" s="356"/>
      <c r="GK67" s="356"/>
      <c r="GL67" s="356"/>
      <c r="GM67" s="356"/>
      <c r="GN67" s="356"/>
      <c r="GO67" s="356"/>
      <c r="GP67" s="356"/>
      <c r="GQ67" s="356"/>
      <c r="GR67" s="356"/>
      <c r="GS67" s="356"/>
      <c r="GT67" s="356"/>
      <c r="GU67" s="356"/>
      <c r="GV67" s="356"/>
      <c r="GW67" s="356"/>
      <c r="GX67" s="356"/>
      <c r="GY67" s="356"/>
      <c r="GZ67" s="356"/>
      <c r="HA67" s="356"/>
      <c r="HB67" s="356"/>
      <c r="HC67" s="356"/>
    </row>
    <row r="68" spans="1:211" s="369" customFormat="1" ht="15" customHeight="1" x14ac:dyDescent="0.2">
      <c r="A68" s="373"/>
      <c r="B68" s="373"/>
      <c r="C68" s="342"/>
      <c r="D68" s="373"/>
      <c r="E68" s="375"/>
      <c r="F68" s="376"/>
      <c r="G68" s="373"/>
      <c r="H68" s="377"/>
      <c r="I68" s="342"/>
      <c r="J68" s="378"/>
      <c r="K68" s="379"/>
      <c r="L68" s="380"/>
      <c r="M68" s="381"/>
      <c r="N68" s="381"/>
      <c r="O68" s="381"/>
      <c r="P68" s="382"/>
      <c r="Q68" s="383"/>
      <c r="R68" s="384"/>
      <c r="S68" s="385"/>
      <c r="T68" s="385"/>
      <c r="U68" s="389"/>
      <c r="V68" s="387"/>
      <c r="W68" s="263"/>
      <c r="X68" s="263"/>
      <c r="Y68" s="263"/>
      <c r="Z68" s="263"/>
      <c r="AA68" s="263"/>
      <c r="AB68" s="263"/>
      <c r="AC68" s="263"/>
      <c r="AD68" s="263"/>
      <c r="AE68" s="263"/>
      <c r="AF68" s="263"/>
      <c r="AG68" s="263"/>
      <c r="AH68" s="263"/>
      <c r="AI68" s="263"/>
      <c r="AJ68" s="263"/>
      <c r="AK68" s="263"/>
      <c r="AL68" s="263"/>
      <c r="AM68" s="263"/>
      <c r="AN68" s="263"/>
      <c r="AO68" s="263"/>
      <c r="AP68" s="263"/>
      <c r="AQ68" s="263"/>
      <c r="AR68" s="263"/>
      <c r="AS68" s="263"/>
      <c r="AT68" s="263"/>
      <c r="AU68" s="263"/>
      <c r="AV68" s="263"/>
      <c r="AW68" s="263"/>
      <c r="AX68" s="263"/>
      <c r="AY68" s="263"/>
      <c r="AZ68" s="263"/>
      <c r="BA68" s="263"/>
      <c r="BB68" s="263"/>
      <c r="BC68" s="263"/>
      <c r="BD68" s="263"/>
      <c r="BE68" s="263"/>
      <c r="BF68" s="263"/>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342"/>
      <c r="CO68" s="342"/>
      <c r="CP68" s="342"/>
      <c r="CQ68" s="342"/>
      <c r="CR68" s="342"/>
      <c r="CS68" s="342"/>
      <c r="CT68" s="342"/>
      <c r="CU68" s="342"/>
      <c r="CV68" s="342"/>
      <c r="CW68" s="342"/>
      <c r="CX68" s="342"/>
      <c r="CY68" s="342"/>
      <c r="CZ68" s="342"/>
      <c r="DA68" s="342"/>
      <c r="DB68" s="342"/>
      <c r="DC68" s="342"/>
      <c r="DD68" s="342"/>
      <c r="DE68" s="342"/>
      <c r="DF68" s="342"/>
      <c r="DG68" s="342"/>
      <c r="DH68" s="342"/>
      <c r="DI68" s="342"/>
      <c r="DJ68" s="342"/>
      <c r="DK68" s="342"/>
      <c r="DL68" s="342"/>
      <c r="DM68" s="342"/>
      <c r="DN68" s="342"/>
      <c r="DS68" s="356"/>
      <c r="DT68" s="356"/>
      <c r="DU68" s="359"/>
      <c r="DV68" s="359"/>
      <c r="DW68" s="359"/>
      <c r="DX68" s="359"/>
      <c r="DY68" s="359"/>
      <c r="DZ68" s="359"/>
      <c r="EA68" s="359"/>
      <c r="EB68" s="359"/>
      <c r="EC68" s="359"/>
      <c r="ED68" s="359"/>
      <c r="EE68" s="359"/>
      <c r="EF68" s="359"/>
      <c r="EG68" s="359"/>
      <c r="EH68" s="359"/>
      <c r="EI68" s="359"/>
      <c r="EJ68" s="359"/>
      <c r="EK68" s="359"/>
      <c r="EL68" s="359"/>
      <c r="EM68" s="359"/>
      <c r="EN68" s="359"/>
      <c r="EO68" s="359"/>
      <c r="EP68" s="359"/>
      <c r="EQ68" s="359"/>
      <c r="ER68" s="359"/>
      <c r="ES68" s="359"/>
      <c r="ET68" s="359"/>
      <c r="EU68" s="359"/>
      <c r="EV68" s="359"/>
      <c r="EW68" s="359"/>
      <c r="EX68" s="359"/>
      <c r="EY68" s="359"/>
      <c r="EZ68" s="359"/>
      <c r="FA68" s="359"/>
      <c r="FB68" s="359"/>
      <c r="FC68" s="359"/>
      <c r="FD68" s="359"/>
      <c r="FE68" s="356"/>
      <c r="FF68" s="356"/>
      <c r="FG68" s="356"/>
      <c r="FH68" s="356"/>
      <c r="FI68" s="356"/>
      <c r="FJ68" s="356"/>
      <c r="FK68" s="356"/>
      <c r="FL68" s="356"/>
      <c r="FM68" s="356"/>
      <c r="FN68" s="356"/>
      <c r="FO68" s="356"/>
      <c r="FP68" s="356"/>
      <c r="FQ68" s="356"/>
      <c r="FR68" s="356"/>
      <c r="FS68" s="356"/>
      <c r="FT68" s="356"/>
      <c r="FU68" s="356"/>
      <c r="FV68" s="356"/>
      <c r="FW68" s="356"/>
      <c r="FX68" s="356"/>
      <c r="FY68" s="356"/>
      <c r="FZ68" s="356"/>
      <c r="GA68" s="356"/>
      <c r="GB68" s="356"/>
      <c r="GC68" s="356"/>
      <c r="GD68" s="356"/>
      <c r="GE68" s="356"/>
      <c r="GF68" s="356"/>
      <c r="GG68" s="356"/>
      <c r="GH68" s="356"/>
      <c r="GI68" s="356"/>
      <c r="GJ68" s="356"/>
      <c r="GK68" s="356"/>
      <c r="GL68" s="356"/>
      <c r="GM68" s="356"/>
      <c r="GN68" s="356"/>
      <c r="GO68" s="356"/>
      <c r="GP68" s="356"/>
      <c r="GQ68" s="356"/>
      <c r="GR68" s="356"/>
      <c r="GS68" s="356"/>
      <c r="GT68" s="356"/>
      <c r="GU68" s="356"/>
      <c r="GV68" s="356"/>
      <c r="GW68" s="356"/>
      <c r="GX68" s="356"/>
      <c r="GY68" s="356"/>
      <c r="GZ68" s="356"/>
    </row>
    <row r="69" spans="1:211" s="369" customFormat="1" ht="15" customHeight="1" x14ac:dyDescent="0.2">
      <c r="A69" s="373"/>
      <c r="B69" s="373"/>
      <c r="C69" s="342"/>
      <c r="D69" s="373"/>
      <c r="E69" s="375"/>
      <c r="F69" s="376"/>
      <c r="G69" s="373"/>
      <c r="H69" s="377"/>
      <c r="I69" s="342"/>
      <c r="J69" s="378"/>
      <c r="K69" s="379"/>
      <c r="L69" s="380"/>
      <c r="M69" s="381"/>
      <c r="N69" s="381"/>
      <c r="O69" s="381"/>
      <c r="P69" s="382"/>
      <c r="Q69" s="383"/>
      <c r="R69" s="384"/>
      <c r="S69" s="385"/>
      <c r="T69" s="385"/>
      <c r="U69" s="386"/>
      <c r="V69" s="387"/>
      <c r="W69" s="263"/>
      <c r="X69" s="263"/>
      <c r="Y69" s="263"/>
      <c r="Z69" s="263"/>
      <c r="AA69" s="263"/>
      <c r="AB69" s="263"/>
      <c r="AC69" s="263"/>
      <c r="AD69" s="263"/>
      <c r="AE69" s="263"/>
      <c r="AF69" s="263"/>
      <c r="AG69" s="263"/>
      <c r="AH69" s="263"/>
      <c r="AI69" s="263"/>
      <c r="AJ69" s="263"/>
      <c r="AK69" s="263"/>
      <c r="AL69" s="263"/>
      <c r="AM69" s="263"/>
      <c r="AN69" s="263"/>
      <c r="AO69" s="263"/>
      <c r="AP69" s="263"/>
      <c r="AQ69" s="263"/>
      <c r="AR69" s="263"/>
      <c r="AS69" s="263"/>
      <c r="AT69" s="263"/>
      <c r="AU69" s="263"/>
      <c r="AV69" s="263"/>
      <c r="AW69" s="263"/>
      <c r="AX69" s="263"/>
      <c r="AY69" s="263"/>
      <c r="AZ69" s="263"/>
      <c r="BA69" s="263"/>
      <c r="BB69" s="263"/>
      <c r="BC69" s="263"/>
      <c r="BD69" s="263"/>
      <c r="BE69" s="263"/>
      <c r="BF69" s="263"/>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342"/>
      <c r="CO69" s="342"/>
      <c r="CP69" s="342"/>
      <c r="CQ69" s="342"/>
      <c r="CR69" s="342"/>
      <c r="CS69" s="342"/>
      <c r="CT69" s="342"/>
      <c r="CU69" s="342"/>
      <c r="CV69" s="342"/>
      <c r="CW69" s="342"/>
      <c r="CX69" s="342"/>
      <c r="CY69" s="342"/>
      <c r="CZ69" s="342"/>
      <c r="DA69" s="342"/>
      <c r="DB69" s="342"/>
      <c r="DC69" s="342"/>
      <c r="DD69" s="342"/>
      <c r="DE69" s="342"/>
      <c r="DF69" s="342"/>
      <c r="DG69" s="342"/>
      <c r="DH69" s="342"/>
      <c r="DI69" s="342"/>
      <c r="DJ69" s="342"/>
      <c r="DK69" s="342"/>
      <c r="DL69" s="342"/>
      <c r="DM69" s="342"/>
      <c r="DN69" s="342"/>
      <c r="DS69" s="356"/>
      <c r="DT69" s="370"/>
      <c r="DU69" s="359"/>
      <c r="DV69" s="359"/>
      <c r="DW69" s="359"/>
      <c r="DX69" s="359"/>
      <c r="DY69" s="359"/>
      <c r="DZ69" s="359"/>
      <c r="EA69" s="359"/>
      <c r="EB69" s="359"/>
      <c r="EC69" s="359"/>
      <c r="ED69" s="359"/>
      <c r="EE69" s="359"/>
      <c r="EF69" s="359"/>
      <c r="EG69" s="359"/>
      <c r="EH69" s="359"/>
      <c r="EI69" s="359"/>
      <c r="EJ69" s="359"/>
      <c r="EK69" s="359"/>
      <c r="EL69" s="359"/>
      <c r="EM69" s="359"/>
      <c r="EN69" s="359"/>
      <c r="EO69" s="359"/>
      <c r="EP69" s="359"/>
      <c r="EQ69" s="359"/>
      <c r="ER69" s="359"/>
      <c r="ES69" s="359"/>
      <c r="ET69" s="359"/>
      <c r="EU69" s="359"/>
      <c r="EV69" s="359"/>
      <c r="EW69" s="359"/>
      <c r="EX69" s="359"/>
      <c r="EY69" s="359"/>
      <c r="EZ69" s="359"/>
      <c r="FA69" s="359"/>
      <c r="FB69" s="359"/>
      <c r="FC69" s="359"/>
      <c r="FD69" s="359"/>
      <c r="FE69" s="372"/>
      <c r="FF69" s="356"/>
      <c r="FG69" s="356"/>
      <c r="FH69" s="356"/>
      <c r="FI69" s="356"/>
      <c r="FJ69" s="356"/>
      <c r="FK69" s="356"/>
      <c r="FL69" s="356"/>
      <c r="FM69" s="356"/>
      <c r="FN69" s="356"/>
      <c r="FO69" s="356"/>
      <c r="FP69" s="356"/>
      <c r="FQ69" s="356"/>
      <c r="FR69" s="356"/>
      <c r="FS69" s="356"/>
      <c r="FT69" s="356"/>
      <c r="FU69" s="356"/>
      <c r="FV69" s="356"/>
      <c r="FW69" s="356"/>
      <c r="FX69" s="356"/>
      <c r="FY69" s="356"/>
      <c r="FZ69" s="356"/>
      <c r="GA69" s="356"/>
      <c r="GB69" s="356"/>
      <c r="GC69" s="356"/>
      <c r="GD69" s="356"/>
      <c r="GE69" s="356"/>
      <c r="GF69" s="356"/>
      <c r="GG69" s="356"/>
      <c r="GH69" s="356"/>
      <c r="GI69" s="356"/>
      <c r="GJ69" s="356"/>
      <c r="GK69" s="356"/>
      <c r="GL69" s="356"/>
      <c r="GM69" s="356"/>
      <c r="GN69" s="356"/>
      <c r="GO69" s="356"/>
      <c r="GP69" s="356"/>
      <c r="GQ69" s="356"/>
      <c r="GR69" s="356"/>
      <c r="GS69" s="356"/>
      <c r="GT69" s="356"/>
      <c r="GU69" s="356"/>
      <c r="GV69" s="356"/>
      <c r="GW69" s="356"/>
      <c r="GX69" s="356"/>
      <c r="GY69" s="356"/>
      <c r="GZ69" s="356"/>
      <c r="HA69" s="356"/>
      <c r="HB69" s="356"/>
      <c r="HC69" s="356"/>
    </row>
    <row r="70" spans="1:211" s="369" customFormat="1" ht="15" customHeight="1" x14ac:dyDescent="0.2">
      <c r="A70" s="373"/>
      <c r="B70" s="373"/>
      <c r="C70" s="342"/>
      <c r="D70" s="373"/>
      <c r="E70" s="375"/>
      <c r="F70" s="376"/>
      <c r="G70" s="373"/>
      <c r="H70" s="388"/>
      <c r="I70" s="342"/>
      <c r="J70" s="378"/>
      <c r="K70" s="379"/>
      <c r="L70" s="380"/>
      <c r="M70" s="381"/>
      <c r="N70" s="381"/>
      <c r="O70" s="381"/>
      <c r="P70" s="382"/>
      <c r="Q70" s="383"/>
      <c r="R70" s="384"/>
      <c r="S70" s="385"/>
      <c r="T70" s="385"/>
      <c r="U70" s="386"/>
      <c r="V70" s="387"/>
      <c r="W70" s="263"/>
      <c r="X70" s="263"/>
      <c r="Y70" s="263"/>
      <c r="Z70" s="263"/>
      <c r="AA70" s="263"/>
      <c r="AB70" s="263"/>
      <c r="AC70" s="263"/>
      <c r="AD70" s="263"/>
      <c r="AE70" s="263"/>
      <c r="AF70" s="263"/>
      <c r="AG70" s="263"/>
      <c r="AH70" s="263"/>
      <c r="AI70" s="263"/>
      <c r="AJ70" s="263"/>
      <c r="AK70" s="263"/>
      <c r="AL70" s="263"/>
      <c r="AM70" s="263"/>
      <c r="AN70" s="263"/>
      <c r="AO70" s="263"/>
      <c r="AP70" s="263"/>
      <c r="AQ70" s="263"/>
      <c r="AR70" s="263"/>
      <c r="AS70" s="263"/>
      <c r="AT70" s="263"/>
      <c r="AU70" s="263"/>
      <c r="AV70" s="263"/>
      <c r="AW70" s="263"/>
      <c r="AX70" s="263"/>
      <c r="AY70" s="263"/>
      <c r="AZ70" s="263"/>
      <c r="BA70" s="263"/>
      <c r="BB70" s="263"/>
      <c r="BC70" s="263"/>
      <c r="BD70" s="263"/>
      <c r="BE70" s="263"/>
      <c r="BF70" s="263"/>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342"/>
      <c r="CO70" s="342"/>
      <c r="CP70" s="342"/>
      <c r="CQ70" s="342"/>
      <c r="CR70" s="342"/>
      <c r="CS70" s="342"/>
      <c r="CT70" s="342"/>
      <c r="CU70" s="342"/>
      <c r="CV70" s="342"/>
      <c r="CW70" s="342"/>
      <c r="CX70" s="342"/>
      <c r="CY70" s="342"/>
      <c r="CZ70" s="342"/>
      <c r="DA70" s="342"/>
      <c r="DB70" s="342"/>
      <c r="DC70" s="342"/>
      <c r="DD70" s="342"/>
      <c r="DE70" s="342"/>
      <c r="DF70" s="342"/>
      <c r="DG70" s="342"/>
      <c r="DH70" s="342"/>
      <c r="DI70" s="342"/>
      <c r="DJ70" s="342"/>
      <c r="DK70" s="342"/>
      <c r="DL70" s="342"/>
      <c r="DM70" s="342"/>
      <c r="DN70" s="342"/>
      <c r="DS70" s="356"/>
      <c r="DT70" s="370"/>
      <c r="DU70" s="359"/>
      <c r="DV70" s="359"/>
      <c r="DW70" s="359"/>
      <c r="DX70" s="359"/>
      <c r="DY70" s="359"/>
      <c r="DZ70" s="359"/>
      <c r="EA70" s="359"/>
      <c r="EB70" s="359"/>
      <c r="EC70" s="359"/>
      <c r="ED70" s="359"/>
      <c r="EE70" s="359"/>
      <c r="EF70" s="359"/>
      <c r="EG70" s="359"/>
      <c r="EH70" s="359"/>
      <c r="EI70" s="359"/>
      <c r="EJ70" s="359"/>
      <c r="EK70" s="359"/>
      <c r="EL70" s="359"/>
      <c r="EM70" s="359"/>
      <c r="EN70" s="359"/>
      <c r="EO70" s="359"/>
      <c r="EP70" s="359"/>
      <c r="EQ70" s="359"/>
      <c r="ER70" s="359"/>
      <c r="ES70" s="359"/>
      <c r="ET70" s="359"/>
      <c r="EU70" s="359"/>
      <c r="EV70" s="359"/>
      <c r="EW70" s="359"/>
      <c r="EX70" s="359"/>
      <c r="EY70" s="359"/>
      <c r="EZ70" s="359"/>
      <c r="FA70" s="359"/>
      <c r="FB70" s="359"/>
      <c r="FC70" s="359"/>
      <c r="FD70" s="359"/>
      <c r="FE70" s="372"/>
      <c r="FF70" s="356"/>
      <c r="FG70" s="356"/>
      <c r="FH70" s="356"/>
      <c r="FI70" s="356"/>
      <c r="FJ70" s="356"/>
      <c r="FK70" s="356"/>
      <c r="FL70" s="356"/>
      <c r="FM70" s="356"/>
      <c r="FN70" s="356"/>
      <c r="FO70" s="356"/>
      <c r="FP70" s="356"/>
      <c r="FQ70" s="356"/>
      <c r="FR70" s="356"/>
      <c r="FS70" s="356"/>
      <c r="FT70" s="356"/>
      <c r="FU70" s="356"/>
      <c r="FV70" s="356"/>
      <c r="FW70" s="356"/>
      <c r="FX70" s="356"/>
      <c r="FY70" s="356"/>
      <c r="FZ70" s="356"/>
      <c r="GA70" s="356"/>
      <c r="GB70" s="356"/>
      <c r="GC70" s="356"/>
      <c r="GD70" s="356"/>
      <c r="GE70" s="356"/>
      <c r="GF70" s="356"/>
      <c r="GG70" s="356"/>
      <c r="GH70" s="356"/>
      <c r="GI70" s="356"/>
      <c r="GJ70" s="356"/>
      <c r="GK70" s="356"/>
      <c r="GL70" s="356"/>
      <c r="GM70" s="356"/>
      <c r="GN70" s="356"/>
      <c r="GO70" s="356"/>
      <c r="GP70" s="356"/>
      <c r="GQ70" s="356"/>
      <c r="GR70" s="356"/>
      <c r="GS70" s="356"/>
      <c r="GT70" s="356"/>
      <c r="GU70" s="356"/>
      <c r="GV70" s="356"/>
      <c r="GW70" s="356"/>
      <c r="GX70" s="356"/>
      <c r="GY70" s="356"/>
      <c r="GZ70" s="356"/>
      <c r="HA70" s="356"/>
      <c r="HB70" s="356"/>
      <c r="HC70" s="356"/>
    </row>
    <row r="71" spans="1:211" s="369" customFormat="1" ht="15" customHeight="1" x14ac:dyDescent="0.2">
      <c r="A71" s="373"/>
      <c r="B71" s="373"/>
      <c r="C71" s="342"/>
      <c r="D71" s="373"/>
      <c r="E71" s="375"/>
      <c r="F71" s="376"/>
      <c r="G71" s="373"/>
      <c r="H71" s="377"/>
      <c r="I71" s="342"/>
      <c r="J71" s="378"/>
      <c r="K71" s="379"/>
      <c r="L71" s="380"/>
      <c r="M71" s="381"/>
      <c r="N71" s="381"/>
      <c r="O71" s="381"/>
      <c r="P71" s="382"/>
      <c r="Q71" s="383"/>
      <c r="R71" s="384"/>
      <c r="S71" s="385"/>
      <c r="T71" s="385"/>
      <c r="U71" s="389"/>
      <c r="V71" s="387"/>
      <c r="W71" s="263"/>
      <c r="X71" s="263"/>
      <c r="Y71" s="263"/>
      <c r="Z71" s="263"/>
      <c r="AA71" s="263"/>
      <c r="AB71" s="263"/>
      <c r="AC71" s="263"/>
      <c r="AD71" s="263"/>
      <c r="AE71" s="263"/>
      <c r="AF71" s="263"/>
      <c r="AG71" s="263"/>
      <c r="AH71" s="263"/>
      <c r="AI71" s="263"/>
      <c r="AJ71" s="263"/>
      <c r="AK71" s="263"/>
      <c r="AL71" s="263"/>
      <c r="AM71" s="263"/>
      <c r="AN71" s="263"/>
      <c r="AO71" s="263"/>
      <c r="AP71" s="263"/>
      <c r="AQ71" s="263"/>
      <c r="AR71" s="263"/>
      <c r="AS71" s="263"/>
      <c r="AT71" s="263"/>
      <c r="AU71" s="263"/>
      <c r="AV71" s="263"/>
      <c r="AW71" s="263"/>
      <c r="AX71" s="263"/>
      <c r="AY71" s="263"/>
      <c r="AZ71" s="263"/>
      <c r="BA71" s="263"/>
      <c r="BB71" s="263"/>
      <c r="BC71" s="263"/>
      <c r="BD71" s="263"/>
      <c r="BE71" s="263"/>
      <c r="BF71" s="263"/>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342"/>
      <c r="CO71" s="342"/>
      <c r="CP71" s="342"/>
      <c r="CQ71" s="342"/>
      <c r="CR71" s="342"/>
      <c r="CS71" s="342"/>
      <c r="CT71" s="342"/>
      <c r="CU71" s="342"/>
      <c r="CV71" s="342"/>
      <c r="CW71" s="342"/>
      <c r="CX71" s="342"/>
      <c r="CY71" s="342"/>
      <c r="CZ71" s="342"/>
      <c r="DA71" s="342"/>
      <c r="DB71" s="342"/>
      <c r="DC71" s="342"/>
      <c r="DD71" s="342"/>
      <c r="DE71" s="342"/>
      <c r="DF71" s="342"/>
      <c r="DG71" s="342"/>
      <c r="DH71" s="342"/>
      <c r="DI71" s="342"/>
      <c r="DJ71" s="342"/>
      <c r="DK71" s="342"/>
      <c r="DL71" s="342"/>
      <c r="DM71" s="342"/>
      <c r="DN71" s="342"/>
      <c r="DS71" s="356"/>
      <c r="DT71" s="356"/>
      <c r="DU71" s="359"/>
      <c r="DV71" s="359"/>
      <c r="DW71" s="359"/>
      <c r="DX71" s="359"/>
      <c r="DY71" s="359"/>
      <c r="DZ71" s="359"/>
      <c r="EA71" s="359"/>
      <c r="EB71" s="359"/>
      <c r="EC71" s="359"/>
      <c r="ED71" s="359"/>
      <c r="EE71" s="359"/>
      <c r="EF71" s="359"/>
      <c r="EG71" s="359"/>
      <c r="EH71" s="359"/>
      <c r="EI71" s="359"/>
      <c r="EJ71" s="359"/>
      <c r="EK71" s="359"/>
      <c r="EL71" s="359"/>
      <c r="EM71" s="359"/>
      <c r="EN71" s="359"/>
      <c r="EO71" s="359"/>
      <c r="EP71" s="359"/>
      <c r="EQ71" s="359"/>
      <c r="ER71" s="359"/>
      <c r="ES71" s="359"/>
      <c r="ET71" s="359"/>
      <c r="EU71" s="359"/>
      <c r="EV71" s="359"/>
      <c r="EW71" s="359"/>
      <c r="EX71" s="359"/>
      <c r="EY71" s="359"/>
      <c r="EZ71" s="359"/>
      <c r="FA71" s="359"/>
      <c r="FB71" s="359"/>
      <c r="FC71" s="359"/>
      <c r="FD71" s="359"/>
      <c r="FE71" s="356"/>
      <c r="FF71" s="356"/>
      <c r="FG71" s="356"/>
      <c r="FH71" s="356"/>
      <c r="FI71" s="356"/>
      <c r="FJ71" s="356"/>
      <c r="FK71" s="356"/>
      <c r="FL71" s="356"/>
      <c r="FM71" s="356"/>
      <c r="FN71" s="356"/>
      <c r="FO71" s="356"/>
      <c r="FP71" s="356"/>
      <c r="FQ71" s="356"/>
      <c r="FR71" s="356"/>
      <c r="FS71" s="356"/>
      <c r="FT71" s="356"/>
      <c r="FU71" s="356"/>
      <c r="FV71" s="356"/>
      <c r="FW71" s="356"/>
      <c r="FX71" s="356"/>
      <c r="FY71" s="356"/>
      <c r="FZ71" s="356"/>
      <c r="GA71" s="356"/>
      <c r="GB71" s="356"/>
      <c r="GC71" s="356"/>
      <c r="GD71" s="356"/>
      <c r="GE71" s="356"/>
      <c r="GF71" s="356"/>
      <c r="GG71" s="356"/>
      <c r="GH71" s="356"/>
      <c r="GI71" s="356"/>
      <c r="GJ71" s="356"/>
      <c r="GK71" s="356"/>
      <c r="GL71" s="356"/>
      <c r="GM71" s="356"/>
      <c r="GN71" s="356"/>
      <c r="GO71" s="356"/>
      <c r="GP71" s="356"/>
      <c r="GQ71" s="356"/>
      <c r="GR71" s="356"/>
      <c r="GS71" s="356"/>
      <c r="GT71" s="356"/>
      <c r="GU71" s="356"/>
      <c r="GV71" s="356"/>
      <c r="GW71" s="356"/>
      <c r="GX71" s="356"/>
      <c r="GY71" s="356"/>
      <c r="GZ71" s="356"/>
    </row>
    <row r="72" spans="1:211" s="369" customFormat="1" ht="15" customHeight="1" x14ac:dyDescent="0.2">
      <c r="A72" s="373"/>
      <c r="B72" s="373"/>
      <c r="C72" s="342"/>
      <c r="D72" s="373"/>
      <c r="E72" s="375"/>
      <c r="F72" s="376"/>
      <c r="G72" s="373"/>
      <c r="H72" s="377"/>
      <c r="I72" s="342"/>
      <c r="J72" s="378"/>
      <c r="K72" s="379"/>
      <c r="L72" s="380"/>
      <c r="M72" s="381"/>
      <c r="N72" s="381"/>
      <c r="O72" s="381"/>
      <c r="P72" s="382"/>
      <c r="Q72" s="383"/>
      <c r="R72" s="384"/>
      <c r="S72" s="385"/>
      <c r="T72" s="385"/>
      <c r="U72" s="386"/>
      <c r="V72" s="387"/>
      <c r="W72" s="263"/>
      <c r="X72" s="263"/>
      <c r="Y72" s="263"/>
      <c r="Z72" s="263"/>
      <c r="AA72" s="263"/>
      <c r="AB72" s="263"/>
      <c r="AC72" s="263"/>
      <c r="AD72" s="263"/>
      <c r="AE72" s="263"/>
      <c r="AF72" s="263"/>
      <c r="AG72" s="263"/>
      <c r="AH72" s="263"/>
      <c r="AI72" s="263"/>
      <c r="AJ72" s="263"/>
      <c r="AK72" s="263"/>
      <c r="AL72" s="263"/>
      <c r="AM72" s="263"/>
      <c r="AN72" s="263"/>
      <c r="AO72" s="263"/>
      <c r="AP72" s="263"/>
      <c r="AQ72" s="263"/>
      <c r="AR72" s="263"/>
      <c r="AS72" s="263"/>
      <c r="AT72" s="263"/>
      <c r="AU72" s="263"/>
      <c r="AV72" s="263"/>
      <c r="AW72" s="263"/>
      <c r="AX72" s="263"/>
      <c r="AY72" s="263"/>
      <c r="AZ72" s="263"/>
      <c r="BA72" s="263"/>
      <c r="BB72" s="263"/>
      <c r="BC72" s="263"/>
      <c r="BD72" s="263"/>
      <c r="BE72" s="263"/>
      <c r="BF72" s="263"/>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342"/>
      <c r="CO72" s="342"/>
      <c r="CP72" s="342"/>
      <c r="CQ72" s="342"/>
      <c r="CR72" s="342"/>
      <c r="CS72" s="342"/>
      <c r="CT72" s="342"/>
      <c r="CU72" s="342"/>
      <c r="CV72" s="342"/>
      <c r="CW72" s="342"/>
      <c r="CX72" s="342"/>
      <c r="CY72" s="342"/>
      <c r="CZ72" s="342"/>
      <c r="DA72" s="342"/>
      <c r="DB72" s="342"/>
      <c r="DC72" s="342"/>
      <c r="DD72" s="342"/>
      <c r="DE72" s="342"/>
      <c r="DF72" s="342"/>
      <c r="DG72" s="342"/>
      <c r="DH72" s="342"/>
      <c r="DI72" s="342"/>
      <c r="DJ72" s="342"/>
      <c r="DK72" s="342"/>
      <c r="DL72" s="342"/>
      <c r="DM72" s="342"/>
      <c r="DN72" s="342"/>
      <c r="DS72" s="356"/>
      <c r="DT72" s="370"/>
      <c r="DU72" s="359"/>
      <c r="DV72" s="359"/>
      <c r="DW72" s="359"/>
      <c r="DX72" s="359"/>
      <c r="DY72" s="359"/>
      <c r="DZ72" s="359"/>
      <c r="EA72" s="359"/>
      <c r="EB72" s="359"/>
      <c r="EC72" s="359"/>
      <c r="ED72" s="359"/>
      <c r="EE72" s="359"/>
      <c r="EF72" s="359"/>
      <c r="EG72" s="359"/>
      <c r="EH72" s="359"/>
      <c r="EI72" s="359"/>
      <c r="EJ72" s="359"/>
      <c r="EK72" s="359"/>
      <c r="EL72" s="359"/>
      <c r="EM72" s="359"/>
      <c r="EN72" s="359"/>
      <c r="EO72" s="359"/>
      <c r="EP72" s="359"/>
      <c r="EQ72" s="359"/>
      <c r="ER72" s="359"/>
      <c r="ES72" s="359"/>
      <c r="ET72" s="359"/>
      <c r="EU72" s="359"/>
      <c r="EV72" s="359"/>
      <c r="EW72" s="359"/>
      <c r="EX72" s="359"/>
      <c r="EY72" s="359"/>
      <c r="EZ72" s="359"/>
      <c r="FA72" s="359"/>
      <c r="FB72" s="359"/>
      <c r="FC72" s="359"/>
      <c r="FD72" s="359"/>
      <c r="FE72" s="372"/>
      <c r="FF72" s="356"/>
      <c r="FG72" s="356"/>
      <c r="FH72" s="356"/>
      <c r="FI72" s="356"/>
      <c r="FJ72" s="356"/>
      <c r="FK72" s="356"/>
      <c r="FL72" s="356"/>
      <c r="FM72" s="356"/>
      <c r="FN72" s="356"/>
      <c r="FO72" s="356"/>
      <c r="FP72" s="356"/>
      <c r="FQ72" s="356"/>
      <c r="FR72" s="356"/>
      <c r="FS72" s="356"/>
      <c r="FT72" s="356"/>
      <c r="FU72" s="356"/>
      <c r="FV72" s="356"/>
      <c r="FW72" s="356"/>
      <c r="FX72" s="356"/>
      <c r="FY72" s="356"/>
      <c r="FZ72" s="356"/>
      <c r="GA72" s="356"/>
      <c r="GB72" s="356"/>
      <c r="GC72" s="356"/>
      <c r="GD72" s="356"/>
      <c r="GE72" s="356"/>
      <c r="GF72" s="356"/>
      <c r="GG72" s="356"/>
      <c r="GH72" s="356"/>
      <c r="GI72" s="356"/>
      <c r="GJ72" s="356"/>
      <c r="GK72" s="356"/>
      <c r="GL72" s="356"/>
      <c r="GM72" s="356"/>
      <c r="GN72" s="356"/>
      <c r="GO72" s="356"/>
      <c r="GP72" s="356"/>
      <c r="GQ72" s="356"/>
      <c r="GR72" s="356"/>
      <c r="GS72" s="356"/>
      <c r="GT72" s="356"/>
      <c r="GU72" s="356"/>
      <c r="GV72" s="356"/>
      <c r="GW72" s="356"/>
      <c r="GX72" s="356"/>
      <c r="GY72" s="356"/>
      <c r="GZ72" s="356"/>
      <c r="HA72" s="356"/>
      <c r="HB72" s="356"/>
      <c r="HC72" s="356"/>
    </row>
    <row r="73" spans="1:211" s="369" customFormat="1" ht="15" customHeight="1" x14ac:dyDescent="0.2">
      <c r="A73" s="373"/>
      <c r="B73" s="373"/>
      <c r="C73" s="342"/>
      <c r="D73" s="373"/>
      <c r="E73" s="375"/>
      <c r="F73" s="376"/>
      <c r="G73" s="373"/>
      <c r="H73" s="388"/>
      <c r="I73" s="342"/>
      <c r="J73" s="378"/>
      <c r="K73" s="379"/>
      <c r="L73" s="380"/>
      <c r="M73" s="381"/>
      <c r="N73" s="381"/>
      <c r="O73" s="381"/>
      <c r="P73" s="382"/>
      <c r="Q73" s="383"/>
      <c r="R73" s="384"/>
      <c r="S73" s="385"/>
      <c r="T73" s="385"/>
      <c r="U73" s="386"/>
      <c r="V73" s="387"/>
      <c r="W73" s="263"/>
      <c r="X73" s="263"/>
      <c r="Y73" s="263"/>
      <c r="Z73" s="263"/>
      <c r="AA73" s="263"/>
      <c r="AB73" s="263"/>
      <c r="AC73" s="263"/>
      <c r="AD73" s="263"/>
      <c r="AE73" s="263"/>
      <c r="AF73" s="263"/>
      <c r="AG73" s="263"/>
      <c r="AH73" s="263"/>
      <c r="AI73" s="263"/>
      <c r="AJ73" s="263"/>
      <c r="AK73" s="263"/>
      <c r="AL73" s="263"/>
      <c r="AM73" s="263"/>
      <c r="AN73" s="263"/>
      <c r="AO73" s="263"/>
      <c r="AP73" s="263"/>
      <c r="AQ73" s="263"/>
      <c r="AR73" s="263"/>
      <c r="AS73" s="263"/>
      <c r="AT73" s="263"/>
      <c r="AU73" s="263"/>
      <c r="AV73" s="263"/>
      <c r="AW73" s="263"/>
      <c r="AX73" s="263"/>
      <c r="AY73" s="263"/>
      <c r="AZ73" s="263"/>
      <c r="BA73" s="263"/>
      <c r="BB73" s="263"/>
      <c r="BC73" s="263"/>
      <c r="BD73" s="263"/>
      <c r="BE73" s="263"/>
      <c r="BF73" s="263"/>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342"/>
      <c r="CO73" s="342"/>
      <c r="CP73" s="342"/>
      <c r="CQ73" s="342"/>
      <c r="CR73" s="342"/>
      <c r="CS73" s="342"/>
      <c r="CT73" s="342"/>
      <c r="CU73" s="342"/>
      <c r="CV73" s="342"/>
      <c r="CW73" s="342"/>
      <c r="CX73" s="342"/>
      <c r="CY73" s="342"/>
      <c r="CZ73" s="342"/>
      <c r="DA73" s="342"/>
      <c r="DB73" s="342"/>
      <c r="DC73" s="342"/>
      <c r="DD73" s="342"/>
      <c r="DE73" s="342"/>
      <c r="DF73" s="342"/>
      <c r="DG73" s="342"/>
      <c r="DH73" s="342"/>
      <c r="DI73" s="342"/>
      <c r="DJ73" s="342"/>
      <c r="DK73" s="342"/>
      <c r="DL73" s="342"/>
      <c r="DM73" s="342"/>
      <c r="DN73" s="342"/>
      <c r="DS73" s="356"/>
      <c r="DT73" s="370"/>
      <c r="DU73" s="359"/>
      <c r="DV73" s="359"/>
      <c r="DW73" s="359"/>
      <c r="DX73" s="359"/>
      <c r="DY73" s="359"/>
      <c r="DZ73" s="359"/>
      <c r="EA73" s="359"/>
      <c r="EB73" s="359"/>
      <c r="EC73" s="359"/>
      <c r="ED73" s="359"/>
      <c r="EE73" s="359"/>
      <c r="EF73" s="359"/>
      <c r="EG73" s="359"/>
      <c r="EH73" s="359"/>
      <c r="EI73" s="359"/>
      <c r="EJ73" s="359"/>
      <c r="EK73" s="359"/>
      <c r="EL73" s="359"/>
      <c r="EM73" s="359"/>
      <c r="EN73" s="359"/>
      <c r="EO73" s="359"/>
      <c r="EP73" s="359"/>
      <c r="EQ73" s="359"/>
      <c r="ER73" s="359"/>
      <c r="ES73" s="359"/>
      <c r="ET73" s="359"/>
      <c r="EU73" s="359"/>
      <c r="EV73" s="359"/>
      <c r="EW73" s="359"/>
      <c r="EX73" s="359"/>
      <c r="EY73" s="359"/>
      <c r="EZ73" s="359"/>
      <c r="FA73" s="359"/>
      <c r="FB73" s="359"/>
      <c r="FC73" s="359"/>
      <c r="FD73" s="359"/>
      <c r="FE73" s="372"/>
      <c r="FF73" s="356"/>
      <c r="FG73" s="356"/>
      <c r="FH73" s="356"/>
      <c r="FI73" s="356"/>
      <c r="FJ73" s="356"/>
      <c r="FK73" s="356"/>
      <c r="FL73" s="356"/>
      <c r="FM73" s="356"/>
      <c r="FN73" s="356"/>
      <c r="FO73" s="356"/>
      <c r="FP73" s="356"/>
      <c r="FQ73" s="356"/>
      <c r="FR73" s="356"/>
      <c r="FS73" s="356"/>
      <c r="FT73" s="356"/>
      <c r="FU73" s="356"/>
      <c r="FV73" s="356"/>
      <c r="FW73" s="356"/>
      <c r="FX73" s="356"/>
      <c r="FY73" s="356"/>
      <c r="FZ73" s="356"/>
      <c r="GA73" s="356"/>
      <c r="GB73" s="356"/>
      <c r="GC73" s="356"/>
      <c r="GD73" s="356"/>
      <c r="GE73" s="356"/>
      <c r="GF73" s="356"/>
      <c r="GG73" s="356"/>
      <c r="GH73" s="356"/>
      <c r="GI73" s="356"/>
      <c r="GJ73" s="356"/>
      <c r="GK73" s="356"/>
      <c r="GL73" s="356"/>
      <c r="GM73" s="356"/>
      <c r="GN73" s="356"/>
      <c r="GO73" s="356"/>
      <c r="GP73" s="356"/>
      <c r="GQ73" s="356"/>
      <c r="GR73" s="356"/>
      <c r="GS73" s="356"/>
      <c r="GT73" s="356"/>
      <c r="GU73" s="356"/>
      <c r="GV73" s="356"/>
      <c r="GW73" s="356"/>
      <c r="GX73" s="356"/>
      <c r="GY73" s="356"/>
      <c r="GZ73" s="356"/>
      <c r="HA73" s="356"/>
      <c r="HB73" s="356"/>
      <c r="HC73" s="356"/>
    </row>
    <row r="74" spans="1:211" s="369" customFormat="1" ht="15" customHeight="1" x14ac:dyDescent="0.2">
      <c r="A74" s="373"/>
      <c r="B74" s="373"/>
      <c r="C74" s="342"/>
      <c r="D74" s="373"/>
      <c r="E74" s="375"/>
      <c r="F74" s="376"/>
      <c r="G74" s="373"/>
      <c r="H74" s="377"/>
      <c r="I74" s="342"/>
      <c r="J74" s="378"/>
      <c r="K74" s="379"/>
      <c r="L74" s="380"/>
      <c r="M74" s="381"/>
      <c r="N74" s="381"/>
      <c r="O74" s="381"/>
      <c r="P74" s="382"/>
      <c r="Q74" s="383"/>
      <c r="R74" s="384"/>
      <c r="S74" s="385"/>
      <c r="T74" s="385"/>
      <c r="U74" s="389"/>
      <c r="V74" s="387"/>
      <c r="W74" s="263"/>
      <c r="X74" s="263"/>
      <c r="Y74" s="263"/>
      <c r="Z74" s="263"/>
      <c r="AA74" s="263"/>
      <c r="AB74" s="263"/>
      <c r="AC74" s="263"/>
      <c r="AD74" s="263"/>
      <c r="AE74" s="263"/>
      <c r="AF74" s="263"/>
      <c r="AG74" s="263"/>
      <c r="AH74" s="263"/>
      <c r="AI74" s="263"/>
      <c r="AJ74" s="263"/>
      <c r="AK74" s="263"/>
      <c r="AL74" s="263"/>
      <c r="AM74" s="263"/>
      <c r="AN74" s="263"/>
      <c r="AO74" s="263"/>
      <c r="AP74" s="263"/>
      <c r="AQ74" s="263"/>
      <c r="AR74" s="263"/>
      <c r="AS74" s="263"/>
      <c r="AT74" s="263"/>
      <c r="AU74" s="263"/>
      <c r="AV74" s="263"/>
      <c r="AW74" s="263"/>
      <c r="AX74" s="263"/>
      <c r="AY74" s="263"/>
      <c r="AZ74" s="263"/>
      <c r="BA74" s="263"/>
      <c r="BB74" s="263"/>
      <c r="BC74" s="263"/>
      <c r="BD74" s="263"/>
      <c r="BE74" s="263"/>
      <c r="BF74" s="263"/>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342"/>
      <c r="CO74" s="342"/>
      <c r="CP74" s="342"/>
      <c r="CQ74" s="342"/>
      <c r="CR74" s="342"/>
      <c r="CS74" s="342"/>
      <c r="CT74" s="342"/>
      <c r="CU74" s="342"/>
      <c r="CV74" s="342"/>
      <c r="CW74" s="342"/>
      <c r="CX74" s="342"/>
      <c r="CY74" s="342"/>
      <c r="CZ74" s="342"/>
      <c r="DA74" s="342"/>
      <c r="DB74" s="342"/>
      <c r="DC74" s="342"/>
      <c r="DD74" s="342"/>
      <c r="DE74" s="342"/>
      <c r="DF74" s="342"/>
      <c r="DG74" s="342"/>
      <c r="DH74" s="342"/>
      <c r="DI74" s="342"/>
      <c r="DJ74" s="342"/>
      <c r="DK74" s="342"/>
      <c r="DL74" s="342"/>
      <c r="DM74" s="342"/>
      <c r="DN74" s="342"/>
      <c r="DS74" s="356"/>
      <c r="DT74" s="356"/>
      <c r="DU74" s="359"/>
      <c r="DV74" s="359"/>
      <c r="DW74" s="359"/>
      <c r="DX74" s="359"/>
      <c r="DY74" s="359"/>
      <c r="DZ74" s="359"/>
      <c r="EA74" s="359"/>
      <c r="EB74" s="359"/>
      <c r="EC74" s="359"/>
      <c r="ED74" s="359"/>
      <c r="EE74" s="359"/>
      <c r="EF74" s="359"/>
      <c r="EG74" s="359"/>
      <c r="EH74" s="359"/>
      <c r="EI74" s="359"/>
      <c r="EJ74" s="359"/>
      <c r="EK74" s="359"/>
      <c r="EL74" s="359"/>
      <c r="EM74" s="359"/>
      <c r="EN74" s="359"/>
      <c r="EO74" s="359"/>
      <c r="EP74" s="359"/>
      <c r="EQ74" s="359"/>
      <c r="ER74" s="359"/>
      <c r="ES74" s="359"/>
      <c r="ET74" s="359"/>
      <c r="EU74" s="359"/>
      <c r="EV74" s="359"/>
      <c r="EW74" s="359"/>
      <c r="EX74" s="359"/>
      <c r="EY74" s="359"/>
      <c r="EZ74" s="359"/>
      <c r="FA74" s="359"/>
      <c r="FB74" s="359"/>
      <c r="FC74" s="359"/>
      <c r="FD74" s="359"/>
      <c r="FE74" s="356"/>
      <c r="FF74" s="356"/>
      <c r="FG74" s="356"/>
      <c r="FH74" s="356"/>
      <c r="FI74" s="356"/>
      <c r="FJ74" s="356"/>
      <c r="FK74" s="356"/>
      <c r="FL74" s="356"/>
      <c r="FM74" s="356"/>
      <c r="FN74" s="356"/>
      <c r="FO74" s="356"/>
      <c r="FP74" s="356"/>
      <c r="FQ74" s="356"/>
      <c r="FR74" s="356"/>
      <c r="FS74" s="356"/>
      <c r="FT74" s="356"/>
      <c r="FU74" s="356"/>
      <c r="FV74" s="356"/>
      <c r="FW74" s="356"/>
      <c r="FX74" s="356"/>
      <c r="FY74" s="356"/>
      <c r="FZ74" s="356"/>
      <c r="GA74" s="356"/>
      <c r="GB74" s="356"/>
      <c r="GC74" s="356"/>
      <c r="GD74" s="356"/>
      <c r="GE74" s="356"/>
      <c r="GF74" s="356"/>
      <c r="GG74" s="356"/>
      <c r="GH74" s="356"/>
      <c r="GI74" s="356"/>
      <c r="GJ74" s="356"/>
      <c r="GK74" s="356"/>
      <c r="GL74" s="356"/>
      <c r="GM74" s="356"/>
      <c r="GN74" s="356"/>
      <c r="GO74" s="356"/>
      <c r="GP74" s="356"/>
      <c r="GQ74" s="356"/>
      <c r="GR74" s="356"/>
      <c r="GS74" s="356"/>
      <c r="GT74" s="356"/>
      <c r="GU74" s="356"/>
      <c r="GV74" s="356"/>
      <c r="GW74" s="356"/>
      <c r="GX74" s="356"/>
      <c r="GY74" s="356"/>
      <c r="GZ74" s="356"/>
    </row>
    <row r="75" spans="1:211" s="369" customFormat="1" ht="15" customHeight="1" x14ac:dyDescent="0.2">
      <c r="A75" s="373"/>
      <c r="B75" s="373"/>
      <c r="C75" s="342"/>
      <c r="D75" s="373"/>
      <c r="E75" s="375"/>
      <c r="F75" s="376"/>
      <c r="G75" s="373"/>
      <c r="H75" s="377"/>
      <c r="I75" s="342"/>
      <c r="J75" s="378"/>
      <c r="K75" s="379"/>
      <c r="L75" s="380"/>
      <c r="M75" s="381"/>
      <c r="N75" s="381"/>
      <c r="O75" s="381"/>
      <c r="P75" s="382"/>
      <c r="Q75" s="383"/>
      <c r="R75" s="384"/>
      <c r="S75" s="385"/>
      <c r="T75" s="385"/>
      <c r="U75" s="386"/>
      <c r="V75" s="387"/>
      <c r="W75" s="263"/>
      <c r="X75" s="263"/>
      <c r="Y75" s="263"/>
      <c r="Z75" s="263"/>
      <c r="AA75" s="263"/>
      <c r="AB75" s="263"/>
      <c r="AC75" s="263"/>
      <c r="AD75" s="263"/>
      <c r="AE75" s="263"/>
      <c r="AF75" s="263"/>
      <c r="AG75" s="263"/>
      <c r="AH75" s="263"/>
      <c r="AI75" s="263"/>
      <c r="AJ75" s="263"/>
      <c r="AK75" s="263"/>
      <c r="AL75" s="263"/>
      <c r="AM75" s="263"/>
      <c r="AN75" s="263"/>
      <c r="AO75" s="263"/>
      <c r="AP75" s="263"/>
      <c r="AQ75" s="263"/>
      <c r="AR75" s="263"/>
      <c r="AS75" s="263"/>
      <c r="AT75" s="263"/>
      <c r="AU75" s="263"/>
      <c r="AV75" s="263"/>
      <c r="AW75" s="263"/>
      <c r="AX75" s="263"/>
      <c r="AY75" s="263"/>
      <c r="AZ75" s="263"/>
      <c r="BA75" s="263"/>
      <c r="BB75" s="263"/>
      <c r="BC75" s="263"/>
      <c r="BD75" s="263"/>
      <c r="BE75" s="263"/>
      <c r="BF75" s="263"/>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342"/>
      <c r="CO75" s="342"/>
      <c r="CP75" s="342"/>
      <c r="CQ75" s="342"/>
      <c r="CR75" s="342"/>
      <c r="CS75" s="342"/>
      <c r="CT75" s="342"/>
      <c r="CU75" s="342"/>
      <c r="CV75" s="342"/>
      <c r="CW75" s="342"/>
      <c r="CX75" s="342"/>
      <c r="CY75" s="342"/>
      <c r="CZ75" s="342"/>
      <c r="DA75" s="342"/>
      <c r="DB75" s="342"/>
      <c r="DC75" s="342"/>
      <c r="DD75" s="342"/>
      <c r="DE75" s="342"/>
      <c r="DF75" s="342"/>
      <c r="DG75" s="342"/>
      <c r="DH75" s="342"/>
      <c r="DI75" s="342"/>
      <c r="DJ75" s="342"/>
      <c r="DK75" s="342"/>
      <c r="DL75" s="342"/>
      <c r="DM75" s="342"/>
      <c r="DN75" s="342"/>
      <c r="DS75" s="356"/>
      <c r="DT75" s="370"/>
      <c r="DU75" s="359"/>
      <c r="DV75" s="359"/>
      <c r="DW75" s="359"/>
      <c r="DX75" s="359"/>
      <c r="DY75" s="359"/>
      <c r="DZ75" s="359"/>
      <c r="EA75" s="359"/>
      <c r="EB75" s="359"/>
      <c r="EC75" s="359"/>
      <c r="ED75" s="359"/>
      <c r="EE75" s="359"/>
      <c r="EF75" s="359"/>
      <c r="EG75" s="359"/>
      <c r="EH75" s="359"/>
      <c r="EI75" s="359"/>
      <c r="EJ75" s="359"/>
      <c r="EK75" s="359"/>
      <c r="EL75" s="359"/>
      <c r="EM75" s="359"/>
      <c r="EN75" s="359"/>
      <c r="EO75" s="359"/>
      <c r="EP75" s="359"/>
      <c r="EQ75" s="359"/>
      <c r="ER75" s="359"/>
      <c r="ES75" s="359"/>
      <c r="ET75" s="359"/>
      <c r="EU75" s="359"/>
      <c r="EV75" s="359"/>
      <c r="EW75" s="359"/>
      <c r="EX75" s="359"/>
      <c r="EY75" s="359"/>
      <c r="EZ75" s="359"/>
      <c r="FA75" s="359"/>
      <c r="FB75" s="359"/>
      <c r="FC75" s="359"/>
      <c r="FD75" s="359"/>
      <c r="FE75" s="372"/>
      <c r="FF75" s="356"/>
      <c r="FG75" s="356"/>
      <c r="FH75" s="356"/>
      <c r="FI75" s="356"/>
      <c r="FJ75" s="356"/>
      <c r="FK75" s="356"/>
      <c r="FL75" s="356"/>
      <c r="FM75" s="356"/>
      <c r="FN75" s="356"/>
      <c r="FO75" s="356"/>
      <c r="FP75" s="356"/>
      <c r="FQ75" s="356"/>
      <c r="FR75" s="356"/>
      <c r="FS75" s="356"/>
      <c r="FT75" s="356"/>
      <c r="FU75" s="356"/>
      <c r="FV75" s="356"/>
      <c r="FW75" s="356"/>
      <c r="FX75" s="356"/>
      <c r="FY75" s="356"/>
      <c r="FZ75" s="356"/>
      <c r="GA75" s="356"/>
      <c r="GB75" s="356"/>
      <c r="GC75" s="356"/>
      <c r="GD75" s="356"/>
      <c r="GE75" s="356"/>
      <c r="GF75" s="356"/>
      <c r="GG75" s="356"/>
      <c r="GH75" s="356"/>
      <c r="GI75" s="356"/>
      <c r="GJ75" s="356"/>
      <c r="GK75" s="356"/>
      <c r="GL75" s="356"/>
      <c r="GM75" s="356"/>
      <c r="GN75" s="356"/>
      <c r="GO75" s="356"/>
      <c r="GP75" s="356"/>
      <c r="GQ75" s="356"/>
      <c r="GR75" s="356"/>
      <c r="GS75" s="356"/>
      <c r="GT75" s="356"/>
      <c r="GU75" s="356"/>
      <c r="GV75" s="356"/>
      <c r="GW75" s="356"/>
      <c r="GX75" s="356"/>
      <c r="GY75" s="356"/>
      <c r="GZ75" s="356"/>
      <c r="HA75" s="356"/>
      <c r="HB75" s="356"/>
      <c r="HC75" s="356"/>
    </row>
    <row r="76" spans="1:211" s="369" customFormat="1" ht="15" customHeight="1" x14ac:dyDescent="0.2">
      <c r="A76" s="373"/>
      <c r="B76" s="373"/>
      <c r="C76" s="342"/>
      <c r="D76" s="373"/>
      <c r="E76" s="375"/>
      <c r="F76" s="376"/>
      <c r="G76" s="373"/>
      <c r="H76" s="388"/>
      <c r="I76" s="342"/>
      <c r="J76" s="378"/>
      <c r="K76" s="379"/>
      <c r="L76" s="380"/>
      <c r="M76" s="381"/>
      <c r="N76" s="381"/>
      <c r="O76" s="381"/>
      <c r="P76" s="382"/>
      <c r="Q76" s="383"/>
      <c r="R76" s="384"/>
      <c r="S76" s="385"/>
      <c r="T76" s="385"/>
      <c r="U76" s="386"/>
      <c r="V76" s="387"/>
      <c r="W76" s="263"/>
      <c r="X76" s="263"/>
      <c r="Y76" s="263"/>
      <c r="Z76" s="263"/>
      <c r="AA76" s="263"/>
      <c r="AB76" s="263"/>
      <c r="AC76" s="263"/>
      <c r="AD76" s="263"/>
      <c r="AE76" s="263"/>
      <c r="AF76" s="263"/>
      <c r="AG76" s="263"/>
      <c r="AH76" s="263"/>
      <c r="AI76" s="263"/>
      <c r="AJ76" s="263"/>
      <c r="AK76" s="263"/>
      <c r="AL76" s="263"/>
      <c r="AM76" s="263"/>
      <c r="AN76" s="263"/>
      <c r="AO76" s="263"/>
      <c r="AP76" s="263"/>
      <c r="AQ76" s="263"/>
      <c r="AR76" s="263"/>
      <c r="AS76" s="263"/>
      <c r="AT76" s="263"/>
      <c r="AU76" s="263"/>
      <c r="AV76" s="263"/>
      <c r="AW76" s="263"/>
      <c r="AX76" s="263"/>
      <c r="AY76" s="263"/>
      <c r="AZ76" s="263"/>
      <c r="BA76" s="263"/>
      <c r="BB76" s="263"/>
      <c r="BC76" s="263"/>
      <c r="BD76" s="263"/>
      <c r="BE76" s="263"/>
      <c r="BF76" s="263"/>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342"/>
      <c r="CO76" s="342"/>
      <c r="CP76" s="342"/>
      <c r="CQ76" s="342"/>
      <c r="CR76" s="342"/>
      <c r="CS76" s="342"/>
      <c r="CT76" s="342"/>
      <c r="CU76" s="342"/>
      <c r="CV76" s="342"/>
      <c r="CW76" s="342"/>
      <c r="CX76" s="342"/>
      <c r="CY76" s="342"/>
      <c r="CZ76" s="342"/>
      <c r="DA76" s="342"/>
      <c r="DB76" s="342"/>
      <c r="DC76" s="342"/>
      <c r="DD76" s="342"/>
      <c r="DE76" s="342"/>
      <c r="DF76" s="342"/>
      <c r="DG76" s="342"/>
      <c r="DH76" s="342"/>
      <c r="DI76" s="342"/>
      <c r="DJ76" s="342"/>
      <c r="DK76" s="342"/>
      <c r="DL76" s="342"/>
      <c r="DM76" s="342"/>
      <c r="DN76" s="342"/>
      <c r="DS76" s="356"/>
      <c r="DT76" s="370"/>
      <c r="DU76" s="359"/>
      <c r="DV76" s="359"/>
      <c r="DW76" s="359"/>
      <c r="DX76" s="359"/>
      <c r="DY76" s="359"/>
      <c r="DZ76" s="359"/>
      <c r="EA76" s="359"/>
      <c r="EB76" s="359"/>
      <c r="EC76" s="359"/>
      <c r="ED76" s="359"/>
      <c r="EE76" s="359"/>
      <c r="EF76" s="359"/>
      <c r="EG76" s="359"/>
      <c r="EH76" s="359"/>
      <c r="EI76" s="359"/>
      <c r="EJ76" s="359"/>
      <c r="EK76" s="359"/>
      <c r="EL76" s="359"/>
      <c r="EM76" s="359"/>
      <c r="EN76" s="359"/>
      <c r="EO76" s="359"/>
      <c r="EP76" s="359"/>
      <c r="EQ76" s="359"/>
      <c r="ER76" s="359"/>
      <c r="ES76" s="359"/>
      <c r="ET76" s="359"/>
      <c r="EU76" s="359"/>
      <c r="EV76" s="359"/>
      <c r="EW76" s="359"/>
      <c r="EX76" s="359"/>
      <c r="EY76" s="359"/>
      <c r="EZ76" s="359"/>
      <c r="FA76" s="359"/>
      <c r="FB76" s="359"/>
      <c r="FC76" s="359"/>
      <c r="FD76" s="359"/>
      <c r="FE76" s="372"/>
      <c r="FF76" s="356"/>
      <c r="FG76" s="356"/>
      <c r="FH76" s="356"/>
      <c r="FI76" s="356"/>
      <c r="FJ76" s="356"/>
      <c r="FK76" s="356"/>
      <c r="FL76" s="356"/>
      <c r="FM76" s="356"/>
      <c r="FN76" s="356"/>
      <c r="FO76" s="356"/>
      <c r="FP76" s="356"/>
      <c r="FQ76" s="356"/>
      <c r="FR76" s="356"/>
      <c r="FS76" s="356"/>
      <c r="FT76" s="356"/>
      <c r="FU76" s="356"/>
      <c r="FV76" s="356"/>
      <c r="FW76" s="356"/>
      <c r="FX76" s="356"/>
      <c r="FY76" s="356"/>
      <c r="FZ76" s="356"/>
      <c r="GA76" s="356"/>
      <c r="GB76" s="356"/>
      <c r="GC76" s="356"/>
      <c r="GD76" s="356"/>
      <c r="GE76" s="356"/>
      <c r="GF76" s="356"/>
      <c r="GG76" s="356"/>
      <c r="GH76" s="356"/>
      <c r="GI76" s="356"/>
      <c r="GJ76" s="356"/>
      <c r="GK76" s="356"/>
      <c r="GL76" s="356"/>
      <c r="GM76" s="356"/>
      <c r="GN76" s="356"/>
      <c r="GO76" s="356"/>
      <c r="GP76" s="356"/>
      <c r="GQ76" s="356"/>
      <c r="GR76" s="356"/>
      <c r="GS76" s="356"/>
      <c r="GT76" s="356"/>
      <c r="GU76" s="356"/>
      <c r="GV76" s="356"/>
      <c r="GW76" s="356"/>
      <c r="GX76" s="356"/>
      <c r="GY76" s="356"/>
      <c r="GZ76" s="356"/>
      <c r="HA76" s="356"/>
      <c r="HB76" s="356"/>
      <c r="HC76" s="356"/>
    </row>
    <row r="77" spans="1:211" s="369" customFormat="1" ht="15" customHeight="1" x14ac:dyDescent="0.2">
      <c r="A77" s="373"/>
      <c r="B77" s="373"/>
      <c r="C77" s="342"/>
      <c r="D77" s="373"/>
      <c r="E77" s="375"/>
      <c r="F77" s="376"/>
      <c r="G77" s="373"/>
      <c r="H77" s="377"/>
      <c r="I77" s="342"/>
      <c r="J77" s="378"/>
      <c r="K77" s="379"/>
      <c r="L77" s="380"/>
      <c r="M77" s="381"/>
      <c r="N77" s="381"/>
      <c r="O77" s="381"/>
      <c r="P77" s="382"/>
      <c r="Q77" s="383"/>
      <c r="R77" s="384"/>
      <c r="S77" s="385"/>
      <c r="T77" s="385"/>
      <c r="U77" s="389"/>
      <c r="V77" s="387"/>
      <c r="W77" s="263"/>
      <c r="X77" s="263"/>
      <c r="Y77" s="263"/>
      <c r="Z77" s="263"/>
      <c r="AA77" s="263"/>
      <c r="AB77" s="263"/>
      <c r="AC77" s="263"/>
      <c r="AD77" s="263"/>
      <c r="AE77" s="263"/>
      <c r="AF77" s="263"/>
      <c r="AG77" s="263"/>
      <c r="AH77" s="263"/>
      <c r="AI77" s="263"/>
      <c r="AJ77" s="263"/>
      <c r="AK77" s="263"/>
      <c r="AL77" s="263"/>
      <c r="AM77" s="263"/>
      <c r="AN77" s="263"/>
      <c r="AO77" s="263"/>
      <c r="AP77" s="263"/>
      <c r="AQ77" s="263"/>
      <c r="AR77" s="263"/>
      <c r="AS77" s="263"/>
      <c r="AT77" s="263"/>
      <c r="AU77" s="263"/>
      <c r="AV77" s="263"/>
      <c r="AW77" s="263"/>
      <c r="AX77" s="263"/>
      <c r="AY77" s="263"/>
      <c r="AZ77" s="263"/>
      <c r="BA77" s="263"/>
      <c r="BB77" s="263"/>
      <c r="BC77" s="263"/>
      <c r="BD77" s="263"/>
      <c r="BE77" s="263"/>
      <c r="BF77" s="263"/>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342"/>
      <c r="CO77" s="342"/>
      <c r="CP77" s="342"/>
      <c r="CQ77" s="342"/>
      <c r="CR77" s="342"/>
      <c r="CS77" s="342"/>
      <c r="CT77" s="342"/>
      <c r="CU77" s="342"/>
      <c r="CV77" s="342"/>
      <c r="CW77" s="342"/>
      <c r="CX77" s="342"/>
      <c r="CY77" s="342"/>
      <c r="CZ77" s="342"/>
      <c r="DA77" s="342"/>
      <c r="DB77" s="342"/>
      <c r="DC77" s="342"/>
      <c r="DD77" s="342"/>
      <c r="DE77" s="342"/>
      <c r="DF77" s="342"/>
      <c r="DG77" s="342"/>
      <c r="DH77" s="342"/>
      <c r="DI77" s="342"/>
      <c r="DJ77" s="342"/>
      <c r="DK77" s="342"/>
      <c r="DL77" s="342"/>
      <c r="DM77" s="342"/>
      <c r="DN77" s="342"/>
      <c r="DS77" s="356"/>
      <c r="DT77" s="356"/>
      <c r="DU77" s="359"/>
      <c r="DV77" s="359"/>
      <c r="DW77" s="359"/>
      <c r="DX77" s="359"/>
      <c r="DY77" s="359"/>
      <c r="DZ77" s="359"/>
      <c r="EA77" s="359"/>
      <c r="EB77" s="359"/>
      <c r="EC77" s="359"/>
      <c r="ED77" s="359"/>
      <c r="EE77" s="359"/>
      <c r="EF77" s="359"/>
      <c r="EG77" s="359"/>
      <c r="EH77" s="359"/>
      <c r="EI77" s="359"/>
      <c r="EJ77" s="359"/>
      <c r="EK77" s="359"/>
      <c r="EL77" s="359"/>
      <c r="EM77" s="359"/>
      <c r="EN77" s="359"/>
      <c r="EO77" s="359"/>
      <c r="EP77" s="359"/>
      <c r="EQ77" s="359"/>
      <c r="ER77" s="359"/>
      <c r="ES77" s="359"/>
      <c r="ET77" s="359"/>
      <c r="EU77" s="359"/>
      <c r="EV77" s="359"/>
      <c r="EW77" s="359"/>
      <c r="EX77" s="359"/>
      <c r="EY77" s="359"/>
      <c r="EZ77" s="359"/>
      <c r="FA77" s="359"/>
      <c r="FB77" s="359"/>
      <c r="FC77" s="359"/>
      <c r="FD77" s="359"/>
      <c r="FE77" s="356"/>
      <c r="FF77" s="356"/>
      <c r="FG77" s="356"/>
      <c r="FH77" s="356"/>
      <c r="FI77" s="356"/>
      <c r="FJ77" s="356"/>
      <c r="FK77" s="356"/>
      <c r="FL77" s="356"/>
      <c r="FM77" s="356"/>
      <c r="FN77" s="356"/>
      <c r="FO77" s="356"/>
      <c r="FP77" s="356"/>
      <c r="FQ77" s="356"/>
      <c r="FR77" s="356"/>
      <c r="FS77" s="356"/>
      <c r="FT77" s="356"/>
      <c r="FU77" s="356"/>
      <c r="FV77" s="356"/>
      <c r="FW77" s="356"/>
      <c r="FX77" s="356"/>
      <c r="FY77" s="356"/>
      <c r="FZ77" s="356"/>
      <c r="GA77" s="356"/>
      <c r="GB77" s="356"/>
      <c r="GC77" s="356"/>
      <c r="GD77" s="356"/>
      <c r="GE77" s="356"/>
      <c r="GF77" s="356"/>
      <c r="GG77" s="356"/>
      <c r="GH77" s="356"/>
      <c r="GI77" s="356"/>
      <c r="GJ77" s="356"/>
      <c r="GK77" s="356"/>
      <c r="GL77" s="356"/>
      <c r="GM77" s="356"/>
      <c r="GN77" s="356"/>
      <c r="GO77" s="356"/>
      <c r="GP77" s="356"/>
      <c r="GQ77" s="356"/>
      <c r="GR77" s="356"/>
      <c r="GS77" s="356"/>
      <c r="GT77" s="356"/>
      <c r="GU77" s="356"/>
      <c r="GV77" s="356"/>
      <c r="GW77" s="356"/>
      <c r="GX77" s="356"/>
      <c r="GY77" s="356"/>
      <c r="GZ77" s="356"/>
    </row>
    <row r="78" spans="1:211" s="369" customFormat="1" ht="15" customHeight="1" x14ac:dyDescent="0.2">
      <c r="A78" s="373"/>
      <c r="B78" s="373"/>
      <c r="C78" s="342"/>
      <c r="D78" s="373"/>
      <c r="E78" s="375"/>
      <c r="F78" s="376"/>
      <c r="G78" s="373"/>
      <c r="H78" s="377"/>
      <c r="I78" s="342"/>
      <c r="J78" s="378"/>
      <c r="K78" s="379"/>
      <c r="L78" s="380"/>
      <c r="M78" s="381"/>
      <c r="N78" s="381"/>
      <c r="O78" s="381"/>
      <c r="P78" s="382"/>
      <c r="Q78" s="383"/>
      <c r="R78" s="384"/>
      <c r="S78" s="385"/>
      <c r="T78" s="385"/>
      <c r="U78" s="386"/>
      <c r="V78" s="387"/>
      <c r="W78" s="263"/>
      <c r="X78" s="263"/>
      <c r="Y78" s="263"/>
      <c r="Z78" s="263"/>
      <c r="AA78" s="263"/>
      <c r="AB78" s="263"/>
      <c r="AC78" s="263"/>
      <c r="AD78" s="263"/>
      <c r="AE78" s="263"/>
      <c r="AF78" s="263"/>
      <c r="AG78" s="263"/>
      <c r="AH78" s="263"/>
      <c r="AI78" s="263"/>
      <c r="AJ78" s="263"/>
      <c r="AK78" s="263"/>
      <c r="AL78" s="263"/>
      <c r="AM78" s="263"/>
      <c r="AN78" s="263"/>
      <c r="AO78" s="263"/>
      <c r="AP78" s="263"/>
      <c r="AQ78" s="263"/>
      <c r="AR78" s="263"/>
      <c r="AS78" s="263"/>
      <c r="AT78" s="263"/>
      <c r="AU78" s="263"/>
      <c r="AV78" s="263"/>
      <c r="AW78" s="263"/>
      <c r="AX78" s="263"/>
      <c r="AY78" s="263"/>
      <c r="AZ78" s="263"/>
      <c r="BA78" s="263"/>
      <c r="BB78" s="263"/>
      <c r="BC78" s="263"/>
      <c r="BD78" s="263"/>
      <c r="BE78" s="263"/>
      <c r="BF78" s="263"/>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342"/>
      <c r="CO78" s="342"/>
      <c r="CP78" s="342"/>
      <c r="CQ78" s="342"/>
      <c r="CR78" s="342"/>
      <c r="CS78" s="342"/>
      <c r="CT78" s="342"/>
      <c r="CU78" s="342"/>
      <c r="CV78" s="342"/>
      <c r="CW78" s="342"/>
      <c r="CX78" s="342"/>
      <c r="CY78" s="342"/>
      <c r="CZ78" s="342"/>
      <c r="DA78" s="342"/>
      <c r="DB78" s="342"/>
      <c r="DC78" s="342"/>
      <c r="DD78" s="342"/>
      <c r="DE78" s="342"/>
      <c r="DF78" s="342"/>
      <c r="DG78" s="342"/>
      <c r="DH78" s="342"/>
      <c r="DI78" s="342"/>
      <c r="DJ78" s="342"/>
      <c r="DK78" s="342"/>
      <c r="DL78" s="342"/>
      <c r="DM78" s="342"/>
      <c r="DN78" s="342"/>
      <c r="DS78" s="356"/>
      <c r="DT78" s="370"/>
      <c r="DU78" s="359"/>
      <c r="DV78" s="359"/>
      <c r="DW78" s="359"/>
      <c r="DX78" s="359"/>
      <c r="DY78" s="359"/>
      <c r="DZ78" s="359"/>
      <c r="EA78" s="359"/>
      <c r="EB78" s="359"/>
      <c r="EC78" s="359"/>
      <c r="ED78" s="359"/>
      <c r="EE78" s="359"/>
      <c r="EF78" s="359"/>
      <c r="EG78" s="359"/>
      <c r="EH78" s="359"/>
      <c r="EI78" s="359"/>
      <c r="EJ78" s="359"/>
      <c r="EK78" s="359"/>
      <c r="EL78" s="359"/>
      <c r="EM78" s="359"/>
      <c r="EN78" s="359"/>
      <c r="EO78" s="359"/>
      <c r="EP78" s="359"/>
      <c r="EQ78" s="359"/>
      <c r="ER78" s="359"/>
      <c r="ES78" s="359"/>
      <c r="ET78" s="359"/>
      <c r="EU78" s="359"/>
      <c r="EV78" s="359"/>
      <c r="EW78" s="359"/>
      <c r="EX78" s="359"/>
      <c r="EY78" s="359"/>
      <c r="EZ78" s="359"/>
      <c r="FA78" s="359"/>
      <c r="FB78" s="359"/>
      <c r="FC78" s="359"/>
      <c r="FD78" s="359"/>
      <c r="FE78" s="372"/>
      <c r="FF78" s="356"/>
      <c r="FG78" s="356"/>
      <c r="FH78" s="356"/>
      <c r="FI78" s="356"/>
      <c r="FJ78" s="356"/>
      <c r="FK78" s="356"/>
      <c r="FL78" s="356"/>
      <c r="FM78" s="356"/>
      <c r="FN78" s="356"/>
      <c r="FO78" s="356"/>
      <c r="FP78" s="356"/>
      <c r="FQ78" s="356"/>
      <c r="FR78" s="356"/>
      <c r="FS78" s="356"/>
      <c r="FT78" s="356"/>
      <c r="FU78" s="356"/>
      <c r="FV78" s="356"/>
      <c r="FW78" s="356"/>
      <c r="FX78" s="356"/>
      <c r="FY78" s="356"/>
      <c r="FZ78" s="356"/>
      <c r="GA78" s="356"/>
      <c r="GB78" s="356"/>
      <c r="GC78" s="356"/>
      <c r="GD78" s="356"/>
      <c r="GE78" s="356"/>
      <c r="GF78" s="356"/>
      <c r="GG78" s="356"/>
      <c r="GH78" s="356"/>
      <c r="GI78" s="356"/>
      <c r="GJ78" s="356"/>
      <c r="GK78" s="356"/>
      <c r="GL78" s="356"/>
      <c r="GM78" s="356"/>
      <c r="GN78" s="356"/>
      <c r="GO78" s="356"/>
      <c r="GP78" s="356"/>
      <c r="GQ78" s="356"/>
      <c r="GR78" s="356"/>
      <c r="GS78" s="356"/>
      <c r="GT78" s="356"/>
      <c r="GU78" s="356"/>
      <c r="GV78" s="356"/>
      <c r="GW78" s="356"/>
      <c r="GX78" s="356"/>
      <c r="GY78" s="356"/>
      <c r="GZ78" s="356"/>
      <c r="HA78" s="356"/>
      <c r="HB78" s="356"/>
      <c r="HC78" s="356"/>
    </row>
  </sheetData>
  <autoFilter ref="J18:P18"/>
  <dataConsolidate/>
  <mergeCells count="8">
    <mergeCell ref="O4:P4"/>
    <mergeCell ref="O16:P16"/>
    <mergeCell ref="N17:O17"/>
    <mergeCell ref="O15:P15"/>
    <mergeCell ref="H11:L11"/>
    <mergeCell ref="M8:N8"/>
    <mergeCell ref="K5:N5"/>
    <mergeCell ref="K7:N7"/>
  </mergeCells>
  <phoneticPr fontId="9" type="noConversion"/>
  <conditionalFormatting sqref="B19:B78">
    <cfRule type="cellIs" dxfId="26" priority="1157" stopIfTrue="1" operator="greaterThan">
      <formula>0</formula>
    </cfRule>
  </conditionalFormatting>
  <conditionalFormatting sqref="A19:A78">
    <cfRule type="cellIs" dxfId="25" priority="1161" stopIfTrue="1" operator="notEqual">
      <formula>0</formula>
    </cfRule>
  </conditionalFormatting>
  <conditionalFormatting sqref="H1:I1 H17:I17">
    <cfRule type="expression" dxfId="24" priority="914" stopIfTrue="1">
      <formula>(UpdateIntegrityFlag=TRUE)</formula>
    </cfRule>
    <cfRule type="expression" dxfId="23" priority="915" stopIfTrue="1">
      <formula>(UpdateIntegrityFlag=FALSE)</formula>
    </cfRule>
  </conditionalFormatting>
  <conditionalFormatting sqref="W17:BF17">
    <cfRule type="expression" dxfId="22" priority="1177">
      <formula>W17="CURRENT"</formula>
    </cfRule>
    <cfRule type="expression" dxfId="21" priority="1178">
      <formula>OR(AND(W$1&gt;=Forecast_Start_Key+FFF,LOWER(LEFT(W$18,1))&lt;&gt;"q"),AND(LOWER(LEFT(W$18,1))="q",V$1&gt;=Forecast_Start_Key+FFF))</formula>
    </cfRule>
  </conditionalFormatting>
  <conditionalFormatting sqref="H19:BF59">
    <cfRule type="expression" dxfId="20" priority="1">
      <formula>$A19=0</formula>
    </cfRule>
  </conditionalFormatting>
  <conditionalFormatting sqref="O16">
    <cfRule type="expression" dxfId="19" priority="9" stopIfTrue="1">
      <formula>AND(SUM(H1048568,I1048568,H8,I8)=0,O2="WARNING: THE "&amp;max_items&amp;" ITEM MAX LIMIT IS EXCEEDED")</formula>
    </cfRule>
  </conditionalFormatting>
  <conditionalFormatting sqref="O16">
    <cfRule type="expression" dxfId="18" priority="10" stopIfTrue="1">
      <formula>SUM(H1,I1,H17,I17)&gt;0</formula>
    </cfRule>
    <cfRule type="expression" dxfId="17" priority="11" stopIfTrue="1">
      <formula>SUM(H1,I1,H17,I17)=0</formula>
    </cfRule>
  </conditionalFormatting>
  <conditionalFormatting sqref="W19:BE59">
    <cfRule type="expression" dxfId="16" priority="848">
      <formula>OR(AND(OR($E19=-2,$E19=-3), W$1&gt;=Forecast_Start_Key,LEN(W$1)&gt;0),AND($E19=-3, W$1&lt;Forecast_Start_Key,LEN(W$1)&gt;0))</formula>
    </cfRule>
  </conditionalFormatting>
  <conditionalFormatting sqref="P19:P59">
    <cfRule type="expression" dxfId="15" priority="87">
      <formula>$E19&gt;=1</formula>
    </cfRule>
    <cfRule type="expression" dxfId="14" priority="1108">
      <formula>$E19&lt;-1</formula>
    </cfRule>
  </conditionalFormatting>
  <conditionalFormatting sqref="W19:BF59">
    <cfRule type="expression" dxfId="13" priority="2">
      <formula>OR(AND($E19=1, W$1&gt;=Forecast_Start_Key,LEN(W$1)&gt;0),AND($E19=2, W$1&lt;Forecast_Start_Key,LEN(W$1)&gt;0))</formula>
    </cfRule>
  </conditionalFormatting>
  <dataValidations xWindow="819" yWindow="365" count="13">
    <dataValidation type="custom" errorStyle="warning" allowBlank="1" showErrorMessage="1" errorTitle="Override Correct Cell..." error="Check that you make your override in the right row, in a month and after the forecast freeze fence..." sqref="A1:G5 E7:G12 C7:C12 E14:G18 H18 R13:R17 T15:U17 U1:U11 S14:S17 T1:T10 R1:S3 V1:V14 R9:R10 V17:V78 A7:B78 D7:D78">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AG1:AJ1 BA1 BC1:BD1 AF1:AF2 AO1:AZ3 BA3 Y1:AE3 AK1:AM3 I18:J18 I17 Y9:AB13 AC10:AH13 BB1:BB13 BC10:BC13 AR8:BA13 BF1:BR13 BD9:BE13 AI12:AL13 AN12:AQ13 W11:W13 AM12 X11 BC3:BC8 BE1:BE8 AN1:AN8 W1:X9 AI10:AJ10">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P18">
      <formula1>AND(#REF!&gt;Forecast_Start_Key,$B18=1,#REF!="Month")</formula1>
    </dataValidation>
    <dataValidation type="textLength" allowBlank="1" showInputMessage="1" showErrorMessage="1" error="You are not allowed to modify this field." sqref="J19:P78">
      <formula1>LEN(INDIRECT("SWDATA!C"&amp;XFB19))-1</formula1>
      <formula2>LEN(INDIRECT("SWDATA!C"&amp;XFB19))+1</formula2>
    </dataValidation>
    <dataValidation type="list" allowBlank="1" showInputMessage="1" showErrorMessage="1" sqref="K7 K5">
      <formula1>TS_Name</formula1>
    </dataValidation>
    <dataValidation type="custom" errorStyle="warning" allowBlank="1" showErrorMessage="1" errorTitle="Override Correct Cell..." error="Check that you make your override in the right row, in a month and after the forecast freeze fence..." sqref="BC9">
      <formula1>AND(BC$1&gt;Forecast_Start_Key,$B8=1,#REF!="Month")</formula1>
    </dataValidation>
    <dataValidation type="list" allowBlank="1" showInputMessage="1" showErrorMessage="1" promptTitle="Change Graph Start Date" prompt="Select a date to be the starting date in the graph" sqref="O11">
      <formula1>$DU$18:$FD$18</formula1>
    </dataValidation>
    <dataValidation allowBlank="1" showInputMessage="1" showErrorMessage="1" sqref="P9"/>
    <dataValidation type="custom" errorStyle="warning" allowBlank="1" showErrorMessage="1" errorTitle="Override Correct Cell..." error="Check that you make your override in the right row, in a month and after the forecast freeze fence..." sqref="W17:BF17">
      <formula1>AND(W$1&gt;Forecast_Start_Key,$B14=1,#REF!="Month")</formula1>
    </dataValidation>
    <dataValidation type="custom" errorStyle="warning" allowBlank="1" showErrorMessage="1" errorTitle="Override Correct Cell..." error="Check that you make your override in the right row, in a month and after the forecast freeze fence..." sqref="S11:S12">
      <formula1>AND(T$1&gt;Forecast_Start_Key,$B11=1,T$15="Month")</formula1>
    </dataValidation>
    <dataValidation type="custom" allowBlank="1" showInputMessage="1" showErrorMessage="1" errorTitle="Please check your override.... " error="Check that you make your override in the right row, in a month and not in the past..." sqref="W19:BF78">
      <formula1>AND(ISNUMBER(W$1),OR(AND($E19=1,W$1&gt;=Forecast_Start_Key),AND($E19=2,W$1&lt;Forecast_Start_Key)),OR(W19="-", AND(ISNUMBER(W19),W19&gt;=0)))</formula1>
    </dataValidation>
    <dataValidation type="custom" errorStyle="warning" allowBlank="1" showErrorMessage="1" errorTitle="Override Correct Cell..." error="Check that you make your override in the right row, in a month and after the forecast freeze fence..." sqref="W18:BF18">
      <formula1>AND(W$1&gt;Forecast_Start_Key,$B17=1,#REF!="Month")</formula1>
    </dataValidation>
    <dataValidation allowBlank="1" showInputMessage="1" showErrorMessage="1" sqref="P5 P6 P7 P8"/>
  </dataValidations>
  <pageMargins left="0.75" right="0.75" top="1" bottom="1" header="0.5" footer="0.5"/>
  <pageSetup scale="12" fitToWidth="2" fitToHeight="2" orientation="landscape" r:id="rId1"/>
  <headerFooter alignWithMargins="0"/>
  <cellWatches>
    <cellWatch r="L18"/>
  </cellWatches>
  <ignoredErrors>
    <ignoredError sqref="A2:XFD4 A17:XFD18 A15:R15 T15:XFD15 A11:XFD12 A6:J6 L6:O6 A5:O5 Q5:XFD5 Q6:XFD6 A7:O7 Q7:XFD7 A8:O8 Q8:DN8 A9:O9 Q9:BB9 BD9:DN9 DQ8:DS8 DQ9:DS9 A10:Q10 DQ10:DS10 DU8:XFD8 DU9:XFD9 DU10:XFD10 B1:XFD1 A60:XFD1048576 A20:T21 V19:XFD21 A19:H19 J19:T19 A22:H59 J22:XFD59 A16:Q16 T16:XFD16 T10:DN10 A14:XFD14 A13:R13 T13:XFD13" emptyCellReference="1"/>
  </ignoredErrors>
  <drawing r:id="rId2"/>
  <legacyDrawing r:id="rId3"/>
  <mc:AlternateContent xmlns:mc="http://schemas.openxmlformats.org/markup-compatibility/2006">
    <mc:Choice Requires="x14">
      <controls>
        <mc:AlternateContent xmlns:mc="http://schemas.openxmlformats.org/markup-compatibility/2006">
          <mc:Choice Requires="x14">
            <control shapeId="6875" r:id="rId4" name="Drop Down 731">
              <controlPr defaultSize="0" autoLine="0" autoPict="0">
                <anchor moveWithCells="1" sizeWithCells="1">
                  <from>
                    <xdr:col>14</xdr:col>
                    <xdr:colOff>123825</xdr:colOff>
                    <xdr:row>2</xdr:row>
                    <xdr:rowOff>0</xdr:rowOff>
                  </from>
                  <to>
                    <xdr:col>14</xdr:col>
                    <xdr:colOff>1085850</xdr:colOff>
                    <xdr:row>2</xdr:row>
                    <xdr:rowOff>0</xdr:rowOff>
                  </to>
                </anchor>
              </controlPr>
            </control>
          </mc:Choice>
        </mc:AlternateContent>
        <mc:AlternateContent xmlns:mc="http://schemas.openxmlformats.org/markup-compatibility/2006">
          <mc:Choice Requires="x14">
            <control shapeId="6880" r:id="rId5" name="Drop Down 736">
              <controlPr defaultSize="0" autoLine="0" autoPict="0">
                <anchor moveWithCells="1" sizeWithCells="1">
                  <from>
                    <xdr:col>13</xdr:col>
                    <xdr:colOff>1724025</xdr:colOff>
                    <xdr:row>10</xdr:row>
                    <xdr:rowOff>180975</xdr:rowOff>
                  </from>
                  <to>
                    <xdr:col>14</xdr:col>
                    <xdr:colOff>933450</xdr:colOff>
                    <xdr:row>12</xdr:row>
                    <xdr:rowOff>38100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indexed="46"/>
  </sheetPr>
  <dimension ref="B1:JI2523"/>
  <sheetViews>
    <sheetView showGridLines="0" zoomScale="75" workbookViewId="0">
      <pane xSplit="7" ySplit="26" topLeftCell="H27" activePane="bottomRight" state="frozen"/>
      <selection pane="topRight" activeCell="H1" sqref="H1"/>
      <selection pane="bottomLeft" activeCell="A27" sqref="A27"/>
      <selection pane="bottomRight" activeCell="F2" sqref="F2"/>
    </sheetView>
  </sheetViews>
  <sheetFormatPr defaultRowHeight="12.75" x14ac:dyDescent="0.2"/>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x14ac:dyDescent="0.25">
      <c r="C1" s="35" t="s">
        <v>272</v>
      </c>
      <c r="D1" s="36"/>
      <c r="E1" s="36"/>
      <c r="F1" s="3"/>
      <c r="G1" s="3"/>
      <c r="H1" s="3" t="s">
        <v>223</v>
      </c>
      <c r="I1" s="3"/>
      <c r="J1" s="3"/>
      <c r="K1" s="3"/>
      <c r="L1" s="3"/>
      <c r="M1" s="3"/>
      <c r="N1" s="3"/>
      <c r="O1" s="3"/>
      <c r="P1" s="3"/>
      <c r="Q1" s="3"/>
      <c r="R1" s="3"/>
      <c r="S1" s="3"/>
      <c r="T1" s="3"/>
      <c r="U1" s="3"/>
      <c r="V1" s="3"/>
      <c r="W1" s="3"/>
      <c r="X1" s="3"/>
      <c r="Y1" s="3"/>
      <c r="Z1" s="3" t="s">
        <v>224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2:265" ht="13.5" thickTop="1" x14ac:dyDescent="0.2">
      <c r="C2" s="37" t="s">
        <v>273</v>
      </c>
      <c r="D2" s="38"/>
      <c r="E2" s="38"/>
      <c r="F2" s="39" t="str">
        <f ca="1">'Planning View'!$A$1</f>
        <v>Planning View</v>
      </c>
      <c r="G2" s="40"/>
      <c r="H2" s="41"/>
      <c r="I2" s="42" t="s">
        <v>67</v>
      </c>
      <c r="J2" s="43"/>
      <c r="K2" s="43"/>
      <c r="L2" s="43"/>
      <c r="M2" s="43"/>
      <c r="N2" s="44"/>
      <c r="O2" s="42" t="s">
        <v>68</v>
      </c>
      <c r="P2" s="43"/>
      <c r="Q2" s="43"/>
      <c r="R2" s="43"/>
      <c r="S2" s="43"/>
      <c r="T2" s="44"/>
      <c r="U2" s="42" t="s">
        <v>69</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L2" s="30"/>
      <c r="BN2" s="42" t="s">
        <v>70</v>
      </c>
      <c r="BO2" s="43"/>
      <c r="BP2" s="43"/>
      <c r="BQ2" s="43"/>
      <c r="BR2" s="45"/>
      <c r="JD2" s="19" t="s">
        <v>363</v>
      </c>
      <c r="JE2" s="229">
        <f>COUNTA(SCENARIOMETA!I2:I65536)-COUNTIF(SCENARIOMETA!I2:I65536,"-")</f>
        <v>0</v>
      </c>
    </row>
    <row r="3" spans="2:265" x14ac:dyDescent="0.2">
      <c r="C3" s="46" t="s">
        <v>281</v>
      </c>
      <c r="D3" s="21"/>
      <c r="E3" s="21"/>
      <c r="F3" s="28">
        <v>1</v>
      </c>
      <c r="G3" s="11"/>
      <c r="H3" s="114"/>
      <c r="I3" s="19" t="s">
        <v>217</v>
      </c>
      <c r="J3" s="19"/>
      <c r="K3" s="19"/>
      <c r="L3" s="7">
        <v>1</v>
      </c>
      <c r="O3" s="6"/>
      <c r="P3" s="11"/>
      <c r="Q3" s="11"/>
      <c r="R3" s="11"/>
      <c r="S3" s="11"/>
      <c r="T3" s="12"/>
      <c r="U3" s="47" t="b">
        <f ca="1">(C17=D17)</f>
        <v>1</v>
      </c>
      <c r="V3" s="48" t="s">
        <v>71</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50" t="s">
        <v>348</v>
      </c>
      <c r="BL3" s="30"/>
      <c r="BN3" s="49" t="s">
        <v>72</v>
      </c>
      <c r="BO3" s="50"/>
      <c r="BP3" s="51"/>
      <c r="BQ3" s="50"/>
      <c r="BR3" s="52" t="s">
        <v>73</v>
      </c>
      <c r="JD3" s="230" t="s">
        <v>364</v>
      </c>
    </row>
    <row r="4" spans="2:265" x14ac:dyDescent="0.2">
      <c r="C4" s="46" t="s">
        <v>285</v>
      </c>
      <c r="D4" s="21"/>
      <c r="E4" s="21"/>
      <c r="F4" s="28" t="s">
        <v>16</v>
      </c>
      <c r="G4" s="11"/>
      <c r="H4" s="12"/>
      <c r="I4" s="6"/>
      <c r="J4" s="19" t="s">
        <v>280</v>
      </c>
      <c r="K4" s="21"/>
      <c r="L4" s="7">
        <f t="array" aca="1" ref="L4" ca="1">MIN(IF(INDIRECT(F12)&gt;=F3,ROW(INDIRECT(F12)),MAXR))</f>
        <v>9999999</v>
      </c>
      <c r="M4" s="11">
        <f ca="1">IF(L4=MAXR, 1, L4)</f>
        <v>1</v>
      </c>
      <c r="N4" s="12"/>
      <c r="O4" s="32" t="s">
        <v>61</v>
      </c>
      <c r="P4" s="21"/>
      <c r="Q4" s="21"/>
      <c r="R4" s="34" t="str">
        <f>F7&amp;"!"</f>
        <v>SWDATA!</v>
      </c>
      <c r="S4" s="11"/>
      <c r="T4" s="12"/>
      <c r="U4" s="53" t="b">
        <f ca="1">(C17=L7)</f>
        <v>1</v>
      </c>
      <c r="V4" s="48" t="s">
        <v>74</v>
      </c>
      <c r="W4" s="11"/>
      <c r="X4" s="11"/>
      <c r="Y4" s="11"/>
      <c r="Z4" s="12"/>
      <c r="AA4" s="11" t="s">
        <v>151</v>
      </c>
      <c r="AB4" s="11">
        <f ca="1">MATCH(1,currencies_range,0)</f>
        <v>1</v>
      </c>
      <c r="AC4" s="11"/>
      <c r="AD4" s="11"/>
      <c r="AE4" s="11" t="s">
        <v>581</v>
      </c>
      <c r="AF4" s="11">
        <f ca="1">MATCH(1,UOM_Range,0)</f>
        <v>1</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49" t="s">
        <v>349</v>
      </c>
      <c r="BL4" s="30"/>
      <c r="BN4" s="49" t="s">
        <v>75</v>
      </c>
      <c r="BO4" s="50"/>
      <c r="BP4" s="50"/>
      <c r="BQ4" s="50"/>
      <c r="BR4" s="52" t="s">
        <v>76</v>
      </c>
      <c r="JD4" t="str">
        <f ca="1">IF(JD24&lt;&gt;0,IF(INDIRECT("SCENARIOMETA!I"&amp;JE24)="-","",INDIRECT("SCENARIOMETA!I"&amp;JE24)),"")</f>
        <v/>
      </c>
    </row>
    <row r="5" spans="2:265" x14ac:dyDescent="0.2">
      <c r="C5" s="46" t="s">
        <v>288</v>
      </c>
      <c r="D5" s="21"/>
      <c r="E5" s="21"/>
      <c r="F5" s="28" t="s">
        <v>287</v>
      </c>
      <c r="G5" s="11"/>
      <c r="H5" s="12"/>
      <c r="I5" s="6"/>
      <c r="J5" s="19" t="s">
        <v>276</v>
      </c>
      <c r="K5" s="21"/>
      <c r="L5" s="7">
        <f t="array" aca="1" ref="L5" ca="1">MAX(IF(INDIRECT(F12)=F3,ROW(INDIRECT(F12)),0))</f>
        <v>0</v>
      </c>
      <c r="M5" s="11">
        <f ca="1">IF(L5=0, 1, L5)</f>
        <v>1</v>
      </c>
      <c r="N5" s="12"/>
      <c r="O5" s="32" t="s">
        <v>62</v>
      </c>
      <c r="P5" s="21"/>
      <c r="Q5" s="21"/>
      <c r="R5" s="11" t="str">
        <f>H7&amp;"P1:CA1"</f>
        <v>'SWDATA'!P1:CA1</v>
      </c>
      <c r="S5" s="11"/>
      <c r="T5" s="12"/>
      <c r="U5" s="106" t="b">
        <f t="array" ref="U5">IF(COUNTIF(SWDATA!M:M,1)=0,TRUE,IF(SUM(IF(ISERROR(SWUPD_UPDRANGE),1,0))=0,TRUE,FALSE))</f>
        <v>1</v>
      </c>
      <c r="V5" s="54" t="s">
        <v>149</v>
      </c>
      <c r="W5" s="11"/>
      <c r="X5" s="11"/>
      <c r="Y5" s="11"/>
      <c r="Z5" s="12"/>
      <c r="AA5" s="11" t="s">
        <v>152</v>
      </c>
      <c r="AB5" s="11" t="str">
        <f ca="1">INDEX(currencies_available,AB4)</f>
        <v>EUR</v>
      </c>
      <c r="AC5" s="11"/>
      <c r="AD5" s="11"/>
      <c r="AE5" s="11" t="s">
        <v>582</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50" t="s">
        <v>350</v>
      </c>
      <c r="BL5" s="30"/>
      <c r="BN5" s="49" t="s">
        <v>77</v>
      </c>
      <c r="BO5" s="50"/>
      <c r="BP5" s="50"/>
      <c r="BQ5" s="50"/>
      <c r="BR5" s="52" t="s">
        <v>78</v>
      </c>
      <c r="JD5" t="str">
        <f t="shared" ref="JD5:JD16" ca="1" si="0">IF(JD25&lt;&gt;0,IF(INDIRECT("SCENARIOMETA!I"&amp;JE25)="-","",INDIRECT("SCENARIOMETA!I"&amp;JE25)),"")</f>
        <v/>
      </c>
    </row>
    <row r="6" spans="2:265" x14ac:dyDescent="0.2">
      <c r="C6" s="46" t="s">
        <v>10</v>
      </c>
      <c r="D6" s="21"/>
      <c r="E6" s="21"/>
      <c r="F6" s="28" t="s">
        <v>23</v>
      </c>
      <c r="G6" s="7" t="str">
        <f>"*"&amp;":"&amp;F6&amp;"*"</f>
        <v>*:NPI*</v>
      </c>
      <c r="H6" s="12"/>
      <c r="I6" s="32" t="s">
        <v>282</v>
      </c>
      <c r="J6" s="21"/>
      <c r="K6" s="21"/>
      <c r="L6" s="11" t="str">
        <f ca="1">F9&amp;G11&amp;M4&amp;":"&amp;G11&amp;M5</f>
        <v>'Planning View'!B1:B1</v>
      </c>
      <c r="M6" s="11"/>
      <c r="N6" s="12"/>
      <c r="O6" s="32" t="s">
        <v>279</v>
      </c>
      <c r="P6" s="21"/>
      <c r="Q6" s="21"/>
      <c r="R6" s="7">
        <f t="array" aca="1" ref="R6" ca="1">MIN(IF(INDIRECT(R5)=R13, COLUMN(INDIRECT(R5)), MAXR))</f>
        <v>32</v>
      </c>
      <c r="S6" s="7" t="str">
        <f ca="1">IF(R6=0, "", IF(R6&gt;26, CHAR(64+INT((R6-1)/26)),"")&amp;CHAR(65+MOD(R6-1, 26)))</f>
        <v>AF</v>
      </c>
      <c r="T6" s="12"/>
      <c r="U6" s="53" t="b">
        <f ca="1">(COUNTIF(H24:BO24, "&gt;0")=L12)</f>
        <v>1</v>
      </c>
      <c r="V6" s="54" t="s">
        <v>79</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L6" s="30"/>
      <c r="BN6" s="49" t="s">
        <v>80</v>
      </c>
      <c r="BO6" s="50"/>
      <c r="BP6" s="50"/>
      <c r="BQ6" s="50"/>
      <c r="BR6" s="52" t="s">
        <v>81</v>
      </c>
      <c r="JD6" t="str">
        <f t="shared" ca="1" si="0"/>
        <v/>
      </c>
    </row>
    <row r="7" spans="2:265" x14ac:dyDescent="0.2">
      <c r="C7" s="46" t="s">
        <v>60</v>
      </c>
      <c r="D7" s="21"/>
      <c r="E7" s="21"/>
      <c r="F7" s="28" t="s">
        <v>28</v>
      </c>
      <c r="G7" s="7"/>
      <c r="H7" s="55" t="str">
        <f>"'"&amp;F7&amp;"'!"</f>
        <v>'SWDATA'!</v>
      </c>
      <c r="I7" s="32" t="s">
        <v>283</v>
      </c>
      <c r="J7" s="21"/>
      <c r="K7" s="21"/>
      <c r="L7" s="7">
        <f t="array" aca="1" ref="L7" ca="1">SUM(IF(INDIRECT(L6)&gt;=F3, 1, 0))</f>
        <v>0</v>
      </c>
      <c r="M7" s="11"/>
      <c r="N7" s="12"/>
      <c r="O7" s="32" t="s">
        <v>278</v>
      </c>
      <c r="P7" s="21"/>
      <c r="Q7" s="21"/>
      <c r="R7" s="7">
        <f t="array" aca="1" ref="R7" ca="1">MAX(IF(INDIRECT(R5)&gt;0, COLUMN(INDIRECT(R5)), 0))</f>
        <v>52</v>
      </c>
      <c r="S7" s="7" t="str">
        <f ca="1">IF(R7=0, "", IF(R7&gt;26, CHAR(64+INT((R7-1)/26)),"")&amp;CHAR(65+MOD(R7-1, 26)))</f>
        <v>AZ</v>
      </c>
      <c r="T7" s="12"/>
      <c r="U7" s="53" t="b">
        <f>(MAX(H15:CB15)=MAX(BN16:DS16))</f>
        <v>1</v>
      </c>
      <c r="V7" s="54" t="s">
        <v>82</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L7" s="30"/>
      <c r="BN7" s="49" t="s">
        <v>83</v>
      </c>
      <c r="BO7" s="50"/>
      <c r="BP7" s="50"/>
      <c r="BQ7" s="50"/>
      <c r="BR7" s="52" t="s">
        <v>84</v>
      </c>
      <c r="JD7" t="str">
        <f t="shared" ca="1" si="0"/>
        <v/>
      </c>
    </row>
    <row r="8" spans="2:265" x14ac:dyDescent="0.2">
      <c r="C8" s="46" t="s">
        <v>85</v>
      </c>
      <c r="D8" s="5"/>
      <c r="E8" s="5"/>
      <c r="F8" s="56" t="s">
        <v>66</v>
      </c>
      <c r="H8" s="55" t="str">
        <f>"'"&amp;F8&amp;"'!"</f>
        <v>'SWMETA'!</v>
      </c>
      <c r="I8" s="32" t="s">
        <v>277</v>
      </c>
      <c r="J8" s="21"/>
      <c r="K8" s="21"/>
      <c r="L8" s="8" t="str">
        <f ca="1">F9&amp;"J1:BF1"</f>
        <v>'Planning View'!J1:BF1</v>
      </c>
      <c r="M8" s="11"/>
      <c r="N8" s="12"/>
      <c r="O8" s="32" t="s">
        <v>86</v>
      </c>
      <c r="P8" s="21"/>
      <c r="Q8" s="21"/>
      <c r="R8" s="28" t="s">
        <v>87</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L8" s="30"/>
      <c r="BN8" s="49" t="s">
        <v>88</v>
      </c>
      <c r="BO8" s="50"/>
      <c r="BP8" s="50"/>
      <c r="BQ8" s="50"/>
      <c r="BR8" s="52" t="s">
        <v>89</v>
      </c>
      <c r="JD8" t="str">
        <f t="shared" ca="1" si="0"/>
        <v/>
      </c>
    </row>
    <row r="9" spans="2:265" x14ac:dyDescent="0.2">
      <c r="C9" s="46" t="s">
        <v>274</v>
      </c>
      <c r="D9" s="21"/>
      <c r="E9" s="21"/>
      <c r="F9" s="8" t="str">
        <f ca="1">"'"&amp;F2&amp;"'!"</f>
        <v>'Planning View'!</v>
      </c>
      <c r="G9" s="11"/>
      <c r="H9" s="12"/>
      <c r="I9" s="57"/>
      <c r="J9" s="19" t="s">
        <v>90</v>
      </c>
      <c r="K9" s="21"/>
      <c r="L9" s="115">
        <f t="array" aca="1" ref="L9" ca="1">MIN(IF(INDIRECT(L8)=R13, COLUMN(INDIRECT(L8)), MAXR))</f>
        <v>39</v>
      </c>
      <c r="M9" s="7" t="str">
        <f ca="1">IF(L9=0, "", IF(L9&gt;26, CHAR(64+INT((L9-1)/26)),"")&amp;CHAR(65+MOD(L9-1, 26)))</f>
        <v>AM</v>
      </c>
      <c r="N9" s="12"/>
      <c r="O9" s="32" t="s">
        <v>209</v>
      </c>
      <c r="P9" s="21"/>
      <c r="Q9" s="21"/>
      <c r="R9" s="11"/>
      <c r="S9" s="11"/>
      <c r="T9" s="12"/>
      <c r="U9" s="6" t="s">
        <v>219</v>
      </c>
      <c r="V9" s="11"/>
      <c r="W9" s="11"/>
      <c r="X9" s="11"/>
      <c r="Y9" s="11" t="s">
        <v>219</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L9" s="30"/>
      <c r="BN9" s="49" t="s">
        <v>91</v>
      </c>
      <c r="BO9" s="50"/>
      <c r="BP9" s="50"/>
      <c r="BQ9" s="50"/>
      <c r="BR9" s="52" t="s">
        <v>92</v>
      </c>
      <c r="JD9" t="str">
        <f t="shared" ca="1" si="0"/>
        <v/>
      </c>
    </row>
    <row r="10" spans="2:265" x14ac:dyDescent="0.2">
      <c r="C10" s="46" t="s">
        <v>286</v>
      </c>
      <c r="D10" s="21"/>
      <c r="E10" s="21"/>
      <c r="F10" s="58" t="str">
        <f ca="1">F9&amp;"A1:K100"</f>
        <v>'Planning View'!A1:K100</v>
      </c>
      <c r="G10" s="11"/>
      <c r="H10" s="12"/>
      <c r="I10" s="57"/>
      <c r="J10" s="19" t="s">
        <v>93</v>
      </c>
      <c r="K10" s="21"/>
      <c r="L10" s="7">
        <f t="array" aca="1" ref="L10" ca="1">MAX(IF(INDIRECT(L8)&gt;0, COLUMN(INDIRECT(L8)), 0))</f>
        <v>57</v>
      </c>
      <c r="M10" s="7" t="str">
        <f ca="1">IF(L10=0, "", IF(L10&gt;26, CHAR(64+INT((L10-1)/26)),"")&amp;CHAR(65+MOD(L10-1, 26)))</f>
        <v>BE</v>
      </c>
      <c r="N10" s="12"/>
      <c r="O10" s="59" t="s">
        <v>94</v>
      </c>
      <c r="P10" s="60"/>
      <c r="Q10" s="60"/>
      <c r="R10" s="60"/>
      <c r="S10" s="60"/>
      <c r="T10" s="61"/>
      <c r="U10" s="143" t="s">
        <v>355</v>
      </c>
      <c r="V10" s="58" t="s">
        <v>356</v>
      </c>
      <c r="W10" s="11"/>
      <c r="X10" s="11"/>
      <c r="Y10" s="21" t="s">
        <v>190</v>
      </c>
      <c r="Z10" s="12" t="s">
        <v>191</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L10" s="30"/>
      <c r="BN10" s="49" t="s">
        <v>95</v>
      </c>
      <c r="BO10" s="50"/>
      <c r="BP10" s="50"/>
      <c r="BQ10" s="50"/>
      <c r="BR10" s="52" t="s">
        <v>96</v>
      </c>
      <c r="JD10" t="str">
        <f t="shared" ca="1" si="0"/>
        <v/>
      </c>
    </row>
    <row r="11" spans="2:265" x14ac:dyDescent="0.2">
      <c r="C11" s="46" t="s">
        <v>284</v>
      </c>
      <c r="D11" s="21"/>
      <c r="E11" s="21"/>
      <c r="F11" s="7">
        <f t="array" aca="1" ref="F11" ca="1">MAX(IF(ISERROR(INDIRECT(F10)=F4),0,IF(INDIRECT(F10)=F4, COLUMN(INDIRECT(F10)), 0)))</f>
        <v>2</v>
      </c>
      <c r="G11" s="7" t="str">
        <f ca="1">IF(F11=0, "", IF(F11&gt;26, CHAR(64+INT((F11-1)/26)),"")&amp;CHAR(65+MOD(F11-1, 26)))</f>
        <v>B</v>
      </c>
      <c r="H11" s="12"/>
      <c r="I11" s="32" t="s">
        <v>97</v>
      </c>
      <c r="J11" s="21"/>
      <c r="K11" s="21"/>
      <c r="L11" s="8" t="str">
        <f ca="1">F9&amp;M9&amp;"1:"&amp;M10&amp;"1"</f>
        <v>'Planning View'!AM1:BE1</v>
      </c>
      <c r="M11" s="11"/>
      <c r="N11" s="12"/>
      <c r="O11" s="57"/>
      <c r="P11" s="62"/>
      <c r="Q11" s="62"/>
      <c r="R11" s="7"/>
      <c r="S11" s="7"/>
      <c r="T11" s="12"/>
      <c r="U11" s="143" t="s">
        <v>242</v>
      </c>
      <c r="V11" s="11">
        <f t="array" aca="1" ref="V11" ca="1">IF(ISERROR(SUM(IF(     (INDIRECT(V10)&lt;&gt;INDIRECT(Z10))  *  (INDIRECT(V10)&lt;&gt;0),1,0))   *L12),0,SUM(IF(     (INDIRECT(V10)&lt;&gt;INDIRECT(Z10))  *  (INDIRECT(V10)&lt;&gt;0),1,0))   *L12 - L12 *Z12)</f>
        <v>0</v>
      </c>
      <c r="W11" s="11"/>
      <c r="X11" s="11"/>
      <c r="Y11" s="21" t="s">
        <v>271</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L11" s="30"/>
      <c r="BN11" s="49" t="s">
        <v>98</v>
      </c>
      <c r="BO11" s="50"/>
      <c r="BP11" s="50"/>
      <c r="BQ11" s="50"/>
      <c r="BR11" s="52" t="s">
        <v>99</v>
      </c>
      <c r="JD11" t="str">
        <f t="shared" ca="1" si="0"/>
        <v/>
      </c>
    </row>
    <row r="12" spans="2:265" x14ac:dyDescent="0.2">
      <c r="C12" s="46" t="s">
        <v>275</v>
      </c>
      <c r="D12" s="21"/>
      <c r="E12" s="21"/>
      <c r="F12" s="8" t="str">
        <f ca="1">F9&amp;G11&amp;"18"&amp;":"&amp;G11&amp;"10000"</f>
        <v>'Planning View'!B18:B10000</v>
      </c>
      <c r="G12" s="11"/>
      <c r="H12" s="12"/>
      <c r="I12" s="32" t="s">
        <v>100</v>
      </c>
      <c r="J12" s="21"/>
      <c r="K12" s="21"/>
      <c r="L12" s="7">
        <f t="array" aca="1" ref="L12" ca="1">SUM(IF(INDIRECT(L11)&lt;&gt;0, 1, 0))-SUM(IF(LEN(INDIRECT(L11))=0, 1, 0))</f>
        <v>15</v>
      </c>
      <c r="M12" s="11"/>
      <c r="N12" s="12"/>
      <c r="O12" s="19" t="s">
        <v>101</v>
      </c>
      <c r="P12" s="19"/>
      <c r="Q12" s="19"/>
      <c r="R12" s="117" t="str">
        <f>IF(LOWER(Z11)="no","B7","B4")</f>
        <v>B7</v>
      </c>
      <c r="S12" s="8" t="str">
        <f>H8&amp;R12</f>
        <v>'SWMETA'!B7</v>
      </c>
      <c r="T12" s="12"/>
      <c r="U12" s="5" t="s">
        <v>218</v>
      </c>
      <c r="V12" s="107" t="e">
        <f ca="1">SUM(SWUPD_CHGBOOLEANRANGE)</f>
        <v>#REF!</v>
      </c>
      <c r="W12" s="107"/>
      <c r="X12" s="107"/>
      <c r="Y12" s="5" t="s">
        <v>109</v>
      </c>
      <c r="Z12" s="107">
        <f t="array" aca="1" ref="Z12" ca="1">IF(ISERROR(SUM(IF(     (INDIRECT(V10)&lt;&gt;INDIRECT(Z10))  *  (INDIRECT(Z10)=0),1,0))),0,SUM(IF(     (INDIRECT(V10)&lt;&gt;INDIRECT(Z10))  *  (INDIRECT(Z10)=0),1,0)))</f>
        <v>0</v>
      </c>
      <c r="BL12" s="30"/>
      <c r="BN12" s="63"/>
      <c r="BO12" s="50"/>
      <c r="BP12" s="50"/>
      <c r="BQ12" s="50"/>
      <c r="BR12" s="52"/>
      <c r="JD12" t="str">
        <f t="shared" ca="1" si="0"/>
        <v/>
      </c>
    </row>
    <row r="13" spans="2:265" ht="13.5" thickBot="1" x14ac:dyDescent="0.25">
      <c r="C13" s="64" t="s">
        <v>11</v>
      </c>
      <c r="D13" s="65"/>
      <c r="E13" s="65"/>
      <c r="F13" s="66" t="str">
        <f ca="1">F9&amp;"A"</f>
        <v>'Planning View'!A</v>
      </c>
      <c r="G13" s="66"/>
      <c r="H13" s="67"/>
      <c r="I13" s="68" t="s">
        <v>289</v>
      </c>
      <c r="J13" s="65"/>
      <c r="K13" s="65"/>
      <c r="L13" s="69">
        <f t="array" aca="1" ref="L13" ca="1">MAX(IF(ISERROR(INDIRECT(F10)=F5),0,IF(INDIRECT(F10)=F5, COLUMN(INDIRECT(F10)), 0)))</f>
        <v>4</v>
      </c>
      <c r="M13" s="69" t="str">
        <f ca="1">IF(L13=0, "", IF(L13&gt;26, CHAR(64+INT((L13-1)/26)),"")&amp;CHAR(65+MOD(L13-1, 26)))</f>
        <v>D</v>
      </c>
      <c r="N13" s="67"/>
      <c r="O13" s="64" t="s">
        <v>30</v>
      </c>
      <c r="P13" s="65"/>
      <c r="Q13" s="65"/>
      <c r="R13" s="116">
        <f ca="1">IF(ISERROR(MATCH(INDIRECT(S12),INDIRECT(L8))),SWDATA!U1,INDIRECT(S12))</f>
        <v>300</v>
      </c>
      <c r="S13" s="69"/>
      <c r="T13" s="67"/>
      <c r="U13" s="10" t="s">
        <v>220</v>
      </c>
      <c r="V13" s="13" t="s">
        <v>221</v>
      </c>
      <c r="W13" s="13"/>
      <c r="X13" s="13"/>
      <c r="Y13" s="5" t="s">
        <v>193</v>
      </c>
      <c r="Z13" s="14">
        <f>SWMETA!O7-SWMETA!B4</f>
        <v>25</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L13" s="30"/>
      <c r="BN13" s="70"/>
      <c r="BO13" s="71"/>
      <c r="BP13" s="71"/>
      <c r="BQ13" s="71"/>
      <c r="BR13" s="72"/>
      <c r="JD13" t="str">
        <f t="shared" ca="1" si="0"/>
        <v/>
      </c>
    </row>
    <row r="14" spans="2:265" ht="14.25" thickTop="1" thickBot="1" x14ac:dyDescent="0.25">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L14" s="30"/>
      <c r="JD14" t="str">
        <f t="shared" ca="1" si="0"/>
        <v/>
      </c>
    </row>
    <row r="15" spans="2:265" ht="13.5" thickTop="1" x14ac:dyDescent="0.2">
      <c r="C15" s="73"/>
      <c r="D15" s="38"/>
      <c r="E15" s="38"/>
      <c r="F15" s="74"/>
      <c r="G15" s="75" t="s">
        <v>102</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BF15" si="4">AT15+1</f>
        <v>40</v>
      </c>
      <c r="AV15" s="76">
        <f t="shared" si="4"/>
        <v>41</v>
      </c>
      <c r="AW15" s="76">
        <f t="shared" si="4"/>
        <v>42</v>
      </c>
      <c r="AX15" s="76">
        <f t="shared" si="4"/>
        <v>43</v>
      </c>
      <c r="AY15" s="76">
        <f t="shared" si="4"/>
        <v>44</v>
      </c>
      <c r="AZ15" s="76">
        <f t="shared" si="4"/>
        <v>45</v>
      </c>
      <c r="BA15" s="76">
        <f t="shared" si="4"/>
        <v>46</v>
      </c>
      <c r="BB15" s="76">
        <f t="shared" si="4"/>
        <v>47</v>
      </c>
      <c r="BC15" s="76">
        <f t="shared" si="4"/>
        <v>48</v>
      </c>
      <c r="BD15" s="76">
        <f t="shared" si="4"/>
        <v>49</v>
      </c>
      <c r="BE15" s="76">
        <f t="shared" si="4"/>
        <v>50</v>
      </c>
      <c r="BF15" s="76">
        <f t="shared" si="4"/>
        <v>51</v>
      </c>
      <c r="BG15" s="76">
        <f t="shared" ref="BG15" si="5">BF15+1</f>
        <v>52</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JD15" t="str">
        <f t="shared" ca="1" si="0"/>
        <v/>
      </c>
    </row>
    <row r="16" spans="2:265" x14ac:dyDescent="0.2">
      <c r="B16" s="18"/>
      <c r="C16" s="47" t="b">
        <f ca="1">AND(U3,U4,U5,U6,U7)</f>
        <v>1</v>
      </c>
      <c r="D16" s="27" t="s">
        <v>13</v>
      </c>
      <c r="E16" s="16"/>
      <c r="F16" s="78"/>
      <c r="G16" s="79" t="s">
        <v>103</v>
      </c>
      <c r="H16" s="80">
        <v>1</v>
      </c>
      <c r="I16" s="9">
        <f t="shared" ref="I16:V16" ca="1" si="6">IF(H16=0, 0, IF(H16&gt;=$L$12, 0,H16+1))</f>
        <v>2</v>
      </c>
      <c r="J16" s="9">
        <f t="shared" ca="1" si="6"/>
        <v>3</v>
      </c>
      <c r="K16" s="9">
        <f t="shared" ca="1" si="6"/>
        <v>4</v>
      </c>
      <c r="L16" s="9">
        <f t="shared" ca="1" si="6"/>
        <v>5</v>
      </c>
      <c r="M16" s="9">
        <f t="shared" ca="1" si="6"/>
        <v>6</v>
      </c>
      <c r="N16" s="9">
        <f t="shared" ca="1" si="6"/>
        <v>7</v>
      </c>
      <c r="O16" s="9">
        <f t="shared" ca="1" si="6"/>
        <v>8</v>
      </c>
      <c r="P16" s="9">
        <f t="shared" ca="1" si="6"/>
        <v>9</v>
      </c>
      <c r="Q16" s="9">
        <f t="shared" ca="1" si="6"/>
        <v>10</v>
      </c>
      <c r="R16" s="9">
        <f t="shared" ca="1" si="6"/>
        <v>11</v>
      </c>
      <c r="S16" s="9">
        <f t="shared" ca="1" si="6"/>
        <v>12</v>
      </c>
      <c r="T16" s="9">
        <f t="shared" ca="1" si="6"/>
        <v>13</v>
      </c>
      <c r="U16" s="9">
        <f t="shared" ca="1" si="6"/>
        <v>14</v>
      </c>
      <c r="V16" s="9">
        <f t="shared" ca="1" si="6"/>
        <v>15</v>
      </c>
      <c r="W16" s="9">
        <f ca="1">IF(V16=0, 0, IF(V16&gt;=$L$12, 0,V16+1))</f>
        <v>0</v>
      </c>
      <c r="X16" s="9">
        <f ca="1">IF(W16=0, 0, IF(W16&gt;=$L$12, 0,W16+1))</f>
        <v>0</v>
      </c>
      <c r="Y16" s="9">
        <f ca="1">IF(X16=0, 0, IF(X16&gt;=$L$12, 0,X16+1))</f>
        <v>0</v>
      </c>
      <c r="Z16" s="9">
        <f t="shared" ref="Z16:AE16" ca="1" si="7">IF(Y16=0, 0, IF(Y16&gt;=$L$12, 0,Y16+1))</f>
        <v>0</v>
      </c>
      <c r="AA16" s="9">
        <f t="shared" ca="1" si="7"/>
        <v>0</v>
      </c>
      <c r="AB16" s="9">
        <f t="shared" ca="1" si="7"/>
        <v>0</v>
      </c>
      <c r="AC16" s="9">
        <f t="shared" ca="1" si="7"/>
        <v>0</v>
      </c>
      <c r="AD16" s="9">
        <f t="shared" ca="1" si="7"/>
        <v>0</v>
      </c>
      <c r="AE16" s="9">
        <f t="shared" ca="1" si="7"/>
        <v>0</v>
      </c>
      <c r="AF16" s="9">
        <f t="shared" ref="AF16:AQ16" ca="1" si="8">IF(AE16=0, 0, IF(AE16&gt;=$L$12, 0,AE16+1))</f>
        <v>0</v>
      </c>
      <c r="AG16" s="9">
        <f t="shared" ca="1" si="8"/>
        <v>0</v>
      </c>
      <c r="AH16" s="9">
        <f t="shared" ca="1" si="8"/>
        <v>0</v>
      </c>
      <c r="AI16" s="9">
        <f t="shared" ca="1" si="8"/>
        <v>0</v>
      </c>
      <c r="AJ16" s="9">
        <f t="shared" ca="1" si="8"/>
        <v>0</v>
      </c>
      <c r="AK16" s="9">
        <f t="shared" ca="1" si="8"/>
        <v>0</v>
      </c>
      <c r="AL16" s="9">
        <f t="shared" ca="1" si="8"/>
        <v>0</v>
      </c>
      <c r="AM16" s="9">
        <f t="shared" ca="1" si="8"/>
        <v>0</v>
      </c>
      <c r="AN16" s="9">
        <f t="shared" ca="1" si="8"/>
        <v>0</v>
      </c>
      <c r="AO16" s="9">
        <f t="shared" ca="1" si="8"/>
        <v>0</v>
      </c>
      <c r="AP16" s="9">
        <f t="shared" ca="1" si="8"/>
        <v>0</v>
      </c>
      <c r="AQ16" s="9">
        <f t="shared" ca="1" si="8"/>
        <v>0</v>
      </c>
      <c r="AR16" s="9">
        <f ca="1">IF(AQ16=0, 0, IF(AQ16&gt;=$L$12, 0,AQ16+1))</f>
        <v>0</v>
      </c>
      <c r="AS16" s="9">
        <f ca="1">IF(AR16=0, 0, IF(AR16&gt;=$L$12, 0,AR16+1))</f>
        <v>0</v>
      </c>
      <c r="AT16" s="9">
        <f ca="1">IF(AS16=0, 0, IF(AS16&gt;=$L$12, 0,AS16+1))</f>
        <v>0</v>
      </c>
      <c r="AU16" s="9">
        <f t="shared" ref="AU16:BF16" ca="1" si="9">IF(AT16=0, 0, IF(AT16&gt;=$L$12, 0,AT16+1))</f>
        <v>0</v>
      </c>
      <c r="AV16" s="9">
        <f t="shared" ca="1" si="9"/>
        <v>0</v>
      </c>
      <c r="AW16" s="9">
        <f t="shared" ca="1" si="9"/>
        <v>0</v>
      </c>
      <c r="AX16" s="9">
        <f t="shared" ca="1" si="9"/>
        <v>0</v>
      </c>
      <c r="AY16" s="9">
        <f t="shared" ca="1" si="9"/>
        <v>0</v>
      </c>
      <c r="AZ16" s="9">
        <f t="shared" ca="1" si="9"/>
        <v>0</v>
      </c>
      <c r="BA16" s="9">
        <f t="shared" ca="1" si="9"/>
        <v>0</v>
      </c>
      <c r="BB16" s="9">
        <f t="shared" ca="1" si="9"/>
        <v>0</v>
      </c>
      <c r="BC16" s="9">
        <f t="shared" ca="1" si="9"/>
        <v>0</v>
      </c>
      <c r="BD16" s="9">
        <f t="shared" ca="1" si="9"/>
        <v>0</v>
      </c>
      <c r="BE16" s="9">
        <f t="shared" ca="1" si="9"/>
        <v>0</v>
      </c>
      <c r="BF16" s="9">
        <f t="shared" ca="1" si="9"/>
        <v>0</v>
      </c>
      <c r="BG16" s="9">
        <f t="shared" ref="BG16" ca="1" si="10">IF(BF16=0, 0, IF(BF16&gt;=$L$12, 0,BF16+1))</f>
        <v>0</v>
      </c>
      <c r="BH16" s="9"/>
      <c r="BL16" s="30"/>
      <c r="BN16" s="81">
        <f>1</f>
        <v>1</v>
      </c>
      <c r="BO16" s="81">
        <f>BN16+1</f>
        <v>2</v>
      </c>
      <c r="BP16" s="81">
        <f t="shared" ref="BP16:CB16" si="11">BO16+1</f>
        <v>3</v>
      </c>
      <c r="BQ16" s="81">
        <f t="shared" si="11"/>
        <v>4</v>
      </c>
      <c r="BR16" s="81">
        <f t="shared" si="11"/>
        <v>5</v>
      </c>
      <c r="BS16" s="81">
        <f t="shared" si="11"/>
        <v>6</v>
      </c>
      <c r="BT16" s="81">
        <f t="shared" si="11"/>
        <v>7</v>
      </c>
      <c r="BU16" s="81">
        <f t="shared" si="11"/>
        <v>8</v>
      </c>
      <c r="BV16" s="81">
        <f t="shared" si="11"/>
        <v>9</v>
      </c>
      <c r="BW16" s="81">
        <f t="shared" si="11"/>
        <v>10</v>
      </c>
      <c r="BX16" s="81">
        <f t="shared" si="11"/>
        <v>11</v>
      </c>
      <c r="BY16" s="81">
        <f t="shared" si="11"/>
        <v>12</v>
      </c>
      <c r="BZ16" s="81">
        <f t="shared" si="11"/>
        <v>13</v>
      </c>
      <c r="CA16" s="81">
        <f t="shared" si="11"/>
        <v>14</v>
      </c>
      <c r="CB16" s="81">
        <f t="shared" si="11"/>
        <v>15</v>
      </c>
      <c r="CC16" s="81">
        <f>CB16+1</f>
        <v>16</v>
      </c>
      <c r="CD16" s="81">
        <f>CC16+1</f>
        <v>17</v>
      </c>
      <c r="CE16" s="81">
        <f>CD16+1</f>
        <v>18</v>
      </c>
      <c r="CF16" s="81">
        <f t="shared" ref="CF16:CK16" si="12">CE16+1</f>
        <v>19</v>
      </c>
      <c r="CG16" s="81">
        <f t="shared" si="12"/>
        <v>20</v>
      </c>
      <c r="CH16" s="81">
        <f t="shared" si="12"/>
        <v>21</v>
      </c>
      <c r="CI16" s="81">
        <f t="shared" si="12"/>
        <v>22</v>
      </c>
      <c r="CJ16" s="81">
        <f t="shared" si="12"/>
        <v>23</v>
      </c>
      <c r="CK16" s="81">
        <f t="shared" si="12"/>
        <v>24</v>
      </c>
      <c r="CL16" s="81">
        <f t="shared" ref="CL16:CZ16" si="13">CK16+1</f>
        <v>25</v>
      </c>
      <c r="CM16" s="81">
        <f t="shared" si="13"/>
        <v>26</v>
      </c>
      <c r="CN16" s="81">
        <f t="shared" si="13"/>
        <v>27</v>
      </c>
      <c r="CO16" s="81">
        <f t="shared" si="13"/>
        <v>28</v>
      </c>
      <c r="CP16" s="81">
        <f t="shared" si="13"/>
        <v>29</v>
      </c>
      <c r="CQ16" s="81">
        <f t="shared" si="13"/>
        <v>30</v>
      </c>
      <c r="CR16" s="81">
        <f t="shared" si="13"/>
        <v>31</v>
      </c>
      <c r="CS16" s="81">
        <f t="shared" si="13"/>
        <v>32</v>
      </c>
      <c r="CT16" s="81">
        <f t="shared" si="13"/>
        <v>33</v>
      </c>
      <c r="CU16" s="81">
        <f t="shared" si="13"/>
        <v>34</v>
      </c>
      <c r="CV16" s="81">
        <f t="shared" si="13"/>
        <v>35</v>
      </c>
      <c r="CW16" s="81">
        <f t="shared" si="13"/>
        <v>36</v>
      </c>
      <c r="CX16" s="81">
        <f t="shared" si="13"/>
        <v>37</v>
      </c>
      <c r="CY16" s="81">
        <f t="shared" si="13"/>
        <v>38</v>
      </c>
      <c r="CZ16" s="81">
        <f t="shared" si="13"/>
        <v>39</v>
      </c>
      <c r="DA16" s="81">
        <f t="shared" ref="DA16" si="14">CZ16+1</f>
        <v>40</v>
      </c>
      <c r="DB16" s="81">
        <f t="shared" ref="DB16" si="15">DA16+1</f>
        <v>41</v>
      </c>
      <c r="DC16" s="81">
        <f t="shared" ref="DC16" si="16">DB16+1</f>
        <v>42</v>
      </c>
      <c r="DD16" s="81">
        <f t="shared" ref="DD16" si="17">DC16+1</f>
        <v>43</v>
      </c>
      <c r="DE16" s="81">
        <f t="shared" ref="DE16" si="18">DD16+1</f>
        <v>44</v>
      </c>
      <c r="DF16" s="81">
        <f t="shared" ref="DF16" si="19">DE16+1</f>
        <v>45</v>
      </c>
      <c r="DG16" s="81">
        <f t="shared" ref="DG16" si="20">DF16+1</f>
        <v>46</v>
      </c>
      <c r="DH16" s="81">
        <f t="shared" ref="DH16" si="21">DG16+1</f>
        <v>47</v>
      </c>
      <c r="DI16" s="81">
        <f t="shared" ref="DI16" si="22">DH16+1</f>
        <v>48</v>
      </c>
      <c r="DJ16" s="81">
        <f t="shared" ref="DJ16" si="23">DI16+1</f>
        <v>49</v>
      </c>
      <c r="DK16" s="81">
        <f t="shared" ref="DK16" si="24">DJ16+1</f>
        <v>50</v>
      </c>
      <c r="DL16" s="81">
        <f t="shared" ref="DL16:DM16" si="25">DK16+1</f>
        <v>51</v>
      </c>
      <c r="DM16" s="81">
        <f t="shared" si="25"/>
        <v>52</v>
      </c>
      <c r="JD16" t="str">
        <f t="shared" ca="1" si="0"/>
        <v/>
      </c>
    </row>
    <row r="17" spans="2:269" x14ac:dyDescent="0.2">
      <c r="C17" s="82">
        <f t="array" aca="1" ref="C17" ca="1">SUM(IF(C27:C826&gt;0, IF(C27:C826&lt;&gt;MAXR, 1, 0)))</f>
        <v>0</v>
      </c>
      <c r="D17" s="26">
        <f t="array" aca="1" ref="D17" ca="1">SUM(IF(D27:D826&gt;0, 1, 0))</f>
        <v>0</v>
      </c>
      <c r="E17" s="20"/>
      <c r="F17" s="20"/>
      <c r="G17" s="83" t="s">
        <v>9</v>
      </c>
      <c r="H17" s="84">
        <f t="shared" ref="H17:V17" ca="1" si="26">IF(H19=0, 0, INDIRECT($F$9&amp;H20&amp;"1"))</f>
        <v>300</v>
      </c>
      <c r="I17" s="7">
        <f t="shared" ca="1" si="26"/>
        <v>301</v>
      </c>
      <c r="J17" s="7">
        <f t="shared" ca="1" si="26"/>
        <v>302</v>
      </c>
      <c r="K17" s="7">
        <f t="shared" ca="1" si="26"/>
        <v>303</v>
      </c>
      <c r="L17" s="7">
        <f t="shared" ca="1" si="26"/>
        <v>304</v>
      </c>
      <c r="M17" s="7">
        <f t="shared" ca="1" si="26"/>
        <v>305</v>
      </c>
      <c r="N17" s="7">
        <f t="shared" ca="1" si="26"/>
        <v>306</v>
      </c>
      <c r="O17" s="7">
        <f t="shared" ca="1" si="26"/>
        <v>307</v>
      </c>
      <c r="P17" s="7">
        <f t="shared" ca="1" si="26"/>
        <v>308</v>
      </c>
      <c r="Q17" s="7">
        <f t="shared" ca="1" si="26"/>
        <v>309</v>
      </c>
      <c r="R17" s="7">
        <f t="shared" ca="1" si="26"/>
        <v>310</v>
      </c>
      <c r="S17" s="7">
        <f t="shared" ca="1" si="26"/>
        <v>311</v>
      </c>
      <c r="T17" s="7">
        <f t="shared" ca="1" si="26"/>
        <v>312</v>
      </c>
      <c r="U17" s="7">
        <f t="shared" ca="1" si="26"/>
        <v>313</v>
      </c>
      <c r="V17" s="7">
        <f t="shared" ca="1" si="26"/>
        <v>314</v>
      </c>
      <c r="W17" s="7">
        <f ca="1">IF(W19=0, 0, INDIRECT($F$9&amp;W20&amp;"1"))</f>
        <v>0</v>
      </c>
      <c r="X17" s="7">
        <f ca="1">IF(X19=0, 0, INDIRECT($F$9&amp;X20&amp;"1"))</f>
        <v>0</v>
      </c>
      <c r="Y17" s="7">
        <f ca="1">IF(Y19=0, 0, INDIRECT($F$9&amp;Y20&amp;"1"))</f>
        <v>0</v>
      </c>
      <c r="Z17" s="7">
        <f t="shared" ref="Z17:AE17" ca="1" si="27">IF(Z19=0, 0, INDIRECT($F$9&amp;Z20&amp;"1"))</f>
        <v>0</v>
      </c>
      <c r="AA17" s="7">
        <f t="shared" ca="1" si="27"/>
        <v>0</v>
      </c>
      <c r="AB17" s="7">
        <f t="shared" ca="1" si="27"/>
        <v>0</v>
      </c>
      <c r="AC17" s="7">
        <f t="shared" ca="1" si="27"/>
        <v>0</v>
      </c>
      <c r="AD17" s="7">
        <f t="shared" ca="1" si="27"/>
        <v>0</v>
      </c>
      <c r="AE17" s="7">
        <f t="shared" ca="1" si="27"/>
        <v>0</v>
      </c>
      <c r="AF17" s="7">
        <f t="shared" ref="AF17:AQ17" ca="1" si="28">IF(AF19=0, 0, INDIRECT($F$9&amp;AF20&amp;"1"))</f>
        <v>0</v>
      </c>
      <c r="AG17" s="7">
        <f t="shared" ca="1" si="28"/>
        <v>0</v>
      </c>
      <c r="AH17" s="7">
        <f t="shared" ca="1" si="28"/>
        <v>0</v>
      </c>
      <c r="AI17" s="7">
        <f t="shared" ca="1" si="28"/>
        <v>0</v>
      </c>
      <c r="AJ17" s="7">
        <f t="shared" ca="1" si="28"/>
        <v>0</v>
      </c>
      <c r="AK17" s="7">
        <f t="shared" ca="1" si="28"/>
        <v>0</v>
      </c>
      <c r="AL17" s="7">
        <f t="shared" ca="1" si="28"/>
        <v>0</v>
      </c>
      <c r="AM17" s="7">
        <f t="shared" ca="1" si="28"/>
        <v>0</v>
      </c>
      <c r="AN17" s="7">
        <f t="shared" ca="1" si="28"/>
        <v>0</v>
      </c>
      <c r="AO17" s="7">
        <f t="shared" ca="1" si="28"/>
        <v>0</v>
      </c>
      <c r="AP17" s="7">
        <f t="shared" ca="1" si="28"/>
        <v>0</v>
      </c>
      <c r="AQ17" s="7">
        <f t="shared" ca="1" si="28"/>
        <v>0</v>
      </c>
      <c r="AR17" s="7">
        <f ca="1">IF(AR19=0, 0, INDIRECT($F$9&amp;AR20&amp;"1"))</f>
        <v>0</v>
      </c>
      <c r="AS17" s="7">
        <f ca="1">IF(AS19=0, 0, INDIRECT($F$9&amp;AS20&amp;"1"))</f>
        <v>0</v>
      </c>
      <c r="AT17" s="7">
        <f ca="1">IF(AT19=0, 0, INDIRECT($F$9&amp;AT20&amp;"1"))</f>
        <v>0</v>
      </c>
      <c r="AU17" s="7">
        <f t="shared" ref="AU17:BF17" ca="1" si="29">IF(AU19=0, 0, INDIRECT($F$9&amp;AU20&amp;"1"))</f>
        <v>0</v>
      </c>
      <c r="AV17" s="7">
        <f t="shared" ca="1" si="29"/>
        <v>0</v>
      </c>
      <c r="AW17" s="7">
        <f t="shared" ca="1" si="29"/>
        <v>0</v>
      </c>
      <c r="AX17" s="7">
        <f t="shared" ca="1" si="29"/>
        <v>0</v>
      </c>
      <c r="AY17" s="7">
        <f t="shared" ca="1" si="29"/>
        <v>0</v>
      </c>
      <c r="AZ17" s="7">
        <f t="shared" ca="1" si="29"/>
        <v>0</v>
      </c>
      <c r="BA17" s="7">
        <f t="shared" ca="1" si="29"/>
        <v>0</v>
      </c>
      <c r="BB17" s="7">
        <f t="shared" ca="1" si="29"/>
        <v>0</v>
      </c>
      <c r="BC17" s="7">
        <f t="shared" ca="1" si="29"/>
        <v>0</v>
      </c>
      <c r="BD17" s="7">
        <f t="shared" ca="1" si="29"/>
        <v>0</v>
      </c>
      <c r="BE17" s="7">
        <f t="shared" ca="1" si="29"/>
        <v>0</v>
      </c>
      <c r="BF17" s="7">
        <f t="shared" ca="1" si="29"/>
        <v>0</v>
      </c>
      <c r="BG17" s="7">
        <f t="shared" ref="BG17" ca="1" si="30">IF(BG19=0, 0, INDIRECT($F$9&amp;BG20&amp;"1"))</f>
        <v>0</v>
      </c>
      <c r="BH17" s="7"/>
      <c r="BL17" s="30"/>
    </row>
    <row r="18" spans="2:269" x14ac:dyDescent="0.2">
      <c r="C18" s="85"/>
      <c r="D18" s="21"/>
      <c r="E18" s="21"/>
      <c r="F18" s="21"/>
      <c r="G18" s="86"/>
      <c r="H18" s="6"/>
      <c r="I18" s="87" t="str">
        <f t="shared" ref="I18:V18" ca="1" si="31">$F$9&amp;H20&amp;"1"&amp;":"&amp;$M$10&amp;"1"</f>
        <v>'Planning View'!AM1:BE1</v>
      </c>
      <c r="J18" s="87" t="str">
        <f t="shared" ca="1" si="31"/>
        <v>'Planning View'!AN1:BE1</v>
      </c>
      <c r="K18" s="87" t="str">
        <f t="shared" ca="1" si="31"/>
        <v>'Planning View'!AO1:BE1</v>
      </c>
      <c r="L18" s="87" t="str">
        <f t="shared" ca="1" si="31"/>
        <v>'Planning View'!AQ1:BE1</v>
      </c>
      <c r="M18" s="87" t="str">
        <f t="shared" ca="1" si="31"/>
        <v>'Planning View'!AR1:BE1</v>
      </c>
      <c r="N18" s="87" t="str">
        <f t="shared" ca="1" si="31"/>
        <v>'Planning View'!AS1:BE1</v>
      </c>
      <c r="O18" s="87" t="str">
        <f t="shared" ca="1" si="31"/>
        <v>'Planning View'!AU1:BE1</v>
      </c>
      <c r="P18" s="87" t="str">
        <f t="shared" ca="1" si="31"/>
        <v>'Planning View'!AV1:BE1</v>
      </c>
      <c r="Q18" s="87" t="str">
        <f t="shared" ca="1" si="31"/>
        <v>'Planning View'!AW1:BE1</v>
      </c>
      <c r="R18" s="87" t="str">
        <f t="shared" ca="1" si="31"/>
        <v>'Planning View'!AY1:BE1</v>
      </c>
      <c r="S18" s="87" t="str">
        <f t="shared" ca="1" si="31"/>
        <v>'Planning View'!AZ1:BE1</v>
      </c>
      <c r="T18" s="87" t="str">
        <f t="shared" ca="1" si="31"/>
        <v>'Planning View'!BA1:BE1</v>
      </c>
      <c r="U18" s="87" t="str">
        <f t="shared" ca="1" si="31"/>
        <v>'Planning View'!BC1:BE1</v>
      </c>
      <c r="V18" s="87" t="str">
        <f t="shared" ca="1" si="31"/>
        <v>'Planning View'!BD1:BE1</v>
      </c>
      <c r="W18" s="87" t="str">
        <f ca="1">$F$9&amp;V20&amp;"1"&amp;":"&amp;$M$10&amp;"1"</f>
        <v>'Planning View'!BE1:BE1</v>
      </c>
      <c r="X18" s="87" t="str">
        <f ca="1">$F$9&amp;W20&amp;"1"&amp;":"&amp;$M$10&amp;"1"</f>
        <v>'Planning View'!1:BE1</v>
      </c>
      <c r="Y18" s="87" t="str">
        <f ca="1">$F$9&amp;X20&amp;"1"&amp;":"&amp;$M$10&amp;"1"</f>
        <v>'Planning View'!1:BE1</v>
      </c>
      <c r="Z18" s="87" t="str">
        <f t="shared" ref="Z18:AE18" ca="1" si="32">$F$9&amp;Y20&amp;"1"&amp;":"&amp;$M$10&amp;"1"</f>
        <v>'Planning View'!1:BE1</v>
      </c>
      <c r="AA18" s="87" t="str">
        <f t="shared" ca="1" si="32"/>
        <v>'Planning View'!1:BE1</v>
      </c>
      <c r="AB18" s="87" t="str">
        <f t="shared" ca="1" si="32"/>
        <v>'Planning View'!1:BE1</v>
      </c>
      <c r="AC18" s="87" t="str">
        <f t="shared" ca="1" si="32"/>
        <v>'Planning View'!1:BE1</v>
      </c>
      <c r="AD18" s="87" t="str">
        <f t="shared" ca="1" si="32"/>
        <v>'Planning View'!1:BE1</v>
      </c>
      <c r="AE18" s="87" t="str">
        <f t="shared" ca="1" si="32"/>
        <v>'Planning View'!1:BE1</v>
      </c>
      <c r="AF18" s="87" t="str">
        <f t="shared" ref="AF18:AT18" ca="1" si="33">$F$9&amp;AE20&amp;"1"&amp;":"&amp;$M$10&amp;"1"</f>
        <v>'Planning View'!1:BE1</v>
      </c>
      <c r="AG18" s="87" t="str">
        <f t="shared" ca="1" si="33"/>
        <v>'Planning View'!1:BE1</v>
      </c>
      <c r="AH18" s="87" t="str">
        <f t="shared" ca="1" si="33"/>
        <v>'Planning View'!1:BE1</v>
      </c>
      <c r="AI18" s="87" t="str">
        <f t="shared" ca="1" si="33"/>
        <v>'Planning View'!1:BE1</v>
      </c>
      <c r="AJ18" s="87" t="str">
        <f t="shared" ca="1" si="33"/>
        <v>'Planning View'!1:BE1</v>
      </c>
      <c r="AK18" s="87" t="str">
        <f t="shared" ca="1" si="33"/>
        <v>'Planning View'!1:BE1</v>
      </c>
      <c r="AL18" s="87" t="str">
        <f t="shared" ca="1" si="33"/>
        <v>'Planning View'!1:BE1</v>
      </c>
      <c r="AM18" s="87" t="str">
        <f t="shared" ca="1" si="33"/>
        <v>'Planning View'!1:BE1</v>
      </c>
      <c r="AN18" s="87" t="str">
        <f t="shared" ca="1" si="33"/>
        <v>'Planning View'!1:BE1</v>
      </c>
      <c r="AO18" s="87" t="str">
        <f t="shared" ca="1" si="33"/>
        <v>'Planning View'!1:BE1</v>
      </c>
      <c r="AP18" s="87" t="str">
        <f t="shared" ca="1" si="33"/>
        <v>'Planning View'!1:BE1</v>
      </c>
      <c r="AQ18" s="87" t="str">
        <f t="shared" ca="1" si="33"/>
        <v>'Planning View'!1:BE1</v>
      </c>
      <c r="AR18" s="87" t="str">
        <f t="shared" ca="1" si="33"/>
        <v>'Planning View'!1:BE1</v>
      </c>
      <c r="AS18" s="87" t="str">
        <f t="shared" ca="1" si="33"/>
        <v>'Planning View'!1:BE1</v>
      </c>
      <c r="AT18" s="87" t="str">
        <f t="shared" ca="1" si="33"/>
        <v>'Planning View'!1:BE1</v>
      </c>
      <c r="AU18" s="87" t="str">
        <f t="shared" ref="AU18" ca="1" si="34">$F$9&amp;AT20&amp;"1"&amp;":"&amp;$M$10&amp;"1"</f>
        <v>'Planning View'!1:BE1</v>
      </c>
      <c r="AV18" s="87" t="str">
        <f t="shared" ref="AV18" ca="1" si="35">$F$9&amp;AU20&amp;"1"&amp;":"&amp;$M$10&amp;"1"</f>
        <v>'Planning View'!1:BE1</v>
      </c>
      <c r="AW18" s="87" t="str">
        <f t="shared" ref="AW18" ca="1" si="36">$F$9&amp;AV20&amp;"1"&amp;":"&amp;$M$10&amp;"1"</f>
        <v>'Planning View'!1:BE1</v>
      </c>
      <c r="AX18" s="87" t="str">
        <f t="shared" ref="AX18" ca="1" si="37">$F$9&amp;AW20&amp;"1"&amp;":"&amp;$M$10&amp;"1"</f>
        <v>'Planning View'!1:BE1</v>
      </c>
      <c r="AY18" s="87" t="str">
        <f t="shared" ref="AY18" ca="1" si="38">$F$9&amp;AX20&amp;"1"&amp;":"&amp;$M$10&amp;"1"</f>
        <v>'Planning View'!1:BE1</v>
      </c>
      <c r="AZ18" s="87" t="str">
        <f t="shared" ref="AZ18" ca="1" si="39">$F$9&amp;AY20&amp;"1"&amp;":"&amp;$M$10&amp;"1"</f>
        <v>'Planning View'!1:BE1</v>
      </c>
      <c r="BA18" s="87" t="str">
        <f t="shared" ref="BA18" ca="1" si="40">$F$9&amp;AZ20&amp;"1"&amp;":"&amp;$M$10&amp;"1"</f>
        <v>'Planning View'!1:BE1</v>
      </c>
      <c r="BB18" s="87" t="str">
        <f t="shared" ref="BB18" ca="1" si="41">$F$9&amp;BA20&amp;"1"&amp;":"&amp;$M$10&amp;"1"</f>
        <v>'Planning View'!1:BE1</v>
      </c>
      <c r="BC18" s="87" t="str">
        <f t="shared" ref="BC18" ca="1" si="42">$F$9&amp;BB20&amp;"1"&amp;":"&amp;$M$10&amp;"1"</f>
        <v>'Planning View'!1:BE1</v>
      </c>
      <c r="BD18" s="87" t="str">
        <f t="shared" ref="BD18" ca="1" si="43">$F$9&amp;BC20&amp;"1"&amp;":"&amp;$M$10&amp;"1"</f>
        <v>'Planning View'!1:BE1</v>
      </c>
      <c r="BE18" s="87" t="str">
        <f t="shared" ref="BE18" ca="1" si="44">$F$9&amp;BD20&amp;"1"&amp;":"&amp;$M$10&amp;"1"</f>
        <v>'Planning View'!1:BE1</v>
      </c>
      <c r="BF18" s="87" t="str">
        <f t="shared" ref="BF18:BG18" ca="1" si="45">$F$9&amp;BE20&amp;"1"&amp;":"&amp;$M$10&amp;"1"</f>
        <v>'Planning View'!1:BE1</v>
      </c>
      <c r="BG18" s="87" t="str">
        <f t="shared" ca="1" si="45"/>
        <v>'Planning View'!1:BE1</v>
      </c>
      <c r="BH18" s="87"/>
      <c r="BL18" s="30"/>
      <c r="JD18" s="19" t="s">
        <v>365</v>
      </c>
      <c r="JE18" s="231" t="s">
        <v>366</v>
      </c>
    </row>
    <row r="19" spans="2:269" x14ac:dyDescent="0.2">
      <c r="C19" s="88"/>
      <c r="D19" s="22"/>
      <c r="E19" s="22"/>
      <c r="F19" s="22"/>
      <c r="G19" s="83" t="s">
        <v>290</v>
      </c>
      <c r="H19" s="89">
        <f ca="1">L9</f>
        <v>39</v>
      </c>
      <c r="I19" s="23">
        <f t="array" aca="1" ref="I19" ca="1">MAX(IF(H17=0, 0, IF(INDIRECT(I18)=H17+1, COLUMN(INDIRECT(I18)), 0)))</f>
        <v>40</v>
      </c>
      <c r="J19" s="23">
        <f t="array" aca="1" ref="J19" ca="1">MAX(IF(I17=0, 0, IF(INDIRECT(J18)=I17+1, COLUMN(INDIRECT(J18)), 0)))</f>
        <v>41</v>
      </c>
      <c r="K19" s="23">
        <f t="array" aca="1" ref="K19" ca="1">MAX(IF(J17=0, 0, IF(INDIRECT(K18)=J17+1, COLUMN(INDIRECT(K18)), 0)))</f>
        <v>43</v>
      </c>
      <c r="L19" s="23">
        <f t="array" aca="1" ref="L19" ca="1">MAX(IF(K17=0, 0, IF(INDIRECT(L18)=K17+1, COLUMN(INDIRECT(L18)), 0)))</f>
        <v>44</v>
      </c>
      <c r="M19" s="23">
        <f t="array" aca="1" ref="M19" ca="1">MAX(IF(L17=0, 0, IF(INDIRECT(M18)=L17+1, COLUMN(INDIRECT(M18)), 0)))</f>
        <v>45</v>
      </c>
      <c r="N19" s="23">
        <f t="array" aca="1" ref="N19" ca="1">MAX(IF(M17=0, 0, IF(INDIRECT(N18)=M17+1, COLUMN(INDIRECT(N18)), 0)))</f>
        <v>47</v>
      </c>
      <c r="O19" s="23">
        <f t="array" aca="1" ref="O19" ca="1">MAX(IF(N17=0, 0, IF(INDIRECT(O18)=N17+1, COLUMN(INDIRECT(O18)), 0)))</f>
        <v>48</v>
      </c>
      <c r="P19" s="23">
        <f t="array" aca="1" ref="P19" ca="1">MAX(IF(O17=0, 0, IF(INDIRECT(P18)=O17+1, COLUMN(INDIRECT(P18)), 0)))</f>
        <v>49</v>
      </c>
      <c r="Q19" s="23">
        <f t="array" aca="1" ref="Q19" ca="1">MAX(IF(P17=0, 0, IF(INDIRECT(Q18)=P17+1, COLUMN(INDIRECT(Q18)), 0)))</f>
        <v>51</v>
      </c>
      <c r="R19" s="23">
        <f t="array" aca="1" ref="R19" ca="1">MAX(IF(Q17=0, 0, IF(INDIRECT(R18)=Q17+1, COLUMN(INDIRECT(R18)), 0)))</f>
        <v>52</v>
      </c>
      <c r="S19" s="23">
        <f t="array" aca="1" ref="S19" ca="1">MAX(IF(R17=0, 0, IF(INDIRECT(S18)=R17+1, COLUMN(INDIRECT(S18)), 0)))</f>
        <v>53</v>
      </c>
      <c r="T19" s="23">
        <f t="array" aca="1" ref="T19" ca="1">MAX(IF(S17=0, 0, IF(INDIRECT(T18)=S17+1, COLUMN(INDIRECT(T18)), 0)))</f>
        <v>55</v>
      </c>
      <c r="U19" s="23">
        <f t="array" aca="1" ref="U19" ca="1">MAX(IF(T17=0, 0, IF(INDIRECT(U18)=T17+1, COLUMN(INDIRECT(U18)), 0)))</f>
        <v>56</v>
      </c>
      <c r="V19" s="23">
        <f t="array" aca="1" ref="V19" ca="1">MAX(IF(U17=0, 0, IF(INDIRECT(V18)=U17+1, COLUMN(INDIRECT(V18)), 0)))</f>
        <v>57</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A19" s="23">
        <f t="array" aca="1" ref="BA19" ca="1">MAX(IF(AZ17=0, 0, IF(INDIRECT(BA18)=AZ17+1, COLUMN(INDIRECT(BA18)), 0)))</f>
        <v>0</v>
      </c>
      <c r="BB19" s="23">
        <f t="array" aca="1" ref="BB19" ca="1">MAX(IF(BA17=0, 0, IF(INDIRECT(BB18)=BA17+1, COLUMN(INDIRECT(BB18)), 0)))</f>
        <v>0</v>
      </c>
      <c r="BC19" s="23">
        <f t="array" aca="1" ref="BC19" ca="1">MAX(IF(BB17=0, 0, IF(INDIRECT(BC18)=BB17+1, COLUMN(INDIRECT(BC18)), 0)))</f>
        <v>0</v>
      </c>
      <c r="BD19" s="23">
        <f t="array" aca="1" ref="BD19" ca="1">MAX(IF(BC17=0, 0, IF(INDIRECT(BD18)=BC17+1, COLUMN(INDIRECT(BD18)), 0)))</f>
        <v>0</v>
      </c>
      <c r="BE19" s="23">
        <f t="array" aca="1" ref="BE19" ca="1">MAX(IF(BD17=0, 0, IF(INDIRECT(BE18)=BD17+1, COLUMN(INDIRECT(BE18)), 0)))</f>
        <v>0</v>
      </c>
      <c r="BF19" s="23">
        <f t="array" aca="1" ref="BF19" ca="1">MAX(IF(BE17=0, 0, IF(INDIRECT(BF18)=BE17+1, COLUMN(INDIRECT(BF18)), 0)))</f>
        <v>0</v>
      </c>
      <c r="BG19" s="23">
        <f t="array" aca="1" ref="BG19" ca="1">MAX(IF(BF17=0, 0, IF(INDIRECT(BG18)=BF17+1, COLUMN(INDIRECT(BG18)), 0)))</f>
        <v>0</v>
      </c>
      <c r="BH19" s="249"/>
      <c r="BL19" s="30"/>
      <c r="JD19" s="19" t="s">
        <v>367</v>
      </c>
      <c r="JE19" s="231">
        <f>IF(ScenarioType&lt;&gt;"ALL",COUNTIF(SCENARIOMETA!B:B,ScenarioType),COUNTA(SCENARIOMETA!B:B)-1)</f>
        <v>0</v>
      </c>
    </row>
    <row r="20" spans="2:269" x14ac:dyDescent="0.2">
      <c r="C20" s="90"/>
      <c r="D20" s="24"/>
      <c r="E20" s="24"/>
      <c r="F20" s="24"/>
      <c r="G20" s="91"/>
      <c r="H20" s="92" t="str">
        <f t="shared" ref="H20:V20" ca="1" si="46">IF(H19=0, "", IF(H19&gt;26, CHAR(64+INT((H19-1)/26)),"")&amp;CHAR(65+MOD(H19-1, 26)))</f>
        <v>AM</v>
      </c>
      <c r="I20" s="25" t="str">
        <f t="shared" ca="1" si="46"/>
        <v>AN</v>
      </c>
      <c r="J20" s="25" t="str">
        <f t="shared" ca="1" si="46"/>
        <v>AO</v>
      </c>
      <c r="K20" s="25" t="str">
        <f t="shared" ca="1" si="46"/>
        <v>AQ</v>
      </c>
      <c r="L20" s="25" t="str">
        <f t="shared" ca="1" si="46"/>
        <v>AR</v>
      </c>
      <c r="M20" s="25" t="str">
        <f t="shared" ca="1" si="46"/>
        <v>AS</v>
      </c>
      <c r="N20" s="25" t="str">
        <f t="shared" ca="1" si="46"/>
        <v>AU</v>
      </c>
      <c r="O20" s="25" t="str">
        <f t="shared" ca="1" si="46"/>
        <v>AV</v>
      </c>
      <c r="P20" s="25" t="str">
        <f t="shared" ca="1" si="46"/>
        <v>AW</v>
      </c>
      <c r="Q20" s="25" t="str">
        <f t="shared" ca="1" si="46"/>
        <v>AY</v>
      </c>
      <c r="R20" s="25" t="str">
        <f t="shared" ca="1" si="46"/>
        <v>AZ</v>
      </c>
      <c r="S20" s="25" t="str">
        <f t="shared" ca="1" si="46"/>
        <v>BA</v>
      </c>
      <c r="T20" s="25" t="str">
        <f t="shared" ca="1" si="46"/>
        <v>BC</v>
      </c>
      <c r="U20" s="25" t="str">
        <f t="shared" ca="1" si="46"/>
        <v>BD</v>
      </c>
      <c r="V20" s="25" t="str">
        <f t="shared" ca="1" si="46"/>
        <v>BE</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47">IF(Z19=0, "", IF(Z19&gt;26, CHAR(64+INT((Z19-1)/26)),"")&amp;CHAR(65+MOD(Z19-1, 26)))</f>
        <v/>
      </c>
      <c r="AA20" s="25" t="str">
        <f t="shared" ca="1" si="47"/>
        <v/>
      </c>
      <c r="AB20" s="25" t="str">
        <f t="shared" ca="1" si="47"/>
        <v/>
      </c>
      <c r="AC20" s="25" t="str">
        <f t="shared" ca="1" si="47"/>
        <v/>
      </c>
      <c r="AD20" s="25" t="str">
        <f t="shared" ca="1" si="47"/>
        <v/>
      </c>
      <c r="AE20" s="25" t="str">
        <f t="shared" ca="1" si="47"/>
        <v/>
      </c>
      <c r="AF20" s="25" t="str">
        <f t="shared" ref="AF20:AT20" ca="1" si="48">IF(AF19=0, "", IF(AF19&gt;26, CHAR(64+INT((AF19-1)/26)),"")&amp;CHAR(65+MOD(AF19-1, 26)))</f>
        <v/>
      </c>
      <c r="AG20" s="25" t="str">
        <f t="shared" ca="1" si="48"/>
        <v/>
      </c>
      <c r="AH20" s="25" t="str">
        <f t="shared" ca="1" si="48"/>
        <v/>
      </c>
      <c r="AI20" s="25" t="str">
        <f t="shared" ca="1" si="48"/>
        <v/>
      </c>
      <c r="AJ20" s="25" t="str">
        <f t="shared" ca="1" si="48"/>
        <v/>
      </c>
      <c r="AK20" s="25" t="str">
        <f t="shared" ca="1" si="48"/>
        <v/>
      </c>
      <c r="AL20" s="25" t="str">
        <f t="shared" ca="1" si="48"/>
        <v/>
      </c>
      <c r="AM20" s="25" t="str">
        <f t="shared" ca="1" si="48"/>
        <v/>
      </c>
      <c r="AN20" s="25" t="str">
        <f t="shared" ca="1" si="48"/>
        <v/>
      </c>
      <c r="AO20" s="25" t="str">
        <f t="shared" ca="1" si="48"/>
        <v/>
      </c>
      <c r="AP20" s="25" t="str">
        <f t="shared" ca="1" si="48"/>
        <v/>
      </c>
      <c r="AQ20" s="25" t="str">
        <f t="shared" ca="1" si="48"/>
        <v/>
      </c>
      <c r="AR20" s="25" t="str">
        <f t="shared" ca="1" si="48"/>
        <v/>
      </c>
      <c r="AS20" s="25" t="str">
        <f t="shared" ca="1" si="48"/>
        <v/>
      </c>
      <c r="AT20" s="25" t="str">
        <f t="shared" ca="1" si="48"/>
        <v/>
      </c>
      <c r="AU20" s="25" t="str">
        <f t="shared" ref="AU20:BF20" ca="1" si="49">IF(AU19=0, "", IF(AU19&gt;26, CHAR(64+INT((AU19-1)/26)),"")&amp;CHAR(65+MOD(AU19-1, 26)))</f>
        <v/>
      </c>
      <c r="AV20" s="25" t="str">
        <f t="shared" ca="1" si="49"/>
        <v/>
      </c>
      <c r="AW20" s="25" t="str">
        <f t="shared" ca="1" si="49"/>
        <v/>
      </c>
      <c r="AX20" s="25" t="str">
        <f t="shared" ca="1" si="49"/>
        <v/>
      </c>
      <c r="AY20" s="25" t="str">
        <f t="shared" ca="1" si="49"/>
        <v/>
      </c>
      <c r="AZ20" s="25" t="str">
        <f t="shared" ca="1" si="49"/>
        <v/>
      </c>
      <c r="BA20" s="25" t="str">
        <f t="shared" ca="1" si="49"/>
        <v/>
      </c>
      <c r="BB20" s="25" t="str">
        <f t="shared" ca="1" si="49"/>
        <v/>
      </c>
      <c r="BC20" s="25" t="str">
        <f t="shared" ca="1" si="49"/>
        <v/>
      </c>
      <c r="BD20" s="25" t="str">
        <f t="shared" ca="1" si="49"/>
        <v/>
      </c>
      <c r="BE20" s="25" t="str">
        <f t="shared" ca="1" si="49"/>
        <v/>
      </c>
      <c r="BF20" s="25" t="str">
        <f t="shared" ca="1" si="49"/>
        <v/>
      </c>
      <c r="BG20" s="25" t="str">
        <f t="shared" ref="BG20" ca="1" si="50">IF(BG19=0, "", IF(BG19&gt;26, CHAR(64+INT((BG19-1)/26)),"")&amp;CHAR(65+MOD(BG19-1, 26)))</f>
        <v/>
      </c>
      <c r="BH20" s="250"/>
      <c r="BL20" s="30"/>
      <c r="JD20" s="19" t="s">
        <v>368</v>
      </c>
      <c r="JE20" s="231">
        <f>IF(ScenarioType&lt;&gt;"ALL",MATCH(ScenarioType,SCENARIOMETA!B:B,0),ROW(SCENARIOMETA!B2))</f>
        <v>2</v>
      </c>
      <c r="JF20" s="232" t="s">
        <v>369</v>
      </c>
      <c r="JG20" s="232"/>
      <c r="JH20" s="232"/>
      <c r="JI20" s="232"/>
    </row>
    <row r="21" spans="2:269" x14ac:dyDescent="0.2">
      <c r="C21" s="46" t="s">
        <v>18</v>
      </c>
      <c r="D21" s="21"/>
      <c r="E21" s="19"/>
      <c r="F21" s="31">
        <f ca="1">MAX(G27:G826)</f>
        <v>0</v>
      </c>
      <c r="G21" s="86"/>
      <c r="H21" s="93" t="str">
        <f t="shared" ref="H21:V21" ca="1" si="51">IF(H19=0, "", $F2&amp;"!"&amp;H20)</f>
        <v>Planning View!AM</v>
      </c>
      <c r="I21" s="15" t="str">
        <f t="shared" ca="1" si="51"/>
        <v>Planning View!AN</v>
      </c>
      <c r="J21" s="15" t="str">
        <f t="shared" ca="1" si="51"/>
        <v>Planning View!AO</v>
      </c>
      <c r="K21" s="15" t="str">
        <f t="shared" ca="1" si="51"/>
        <v>Planning View!AQ</v>
      </c>
      <c r="L21" s="15" t="str">
        <f t="shared" ca="1" si="51"/>
        <v>Planning View!AR</v>
      </c>
      <c r="M21" s="15" t="str">
        <f t="shared" ca="1" si="51"/>
        <v>Planning View!AS</v>
      </c>
      <c r="N21" s="15" t="str">
        <f t="shared" ca="1" si="51"/>
        <v>Planning View!AU</v>
      </c>
      <c r="O21" s="15" t="str">
        <f t="shared" ca="1" si="51"/>
        <v>Planning View!AV</v>
      </c>
      <c r="P21" s="15" t="str">
        <f t="shared" ca="1" si="51"/>
        <v>Planning View!AW</v>
      </c>
      <c r="Q21" s="15" t="str">
        <f t="shared" ca="1" si="51"/>
        <v>Planning View!AY</v>
      </c>
      <c r="R21" s="15" t="str">
        <f t="shared" ca="1" si="51"/>
        <v>Planning View!AZ</v>
      </c>
      <c r="S21" s="15" t="str">
        <f t="shared" ca="1" si="51"/>
        <v>Planning View!BA</v>
      </c>
      <c r="T21" s="15" t="str">
        <f t="shared" ca="1" si="51"/>
        <v>Planning View!BC</v>
      </c>
      <c r="U21" s="15" t="str">
        <f t="shared" ca="1" si="51"/>
        <v>Planning View!BD</v>
      </c>
      <c r="V21" s="15" t="str">
        <f t="shared" ca="1" si="51"/>
        <v>Planning View!BE</v>
      </c>
      <c r="W21" s="15" t="str">
        <f ca="1">IF(W19=0, "", $F2&amp;"!"&amp;W20)</f>
        <v/>
      </c>
      <c r="X21" s="15" t="str">
        <f ca="1">IF(X19=0, "", $F2&amp;"!"&amp;X20)</f>
        <v/>
      </c>
      <c r="Y21" s="15" t="str">
        <f ca="1">IF(Y19=0, "", $F2&amp;"!"&amp;Y20)</f>
        <v/>
      </c>
      <c r="Z21" s="15" t="str">
        <f t="shared" ref="Z21:AE21" ca="1" si="52">IF(Z19=0, "", $F2&amp;"!"&amp;Z20)</f>
        <v/>
      </c>
      <c r="AA21" s="15" t="str">
        <f t="shared" ca="1" si="52"/>
        <v/>
      </c>
      <c r="AB21" s="15" t="str">
        <f t="shared" ca="1" si="52"/>
        <v/>
      </c>
      <c r="AC21" s="15" t="str">
        <f t="shared" ca="1" si="52"/>
        <v/>
      </c>
      <c r="AD21" s="15" t="str">
        <f t="shared" ca="1" si="52"/>
        <v/>
      </c>
      <c r="AE21" s="15" t="str">
        <f t="shared" ca="1" si="52"/>
        <v/>
      </c>
      <c r="AF21" s="15" t="str">
        <f t="shared" ref="AF21:AT21" ca="1" si="53">IF(AF19=0, "", $F2&amp;"!"&amp;AF20)</f>
        <v/>
      </c>
      <c r="AG21" s="15" t="str">
        <f t="shared" ca="1" si="53"/>
        <v/>
      </c>
      <c r="AH21" s="15" t="str">
        <f t="shared" ca="1" si="53"/>
        <v/>
      </c>
      <c r="AI21" s="15" t="str">
        <f t="shared" ca="1" si="53"/>
        <v/>
      </c>
      <c r="AJ21" s="15" t="str">
        <f t="shared" ca="1" si="53"/>
        <v/>
      </c>
      <c r="AK21" s="15" t="str">
        <f t="shared" ca="1" si="53"/>
        <v/>
      </c>
      <c r="AL21" s="15" t="str">
        <f t="shared" ca="1" si="53"/>
        <v/>
      </c>
      <c r="AM21" s="15" t="str">
        <f t="shared" ca="1" si="53"/>
        <v/>
      </c>
      <c r="AN21" s="15" t="str">
        <f t="shared" ca="1" si="53"/>
        <v/>
      </c>
      <c r="AO21" s="15" t="str">
        <f t="shared" ca="1" si="53"/>
        <v/>
      </c>
      <c r="AP21" s="15" t="str">
        <f t="shared" ca="1" si="53"/>
        <v/>
      </c>
      <c r="AQ21" s="15" t="str">
        <f t="shared" ca="1" si="53"/>
        <v/>
      </c>
      <c r="AR21" s="15" t="str">
        <f t="shared" ca="1" si="53"/>
        <v/>
      </c>
      <c r="AS21" s="15" t="str">
        <f t="shared" ca="1" si="53"/>
        <v/>
      </c>
      <c r="AT21" s="15" t="str">
        <f t="shared" ca="1" si="53"/>
        <v/>
      </c>
      <c r="AU21" s="15" t="str">
        <f t="shared" ref="AU21:BF21" ca="1" si="54">IF(AU19=0, "", $F2&amp;"!"&amp;AU20)</f>
        <v/>
      </c>
      <c r="AV21" s="15" t="str">
        <f t="shared" ca="1" si="54"/>
        <v/>
      </c>
      <c r="AW21" s="15" t="str">
        <f t="shared" ca="1" si="54"/>
        <v/>
      </c>
      <c r="AX21" s="15" t="str">
        <f t="shared" ca="1" si="54"/>
        <v/>
      </c>
      <c r="AY21" s="15" t="str">
        <f t="shared" ca="1" si="54"/>
        <v/>
      </c>
      <c r="AZ21" s="15" t="str">
        <f t="shared" ca="1" si="54"/>
        <v/>
      </c>
      <c r="BA21" s="15" t="str">
        <f t="shared" ca="1" si="54"/>
        <v/>
      </c>
      <c r="BB21" s="15" t="str">
        <f t="shared" ca="1" si="54"/>
        <v/>
      </c>
      <c r="BC21" s="15" t="str">
        <f t="shared" ca="1" si="54"/>
        <v/>
      </c>
      <c r="BD21" s="15" t="str">
        <f t="shared" ca="1" si="54"/>
        <v/>
      </c>
      <c r="BE21" s="15" t="str">
        <f t="shared" ca="1" si="54"/>
        <v/>
      </c>
      <c r="BF21" s="15" t="str">
        <f t="shared" ca="1" si="54"/>
        <v/>
      </c>
      <c r="BG21" s="15" t="str">
        <f t="shared" ref="BG21" ca="1" si="55">IF(BG19=0, "", $F2&amp;"!"&amp;BG20)</f>
        <v/>
      </c>
      <c r="BH21" s="15"/>
      <c r="BL21" s="30"/>
      <c r="BN21" s="5"/>
      <c r="BO21" s="4" t="s">
        <v>104</v>
      </c>
      <c r="BP21" s="5"/>
      <c r="BQ21" s="5"/>
      <c r="BR21" t="s">
        <v>226</v>
      </c>
      <c r="JF21" s="232" t="s">
        <v>370</v>
      </c>
      <c r="JG21" s="232"/>
      <c r="JH21" s="232"/>
      <c r="JI21" s="232"/>
    </row>
    <row r="22" spans="2:269" x14ac:dyDescent="0.2">
      <c r="B22" s="17"/>
      <c r="C22" s="94" t="s">
        <v>22</v>
      </c>
      <c r="D22" s="95"/>
      <c r="E22" s="95" t="s">
        <v>28</v>
      </c>
      <c r="F22" s="96"/>
      <c r="G22" s="97">
        <v>-1</v>
      </c>
      <c r="H22">
        <f>1</f>
        <v>1</v>
      </c>
      <c r="I22">
        <f ca="1">H22 + (I19-H19)</f>
        <v>2</v>
      </c>
      <c r="J22">
        <f t="shared" ref="J22:V22" ca="1" si="56">I22 + (J19-I19)</f>
        <v>3</v>
      </c>
      <c r="K22">
        <f t="shared" ca="1" si="56"/>
        <v>5</v>
      </c>
      <c r="L22">
        <f t="shared" ca="1" si="56"/>
        <v>6</v>
      </c>
      <c r="M22">
        <f t="shared" ca="1" si="56"/>
        <v>7</v>
      </c>
      <c r="N22">
        <f t="shared" ca="1" si="56"/>
        <v>9</v>
      </c>
      <c r="O22">
        <f t="shared" ca="1" si="56"/>
        <v>10</v>
      </c>
      <c r="P22">
        <f t="shared" ca="1" si="56"/>
        <v>11</v>
      </c>
      <c r="Q22">
        <f t="shared" ca="1" si="56"/>
        <v>13</v>
      </c>
      <c r="R22">
        <f t="shared" ca="1" si="56"/>
        <v>14</v>
      </c>
      <c r="S22">
        <f t="shared" ca="1" si="56"/>
        <v>15</v>
      </c>
      <c r="T22">
        <f t="shared" ca="1" si="56"/>
        <v>17</v>
      </c>
      <c r="U22">
        <f t="shared" ca="1" si="56"/>
        <v>18</v>
      </c>
      <c r="V22">
        <f t="shared" ca="1" si="56"/>
        <v>19</v>
      </c>
      <c r="W22">
        <f ca="1">V22 + (W19-V19)</f>
        <v>-38</v>
      </c>
      <c r="X22">
        <f ca="1">W22 + (X19-W19)</f>
        <v>-38</v>
      </c>
      <c r="Y22">
        <f ca="1">X22 + (Y19-X19)</f>
        <v>-38</v>
      </c>
      <c r="Z22">
        <f t="shared" ref="Z22:AE22" ca="1" si="57">Y22 + (Z19-Y19)</f>
        <v>-38</v>
      </c>
      <c r="AA22">
        <f t="shared" ca="1" si="57"/>
        <v>-38</v>
      </c>
      <c r="AB22">
        <f t="shared" ca="1" si="57"/>
        <v>-38</v>
      </c>
      <c r="AC22">
        <f t="shared" ca="1" si="57"/>
        <v>-38</v>
      </c>
      <c r="AD22">
        <f t="shared" ca="1" si="57"/>
        <v>-38</v>
      </c>
      <c r="AE22">
        <f t="shared" ca="1" si="57"/>
        <v>-38</v>
      </c>
      <c r="AF22">
        <f t="shared" ref="AF22:AT22" ca="1" si="58">AE22 + (AF19-AE19)</f>
        <v>-38</v>
      </c>
      <c r="AG22">
        <f t="shared" ca="1" si="58"/>
        <v>-38</v>
      </c>
      <c r="AH22">
        <f t="shared" ca="1" si="58"/>
        <v>-38</v>
      </c>
      <c r="AI22">
        <f t="shared" ca="1" si="58"/>
        <v>-38</v>
      </c>
      <c r="AJ22">
        <f t="shared" ca="1" si="58"/>
        <v>-38</v>
      </c>
      <c r="AK22">
        <f t="shared" ca="1" si="58"/>
        <v>-38</v>
      </c>
      <c r="AL22">
        <f t="shared" ca="1" si="58"/>
        <v>-38</v>
      </c>
      <c r="AM22">
        <f t="shared" ca="1" si="58"/>
        <v>-38</v>
      </c>
      <c r="AN22">
        <f t="shared" ca="1" si="58"/>
        <v>-38</v>
      </c>
      <c r="AO22">
        <f t="shared" ca="1" si="58"/>
        <v>-38</v>
      </c>
      <c r="AP22">
        <f t="shared" ca="1" si="58"/>
        <v>-38</v>
      </c>
      <c r="AQ22">
        <f t="shared" ca="1" si="58"/>
        <v>-38</v>
      </c>
      <c r="AR22">
        <f t="shared" ca="1" si="58"/>
        <v>-38</v>
      </c>
      <c r="AS22">
        <f t="shared" ca="1" si="58"/>
        <v>-38</v>
      </c>
      <c r="AT22">
        <f t="shared" ca="1" si="58"/>
        <v>-38</v>
      </c>
      <c r="AU22">
        <f t="shared" ref="AU22" ca="1" si="59">AT22 + (AU19-AT19)</f>
        <v>-38</v>
      </c>
      <c r="AV22">
        <f t="shared" ref="AV22" ca="1" si="60">AU22 + (AV19-AU19)</f>
        <v>-38</v>
      </c>
      <c r="AW22">
        <f t="shared" ref="AW22" ca="1" si="61">AV22 + (AW19-AV19)</f>
        <v>-38</v>
      </c>
      <c r="AX22">
        <f t="shared" ref="AX22" ca="1" si="62">AW22 + (AX19-AW19)</f>
        <v>-38</v>
      </c>
      <c r="AY22">
        <f t="shared" ref="AY22" ca="1" si="63">AX22 + (AY19-AX19)</f>
        <v>-38</v>
      </c>
      <c r="AZ22">
        <f t="shared" ref="AZ22" ca="1" si="64">AY22 + (AZ19-AY19)</f>
        <v>-38</v>
      </c>
      <c r="BA22">
        <f t="shared" ref="BA22" ca="1" si="65">AZ22 + (BA19-AZ19)</f>
        <v>-38</v>
      </c>
      <c r="BB22">
        <f t="shared" ref="BB22" ca="1" si="66">BA22 + (BB19-BA19)</f>
        <v>-38</v>
      </c>
      <c r="BC22">
        <f t="shared" ref="BC22" ca="1" si="67">BB22 + (BC19-BB19)</f>
        <v>-38</v>
      </c>
      <c r="BD22">
        <f t="shared" ref="BD22" ca="1" si="68">BC22 + (BD19-BC19)</f>
        <v>-38</v>
      </c>
      <c r="BE22">
        <f t="shared" ref="BE22" ca="1" si="69">BD22 + (BE19-BD19)</f>
        <v>-38</v>
      </c>
      <c r="BF22">
        <f t="shared" ref="BF22:BG22" ca="1" si="70">BE22 + (BF19-BE19)</f>
        <v>-38</v>
      </c>
      <c r="BG22">
        <f t="shared" ca="1" si="70"/>
        <v>-38</v>
      </c>
      <c r="BL22" s="30"/>
      <c r="JF22" s="232" t="s">
        <v>371</v>
      </c>
      <c r="JG22" s="232"/>
      <c r="JH22" s="232"/>
      <c r="JI22" s="232"/>
    </row>
    <row r="23" spans="2:269" x14ac:dyDescent="0.2">
      <c r="B23" s="17"/>
      <c r="C23" s="94" t="s">
        <v>17</v>
      </c>
      <c r="D23" s="98"/>
      <c r="E23" s="95" t="s">
        <v>12</v>
      </c>
      <c r="F23" s="11"/>
      <c r="G23" s="99"/>
      <c r="H23" s="93" t="str">
        <f t="shared" ref="H23:V23" ca="1" si="71">IF(OR(H24=0, H19=0), "", $R4&amp;AbsRef&amp;H25)</f>
        <v>SWDATA!$AF</v>
      </c>
      <c r="I23" s="15" t="str">
        <f t="shared" ca="1" si="71"/>
        <v>SWDATA!$AG</v>
      </c>
      <c r="J23" s="15" t="str">
        <f t="shared" ca="1" si="71"/>
        <v>SWDATA!$AH</v>
      </c>
      <c r="K23" s="15" t="str">
        <f t="shared" ca="1" si="71"/>
        <v>SWDATA!$AJ</v>
      </c>
      <c r="L23" s="15" t="str">
        <f t="shared" ca="1" si="71"/>
        <v>SWDATA!$AK</v>
      </c>
      <c r="M23" s="15" t="str">
        <f t="shared" ca="1" si="71"/>
        <v>SWDATA!$AL</v>
      </c>
      <c r="N23" s="15" t="str">
        <f t="shared" ca="1" si="71"/>
        <v>SWDATA!$AN</v>
      </c>
      <c r="O23" s="15" t="str">
        <f t="shared" ca="1" si="71"/>
        <v>SWDATA!$AO</v>
      </c>
      <c r="P23" s="15" t="str">
        <f t="shared" ca="1" si="71"/>
        <v>SWDATA!$AP</v>
      </c>
      <c r="Q23" s="15" t="str">
        <f t="shared" ca="1" si="71"/>
        <v>SWDATA!$AR</v>
      </c>
      <c r="R23" s="15" t="str">
        <f t="shared" ca="1" si="71"/>
        <v>SWDATA!$AS</v>
      </c>
      <c r="S23" s="15" t="str">
        <f t="shared" ca="1" si="71"/>
        <v>SWDATA!$AT</v>
      </c>
      <c r="T23" s="15" t="str">
        <f t="shared" ca="1" si="71"/>
        <v>SWDATA!$AV</v>
      </c>
      <c r="U23" s="15" t="str">
        <f t="shared" ca="1" si="71"/>
        <v>SWDATA!$AW</v>
      </c>
      <c r="V23" s="15" t="str">
        <f t="shared" ca="1" si="71"/>
        <v>SWDATA!$AX</v>
      </c>
      <c r="W23" s="15" t="str">
        <f ca="1">IF(OR(W24=0, W19=0), "", $R4&amp;AbsRef&amp;W25)</f>
        <v/>
      </c>
      <c r="X23" s="15" t="str">
        <f ca="1">IF(OR(X24=0, X19=0), "", $R4&amp;AbsRef&amp;X25)</f>
        <v/>
      </c>
      <c r="Y23" s="15" t="str">
        <f ca="1">IF(OR(Y24=0, Y19=0), "", $R4&amp;AbsRef&amp;Y25)</f>
        <v/>
      </c>
      <c r="Z23" s="15" t="str">
        <f t="shared" ref="Z23:AE23" ca="1" si="72">IF(OR(Z24=0, Z19=0), "", $R4&amp;AbsRef&amp;Z25)</f>
        <v/>
      </c>
      <c r="AA23" s="15" t="str">
        <f t="shared" ca="1" si="72"/>
        <v/>
      </c>
      <c r="AB23" s="15" t="str">
        <f t="shared" ca="1" si="72"/>
        <v/>
      </c>
      <c r="AC23" s="15" t="str">
        <f t="shared" ca="1" si="72"/>
        <v/>
      </c>
      <c r="AD23" s="15" t="str">
        <f t="shared" ca="1" si="72"/>
        <v/>
      </c>
      <c r="AE23" s="15" t="str">
        <f t="shared" ca="1" si="72"/>
        <v/>
      </c>
      <c r="AF23" s="15" t="str">
        <f t="shared" ref="AF23:AQ23" ca="1" si="73">IF(OR(AF24=0, AF19=0), "", $R4&amp;AbsRef&amp;AF25)</f>
        <v/>
      </c>
      <c r="AG23" s="15" t="str">
        <f t="shared" ca="1" si="73"/>
        <v/>
      </c>
      <c r="AH23" s="15" t="str">
        <f t="shared" ca="1" si="73"/>
        <v/>
      </c>
      <c r="AI23" s="15" t="str">
        <f t="shared" ca="1" si="73"/>
        <v/>
      </c>
      <c r="AJ23" s="15" t="str">
        <f t="shared" ca="1" si="73"/>
        <v/>
      </c>
      <c r="AK23" s="15" t="str">
        <f t="shared" ca="1" si="73"/>
        <v/>
      </c>
      <c r="AL23" s="15" t="str">
        <f t="shared" ca="1" si="73"/>
        <v/>
      </c>
      <c r="AM23" s="15" t="str">
        <f t="shared" ca="1" si="73"/>
        <v/>
      </c>
      <c r="AN23" s="15" t="str">
        <f t="shared" ca="1" si="73"/>
        <v/>
      </c>
      <c r="AO23" s="15" t="str">
        <f t="shared" ca="1" si="73"/>
        <v/>
      </c>
      <c r="AP23" s="15" t="str">
        <f t="shared" ca="1" si="73"/>
        <v/>
      </c>
      <c r="AQ23" s="15" t="str">
        <f t="shared" ca="1" si="73"/>
        <v/>
      </c>
      <c r="AR23" s="15" t="str">
        <f ca="1">IF(OR(AR24=0, AR19=0), "", $R4&amp;AbsRef&amp;AR25)</f>
        <v/>
      </c>
      <c r="AS23" s="15" t="str">
        <f ca="1">IF(OR(AS24=0, AS19=0), "", $R4&amp;AbsRef&amp;AS25)</f>
        <v/>
      </c>
      <c r="AT23" s="15" t="str">
        <f ca="1">IF(OR(AT24=0, AT19=0), "", $R4&amp;AbsRef&amp;AT25)</f>
        <v/>
      </c>
      <c r="AU23" s="15" t="str">
        <f t="shared" ref="AU23:BG23" ca="1" si="74">IF(OR(AU24=0, AU19=0), "", $R4&amp;AbsRef&amp;AU25)</f>
        <v/>
      </c>
      <c r="AV23" s="15" t="str">
        <f t="shared" ca="1" si="74"/>
        <v/>
      </c>
      <c r="AW23" s="15" t="str">
        <f t="shared" ca="1" si="74"/>
        <v/>
      </c>
      <c r="AX23" s="15" t="str">
        <f t="shared" ca="1" si="74"/>
        <v/>
      </c>
      <c r="AY23" s="15" t="str">
        <f t="shared" ca="1" si="74"/>
        <v/>
      </c>
      <c r="AZ23" s="15" t="str">
        <f t="shared" ca="1" si="74"/>
        <v/>
      </c>
      <c r="BA23" s="15" t="str">
        <f t="shared" ca="1" si="74"/>
        <v/>
      </c>
      <c r="BB23" s="15" t="str">
        <f t="shared" ca="1" si="74"/>
        <v/>
      </c>
      <c r="BC23" s="15" t="str">
        <f t="shared" ca="1" si="74"/>
        <v/>
      </c>
      <c r="BD23" s="15" t="str">
        <f t="shared" ca="1" si="74"/>
        <v/>
      </c>
      <c r="BE23" s="15" t="str">
        <f t="shared" ca="1" si="74"/>
        <v/>
      </c>
      <c r="BF23" s="15" t="str">
        <f t="shared" ca="1" si="74"/>
        <v/>
      </c>
      <c r="BG23" s="15" t="str">
        <f t="shared" ca="1" si="74"/>
        <v/>
      </c>
      <c r="BH23" s="15"/>
      <c r="BL23" s="30"/>
      <c r="JF23" s="144" t="s">
        <v>19</v>
      </c>
      <c r="JG23" s="144" t="s">
        <v>372</v>
      </c>
      <c r="JH23" s="144" t="s">
        <v>373</v>
      </c>
      <c r="JI23" s="144" t="s">
        <v>374</v>
      </c>
    </row>
    <row r="24" spans="2:269" x14ac:dyDescent="0.2">
      <c r="C24" s="100"/>
      <c r="D24" s="62"/>
      <c r="E24" s="62"/>
      <c r="F24" s="21"/>
      <c r="G24" s="97" t="s">
        <v>21</v>
      </c>
      <c r="H24" s="84">
        <f t="shared" ref="H24:V24" ca="1" si="75">$R$6+H22-1</f>
        <v>32</v>
      </c>
      <c r="I24" s="84">
        <f t="shared" ca="1" si="75"/>
        <v>33</v>
      </c>
      <c r="J24" s="84">
        <f t="shared" ca="1" si="75"/>
        <v>34</v>
      </c>
      <c r="K24" s="84">
        <f t="shared" ca="1" si="75"/>
        <v>36</v>
      </c>
      <c r="L24" s="84">
        <f t="shared" ca="1" si="75"/>
        <v>37</v>
      </c>
      <c r="M24" s="84">
        <f t="shared" ca="1" si="75"/>
        <v>38</v>
      </c>
      <c r="N24" s="84">
        <f t="shared" ca="1" si="75"/>
        <v>40</v>
      </c>
      <c r="O24" s="84">
        <f t="shared" ca="1" si="75"/>
        <v>41</v>
      </c>
      <c r="P24" s="84">
        <f t="shared" ca="1" si="75"/>
        <v>42</v>
      </c>
      <c r="Q24" s="84">
        <f t="shared" ca="1" si="75"/>
        <v>44</v>
      </c>
      <c r="R24" s="84">
        <f t="shared" ca="1" si="75"/>
        <v>45</v>
      </c>
      <c r="S24" s="84">
        <f t="shared" ca="1" si="75"/>
        <v>46</v>
      </c>
      <c r="T24" s="84">
        <f t="shared" ca="1" si="75"/>
        <v>48</v>
      </c>
      <c r="U24" s="84">
        <f t="shared" ca="1" si="75"/>
        <v>49</v>
      </c>
      <c r="V24" s="84">
        <f t="shared" ca="1" si="75"/>
        <v>50</v>
      </c>
      <c r="W24" s="84">
        <f ca="1">$R$6+W22-1</f>
        <v>-7</v>
      </c>
      <c r="X24" s="84">
        <f ca="1">$R$6+X22-1</f>
        <v>-7</v>
      </c>
      <c r="Y24" s="84">
        <f ca="1">$R$6+Y22-1</f>
        <v>-7</v>
      </c>
      <c r="Z24" s="84">
        <f t="shared" ref="Z24:AE24" ca="1" si="76">$R$6+Z22-1</f>
        <v>-7</v>
      </c>
      <c r="AA24" s="84">
        <f t="shared" ca="1" si="76"/>
        <v>-7</v>
      </c>
      <c r="AB24" s="84">
        <f t="shared" ca="1" si="76"/>
        <v>-7</v>
      </c>
      <c r="AC24" s="84">
        <f t="shared" ca="1" si="76"/>
        <v>-7</v>
      </c>
      <c r="AD24" s="84">
        <f t="shared" ca="1" si="76"/>
        <v>-7</v>
      </c>
      <c r="AE24" s="84">
        <f t="shared" ca="1" si="76"/>
        <v>-7</v>
      </c>
      <c r="AF24" s="84">
        <f t="shared" ref="AF24:AQ24" ca="1" si="77">$R$6+AF22-1</f>
        <v>-7</v>
      </c>
      <c r="AG24" s="84">
        <f t="shared" ca="1" si="77"/>
        <v>-7</v>
      </c>
      <c r="AH24" s="84">
        <f t="shared" ca="1" si="77"/>
        <v>-7</v>
      </c>
      <c r="AI24" s="84">
        <f t="shared" ca="1" si="77"/>
        <v>-7</v>
      </c>
      <c r="AJ24" s="84">
        <f t="shared" ca="1" si="77"/>
        <v>-7</v>
      </c>
      <c r="AK24" s="84">
        <f t="shared" ca="1" si="77"/>
        <v>-7</v>
      </c>
      <c r="AL24" s="84">
        <f t="shared" ca="1" si="77"/>
        <v>-7</v>
      </c>
      <c r="AM24" s="84">
        <f t="shared" ca="1" si="77"/>
        <v>-7</v>
      </c>
      <c r="AN24" s="84">
        <f t="shared" ca="1" si="77"/>
        <v>-7</v>
      </c>
      <c r="AO24" s="84">
        <f t="shared" ca="1" si="77"/>
        <v>-7</v>
      </c>
      <c r="AP24" s="84">
        <f t="shared" ca="1" si="77"/>
        <v>-7</v>
      </c>
      <c r="AQ24" s="84">
        <f t="shared" ca="1" si="77"/>
        <v>-7</v>
      </c>
      <c r="AR24" s="84">
        <f ca="1">$R$6+AR22-1</f>
        <v>-7</v>
      </c>
      <c r="AS24" s="84">
        <f ca="1">$R$6+AS22-1</f>
        <v>-7</v>
      </c>
      <c r="AT24" s="84">
        <f ca="1">$R$6+AT22-1</f>
        <v>-7</v>
      </c>
      <c r="AU24" s="84">
        <f t="shared" ref="AU24:BF24" ca="1" si="78">$R$6+AU22-1</f>
        <v>-7</v>
      </c>
      <c r="AV24" s="84">
        <f t="shared" ca="1" si="78"/>
        <v>-7</v>
      </c>
      <c r="AW24" s="84">
        <f t="shared" ca="1" si="78"/>
        <v>-7</v>
      </c>
      <c r="AX24" s="84">
        <f t="shared" ca="1" si="78"/>
        <v>-7</v>
      </c>
      <c r="AY24" s="84">
        <f t="shared" ca="1" si="78"/>
        <v>-7</v>
      </c>
      <c r="AZ24" s="84">
        <f t="shared" ca="1" si="78"/>
        <v>-7</v>
      </c>
      <c r="BA24" s="84">
        <f t="shared" ca="1" si="78"/>
        <v>-7</v>
      </c>
      <c r="BB24" s="84">
        <f t="shared" ca="1" si="78"/>
        <v>-7</v>
      </c>
      <c r="BC24" s="84">
        <f t="shared" ca="1" si="78"/>
        <v>-7</v>
      </c>
      <c r="BD24" s="84">
        <f t="shared" ca="1" si="78"/>
        <v>-7</v>
      </c>
      <c r="BE24" s="84">
        <f t="shared" ca="1" si="78"/>
        <v>-7</v>
      </c>
      <c r="BF24" s="84">
        <f t="shared" ca="1" si="78"/>
        <v>-7</v>
      </c>
      <c r="BG24" s="84">
        <f t="shared" ref="BG24" ca="1" si="79">$R$6+BG22-1</f>
        <v>-7</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x14ac:dyDescent="0.25">
      <c r="C25" s="101"/>
      <c r="D25" s="102"/>
      <c r="E25" s="102"/>
      <c r="F25" s="65"/>
      <c r="G25" s="103" t="s">
        <v>14</v>
      </c>
      <c r="H25" s="104" t="str">
        <f t="shared" ref="H25:V25" ca="1" si="80">IF(H24=0, "", IF(H24&gt;26, CHAR(64+INT((H24-1)/26)),"")&amp;CHAR(65+MOD(H24-1, 26)))</f>
        <v>AF</v>
      </c>
      <c r="I25" s="69" t="str">
        <f t="shared" ca="1" si="80"/>
        <v>AG</v>
      </c>
      <c r="J25" s="69" t="str">
        <f t="shared" ca="1" si="80"/>
        <v>AH</v>
      </c>
      <c r="K25" s="69" t="str">
        <f t="shared" ca="1" si="80"/>
        <v>AJ</v>
      </c>
      <c r="L25" s="69" t="str">
        <f t="shared" ca="1" si="80"/>
        <v>AK</v>
      </c>
      <c r="M25" s="69" t="str">
        <f t="shared" ca="1" si="80"/>
        <v>AL</v>
      </c>
      <c r="N25" s="69" t="str">
        <f t="shared" ca="1" si="80"/>
        <v>AN</v>
      </c>
      <c r="O25" s="69" t="str">
        <f t="shared" ca="1" si="80"/>
        <v>AO</v>
      </c>
      <c r="P25" s="69" t="str">
        <f t="shared" ca="1" si="80"/>
        <v>AP</v>
      </c>
      <c r="Q25" s="69" t="str">
        <f t="shared" ca="1" si="80"/>
        <v>AR</v>
      </c>
      <c r="R25" s="69" t="str">
        <f t="shared" ca="1" si="80"/>
        <v>AS</v>
      </c>
      <c r="S25" s="69" t="str">
        <f t="shared" ca="1" si="80"/>
        <v>AT</v>
      </c>
      <c r="T25" s="69" t="str">
        <f t="shared" ca="1" si="80"/>
        <v>AV</v>
      </c>
      <c r="U25" s="69" t="str">
        <f t="shared" ca="1" si="80"/>
        <v>AW</v>
      </c>
      <c r="V25" s="69" t="str">
        <f t="shared" ca="1" si="80"/>
        <v>AX</v>
      </c>
      <c r="W25" s="69" t="str">
        <f ca="1">IF(W24=0, "", IF(W24&gt;26, CHAR(64+INT((W24-1)/26)),"")&amp;CHAR(65+MOD(W24-1, 26)))</f>
        <v>S</v>
      </c>
      <c r="X25" s="69" t="str">
        <f ca="1">IF(X24=0, "", IF(X24&gt;26, CHAR(64+INT((X24-1)/26)),"")&amp;CHAR(65+MOD(X24-1, 26)))</f>
        <v>S</v>
      </c>
      <c r="Y25" s="69" t="str">
        <f ca="1">IF(Y24=0, "", IF(Y24&gt;26, CHAR(64+INT((Y24-1)/26)),"")&amp;CHAR(65+MOD(Y24-1, 26)))</f>
        <v>S</v>
      </c>
      <c r="Z25" s="69" t="str">
        <f t="shared" ref="Z25:AE25" ca="1" si="81">IF(Z24=0, "", IF(Z24&gt;26, CHAR(64+INT((Z24-1)/26)),"")&amp;CHAR(65+MOD(Z24-1, 26)))</f>
        <v>S</v>
      </c>
      <c r="AA25" s="69" t="str">
        <f t="shared" ca="1" si="81"/>
        <v>S</v>
      </c>
      <c r="AB25" s="69" t="str">
        <f t="shared" ca="1" si="81"/>
        <v>S</v>
      </c>
      <c r="AC25" s="69" t="str">
        <f t="shared" ca="1" si="81"/>
        <v>S</v>
      </c>
      <c r="AD25" s="69" t="str">
        <f t="shared" ca="1" si="81"/>
        <v>S</v>
      </c>
      <c r="AE25" s="69" t="str">
        <f t="shared" ca="1" si="81"/>
        <v>S</v>
      </c>
      <c r="AF25" s="69" t="str">
        <f t="shared" ref="AF25:AT25" ca="1" si="82">IF(AF24=0, "", IF(AF24&gt;26, CHAR(64+INT((AF24-1)/26)),"")&amp;CHAR(65+MOD(AF24-1, 26)))</f>
        <v>S</v>
      </c>
      <c r="AG25" s="69" t="str">
        <f t="shared" ca="1" si="82"/>
        <v>S</v>
      </c>
      <c r="AH25" s="69" t="str">
        <f t="shared" ca="1" si="82"/>
        <v>S</v>
      </c>
      <c r="AI25" s="69" t="str">
        <f t="shared" ca="1" si="82"/>
        <v>S</v>
      </c>
      <c r="AJ25" s="69" t="str">
        <f t="shared" ca="1" si="82"/>
        <v>S</v>
      </c>
      <c r="AK25" s="69" t="str">
        <f t="shared" ca="1" si="82"/>
        <v>S</v>
      </c>
      <c r="AL25" s="69" t="str">
        <f t="shared" ca="1" si="82"/>
        <v>S</v>
      </c>
      <c r="AM25" s="69" t="str">
        <f t="shared" ca="1" si="82"/>
        <v>S</v>
      </c>
      <c r="AN25" s="69" t="str">
        <f t="shared" ca="1" si="82"/>
        <v>S</v>
      </c>
      <c r="AO25" s="69" t="str">
        <f t="shared" ca="1" si="82"/>
        <v>S</v>
      </c>
      <c r="AP25" s="69" t="str">
        <f t="shared" ca="1" si="82"/>
        <v>S</v>
      </c>
      <c r="AQ25" s="69" t="str">
        <f t="shared" ca="1" si="82"/>
        <v>S</v>
      </c>
      <c r="AR25" s="69" t="str">
        <f t="shared" ca="1" si="82"/>
        <v>S</v>
      </c>
      <c r="AS25" s="69" t="str">
        <f t="shared" ca="1" si="82"/>
        <v>S</v>
      </c>
      <c r="AT25" s="69" t="str">
        <f t="shared" ca="1" si="82"/>
        <v>S</v>
      </c>
      <c r="AU25" s="69" t="str">
        <f t="shared" ref="AU25:BF25" ca="1" si="83">IF(AU24=0, "", IF(AU24&gt;26, CHAR(64+INT((AU24-1)/26)),"")&amp;CHAR(65+MOD(AU24-1, 26)))</f>
        <v>S</v>
      </c>
      <c r="AV25" s="69" t="str">
        <f t="shared" ca="1" si="83"/>
        <v>S</v>
      </c>
      <c r="AW25" s="69" t="str">
        <f t="shared" ca="1" si="83"/>
        <v>S</v>
      </c>
      <c r="AX25" s="69" t="str">
        <f t="shared" ca="1" si="83"/>
        <v>S</v>
      </c>
      <c r="AY25" s="69" t="str">
        <f t="shared" ca="1" si="83"/>
        <v>S</v>
      </c>
      <c r="AZ25" s="69" t="str">
        <f t="shared" ca="1" si="83"/>
        <v>S</v>
      </c>
      <c r="BA25" s="69" t="str">
        <f t="shared" ca="1" si="83"/>
        <v>S</v>
      </c>
      <c r="BB25" s="69" t="str">
        <f t="shared" ca="1" si="83"/>
        <v>S</v>
      </c>
      <c r="BC25" s="69" t="str">
        <f t="shared" ca="1" si="83"/>
        <v>S</v>
      </c>
      <c r="BD25" s="69" t="str">
        <f t="shared" ca="1" si="83"/>
        <v>S</v>
      </c>
      <c r="BE25" s="69" t="str">
        <f t="shared" ca="1" si="83"/>
        <v>S</v>
      </c>
      <c r="BF25" s="69" t="str">
        <f t="shared" ca="1" si="83"/>
        <v>S</v>
      </c>
      <c r="BG25" s="69" t="str">
        <f t="shared" ref="BG25" ca="1" si="84">IF(BG24=0, "", IF(BG24&gt;26, CHAR(64+INT((BG24-1)/26)),"")&amp;CHAR(65+MOD(BG24-1, 26)))</f>
        <v>S</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x14ac:dyDescent="0.2">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x14ac:dyDescent="0.2">
      <c r="C27" s="9">
        <f t="array" aca="1" ref="C27" ca="1">MIN(IF($L$7=0, 0, IF(INDIRECT($L$6)&gt;0, IF(ROW(INDIRECT($L$6))&gt;C25, ROW(INDIRECT($L$6)), MAXR))))</f>
        <v>0</v>
      </c>
      <c r="D27" s="9">
        <f t="shared" ref="D27:D31" ca="1" si="85">IF(OR($C27=MAXR, $C27=0), 0, INDIRECT($F$9&amp;$M$13&amp;$C27))</f>
        <v>0</v>
      </c>
      <c r="E27" s="9">
        <f t="shared" ref="E27:E30" ca="1" si="86">D27</f>
        <v>0</v>
      </c>
      <c r="F27" s="105" t="str">
        <f t="shared" ref="F27:F30" ca="1" si="87">IF(E27=0, "", INDIRECT($S$8&amp;E27))</f>
        <v/>
      </c>
      <c r="G27" s="7">
        <f t="shared" ref="G27:G30" ca="1" si="88">IF(OR($C27=MAXR, $C27=0), 0, IF(ISERROR(MATCH($G$6, INDIRECT($F$13&amp;$C27), )), 0, C27))</f>
        <v>0</v>
      </c>
      <c r="H27" s="33">
        <f t="shared" ref="H27:Q31" ca="1" si="89">IF(OR($C27=MAXR, $C27=0, H$24=0, H$19=0), 0, IF(LEN(INDIRECT($F$9&amp;H$20&amp;$C27))=0, NULL,  INDIRECT($F$9&amp;H$20&amp;$C27)))</f>
        <v>0</v>
      </c>
      <c r="I27" s="33">
        <f t="shared" ca="1" si="89"/>
        <v>0</v>
      </c>
      <c r="J27" s="33">
        <f t="shared" ca="1" si="89"/>
        <v>0</v>
      </c>
      <c r="K27" s="33">
        <f t="shared" ca="1" si="89"/>
        <v>0</v>
      </c>
      <c r="L27" s="33">
        <f t="shared" ca="1" si="89"/>
        <v>0</v>
      </c>
      <c r="M27" s="33">
        <f t="shared" ca="1" si="89"/>
        <v>0</v>
      </c>
      <c r="N27" s="33">
        <f t="shared" ca="1" si="89"/>
        <v>0</v>
      </c>
      <c r="O27" s="33">
        <f t="shared" ca="1" si="89"/>
        <v>0</v>
      </c>
      <c r="P27" s="33">
        <f t="shared" ca="1" si="89"/>
        <v>0</v>
      </c>
      <c r="Q27" s="33">
        <f t="shared" ca="1" si="89"/>
        <v>0</v>
      </c>
      <c r="R27" s="33">
        <f t="shared" ref="R27:AG31" ca="1" si="90">IF(OR($C27=MAXR, $C27=0, R$24=0, R$19=0), 0, IF(LEN(INDIRECT($F$9&amp;R$20&amp;$C27))=0, NULL,  INDIRECT($F$9&amp;R$20&amp;$C27)))</f>
        <v>0</v>
      </c>
      <c r="S27" s="33">
        <f t="shared" ca="1" si="90"/>
        <v>0</v>
      </c>
      <c r="T27" s="33">
        <f t="shared" ca="1" si="90"/>
        <v>0</v>
      </c>
      <c r="U27" s="33">
        <f t="shared" ca="1" si="90"/>
        <v>0</v>
      </c>
      <c r="V27" s="33">
        <f t="shared" ca="1" si="90"/>
        <v>0</v>
      </c>
      <c r="W27" s="33">
        <f t="shared" ca="1" si="90"/>
        <v>0</v>
      </c>
      <c r="X27" s="33">
        <f t="shared" ca="1" si="90"/>
        <v>0</v>
      </c>
      <c r="Y27" s="33">
        <f t="shared" ca="1" si="90"/>
        <v>0</v>
      </c>
      <c r="Z27" s="33">
        <f t="shared" ca="1" si="90"/>
        <v>0</v>
      </c>
      <c r="AA27" s="33">
        <f t="shared" ca="1" si="90"/>
        <v>0</v>
      </c>
      <c r="AB27" s="33">
        <f t="shared" ca="1" si="90"/>
        <v>0</v>
      </c>
      <c r="AC27" s="33">
        <f t="shared" ca="1" si="90"/>
        <v>0</v>
      </c>
      <c r="AD27" s="33">
        <f t="shared" ca="1" si="90"/>
        <v>0</v>
      </c>
      <c r="AE27" s="33">
        <f t="shared" ca="1" si="90"/>
        <v>0</v>
      </c>
      <c r="AF27" s="33">
        <f t="shared" ca="1" si="90"/>
        <v>0</v>
      </c>
      <c r="AG27" s="33">
        <f t="shared" ca="1" si="90"/>
        <v>0</v>
      </c>
      <c r="AH27" s="33">
        <f t="shared" ref="AF27:AU31" ca="1" si="91">IF(OR($C27=MAXR, $C27=0, AH$24=0, AH$19=0), 0, IF(LEN(INDIRECT($F$9&amp;AH$20&amp;$C27))=0, NULL,  INDIRECT($F$9&amp;AH$20&amp;$C27)))</f>
        <v>0</v>
      </c>
      <c r="AI27" s="33">
        <f t="shared" ca="1" si="91"/>
        <v>0</v>
      </c>
      <c r="AJ27" s="33">
        <f t="shared" ca="1" si="91"/>
        <v>0</v>
      </c>
      <c r="AK27" s="33">
        <f t="shared" ca="1" si="91"/>
        <v>0</v>
      </c>
      <c r="AL27" s="33">
        <f t="shared" ca="1" si="91"/>
        <v>0</v>
      </c>
      <c r="AM27" s="33">
        <f t="shared" ca="1" si="91"/>
        <v>0</v>
      </c>
      <c r="AN27" s="33">
        <f t="shared" ca="1" si="91"/>
        <v>0</v>
      </c>
      <c r="AO27" s="33">
        <f t="shared" ca="1" si="91"/>
        <v>0</v>
      </c>
      <c r="AP27" s="33">
        <f t="shared" ca="1" si="91"/>
        <v>0</v>
      </c>
      <c r="AQ27" s="33">
        <f t="shared" ca="1" si="91"/>
        <v>0</v>
      </c>
      <c r="AR27" s="33">
        <f t="shared" ca="1" si="91"/>
        <v>0</v>
      </c>
      <c r="AS27" s="33">
        <f t="shared" ca="1" si="91"/>
        <v>0</v>
      </c>
      <c r="AT27" s="33">
        <f t="shared" ca="1" si="91"/>
        <v>0</v>
      </c>
      <c r="AU27" s="33">
        <f t="shared" ca="1" si="91"/>
        <v>0</v>
      </c>
      <c r="AV27" s="33">
        <f t="shared" ref="AU27:BG31" ca="1" si="92">IF(OR($C27=MAXR, $C27=0, AV$24=0, AV$19=0), 0, IF(LEN(INDIRECT($F$9&amp;AV$20&amp;$C27))=0, NULL,  INDIRECT($F$9&amp;AV$20&amp;$C27)))</f>
        <v>0</v>
      </c>
      <c r="AW27" s="33">
        <f t="shared" ca="1" si="92"/>
        <v>0</v>
      </c>
      <c r="AX27" s="33">
        <f t="shared" ca="1" si="92"/>
        <v>0</v>
      </c>
      <c r="AY27" s="33">
        <f t="shared" ca="1" si="92"/>
        <v>0</v>
      </c>
      <c r="AZ27" s="33">
        <f t="shared" ca="1" si="92"/>
        <v>0</v>
      </c>
      <c r="BA27" s="33">
        <f t="shared" ca="1" si="92"/>
        <v>0</v>
      </c>
      <c r="BB27" s="33">
        <f t="shared" ca="1" si="92"/>
        <v>0</v>
      </c>
      <c r="BC27" s="33">
        <f t="shared" ca="1" si="92"/>
        <v>0</v>
      </c>
      <c r="BD27" s="33">
        <f t="shared" ca="1" si="92"/>
        <v>0</v>
      </c>
      <c r="BE27" s="33">
        <f t="shared" ca="1" si="92"/>
        <v>0</v>
      </c>
      <c r="BF27" s="33">
        <f t="shared" ca="1" si="92"/>
        <v>0</v>
      </c>
      <c r="BG27" s="33">
        <f t="shared" ca="1" si="92"/>
        <v>0</v>
      </c>
      <c r="BH27" s="33"/>
      <c r="BI27" s="33"/>
      <c r="BJ27" s="148" t="str">
        <f ca="1">IF(ISERROR(IF(OR(INDIRECT($BI$3&amp;C27)="Excel Override",AND(INDIRECT($BI$4&amp;(C27-15))&lt;0,INDIRECT($BI$5&amp;C27)=1)),1,0)),"",IF(OR(INDIRECT($BI$3&amp;C27)="Excel Override",AND(INDIRECT($BI$4&amp;(C27-15))&lt;0,INDIRECT($BI$5&amp;C27)=1)),1,0))</f>
        <v/>
      </c>
      <c r="BL27" s="30"/>
      <c r="BN27" s="29" t="str">
        <f ca="1">IF(OR(H$19=0,$E27=0,$C27=MAXR),"",IF((INDIRECT(H$23&amp;$E27))&lt;&gt;(INDIRECT($F$9&amp;H$20&amp;$C27)),IF($BJ27=1,0,1),0))</f>
        <v/>
      </c>
      <c r="BO27" s="29" t="str">
        <f t="shared" ref="BO27:BO30" ca="1" si="93">IF(OR(I$19=0,$E27=0,$C27=MAXR),"",IF((INDIRECT(I$23&amp;$E27))&lt;&gt;(INDIRECT($F$9&amp;I$20&amp;$C27)),IF($BJ27=1,0,1),0))</f>
        <v/>
      </c>
      <c r="BP27" s="29" t="str">
        <f t="shared" ref="BP27:BP30" ca="1" si="94">IF(OR(J$19=0,$E27=0,$C27=MAXR),"",IF((INDIRECT(J$23&amp;$E27))&lt;&gt;(INDIRECT($F$9&amp;J$20&amp;$C27)),IF($BJ27=1,0,1),0))</f>
        <v/>
      </c>
      <c r="BQ27" s="29" t="str">
        <f t="shared" ref="BQ27:BQ30" ca="1" si="95">IF(OR(K$19=0,$E27=0,$C27=MAXR),"",IF((INDIRECT(K$23&amp;$E27))&lt;&gt;(INDIRECT($F$9&amp;K$20&amp;$C27)),IF($BJ27=1,0,1),0))</f>
        <v/>
      </c>
      <c r="BR27" s="29" t="str">
        <f t="shared" ref="BR27:BR30" ca="1" si="96">IF(OR(L$19=0,$E27=0,$C27=MAXR),"",IF((INDIRECT(L$23&amp;$E27))&lt;&gt;(INDIRECT($F$9&amp;L$20&amp;$C27)),IF($BJ27=1,0,1),0))</f>
        <v/>
      </c>
      <c r="BS27" s="29" t="str">
        <f t="shared" ref="BS27:BS30" ca="1" si="97">IF(OR(M$19=0,$E27=0,$C27=MAXR),"",IF((INDIRECT(M$23&amp;$E27))&lt;&gt;(INDIRECT($F$9&amp;M$20&amp;$C27)),IF($BJ27=1,0,1),0))</f>
        <v/>
      </c>
      <c r="BT27" s="29" t="str">
        <f t="shared" ref="BT27:BT30" ca="1" si="98">IF(OR(N$19=0,$E27=0,$C27=MAXR),"",IF((INDIRECT(N$23&amp;$E27))&lt;&gt;(INDIRECT($F$9&amp;N$20&amp;$C27)),IF($BJ27=1,0,1),0))</f>
        <v/>
      </c>
      <c r="BU27" s="29" t="str">
        <f t="shared" ref="BU27:BU30" ca="1" si="99">IF(OR(O$19=0,$E27=0,$C27=MAXR),"",IF((INDIRECT(O$23&amp;$E27))&lt;&gt;(INDIRECT($F$9&amp;O$20&amp;$C27)),IF($BJ27=1,0,1),0))</f>
        <v/>
      </c>
      <c r="BV27" s="29" t="str">
        <f t="shared" ref="BV27:BV30" ca="1" si="100">IF(OR(P$19=0,$E27=0,$C27=MAXR),"",IF((INDIRECT(P$23&amp;$E27))&lt;&gt;(INDIRECT($F$9&amp;P$20&amp;$C27)),IF($BJ27=1,0,1),0))</f>
        <v/>
      </c>
      <c r="BW27" s="29" t="str">
        <f t="shared" ref="BW27:BW30" ca="1" si="101">IF(OR(Q$19=0,$E27=0,$C27=MAXR),"",IF((INDIRECT(Q$23&amp;$E27))&lt;&gt;(INDIRECT($F$9&amp;Q$20&amp;$C27)),IF($BJ27=1,0,1),0))</f>
        <v/>
      </c>
      <c r="BX27" s="29" t="str">
        <f t="shared" ref="BX27:BX30" ca="1" si="102">IF(OR(R$19=0,$E27=0,$C27=MAXR),"",IF((INDIRECT(R$23&amp;$E27))&lt;&gt;(INDIRECT($F$9&amp;R$20&amp;$C27)),IF($BJ27=1,0,1),0))</f>
        <v/>
      </c>
      <c r="BY27" s="29" t="str">
        <f t="shared" ref="BY27:BY30" ca="1" si="103">IF(OR(S$19=0,$E27=0,$C27=MAXR),"",IF((INDIRECT(S$23&amp;$E27))&lt;&gt;(INDIRECT($F$9&amp;S$20&amp;$C27)),IF($BJ27=1,0,1),0))</f>
        <v/>
      </c>
      <c r="BZ27" s="29" t="str">
        <f t="shared" ref="BZ27:BZ30" ca="1" si="104">IF(OR(T$19=0,$E27=0,$C27=MAXR),"",IF((INDIRECT(T$23&amp;$E27))&lt;&gt;(INDIRECT($F$9&amp;T$20&amp;$C27)),IF($BJ27=1,0,1),0))</f>
        <v/>
      </c>
      <c r="CA27" s="29" t="str">
        <f t="shared" ref="CA27:CA30" ca="1" si="105">IF(OR(U$19=0,$E27=0,$C27=MAXR),"",IF((INDIRECT(U$23&amp;$E27))&lt;&gt;(INDIRECT($F$9&amp;U$20&amp;$C27)),IF($BJ27=1,0,1),0))</f>
        <v/>
      </c>
      <c r="CB27" s="29" t="str">
        <f t="shared" ref="CB27:CB30" ca="1" si="106">IF(OR(V$19=0,$E27=0,$C27=MAXR),"",IF((INDIRECT(V$23&amp;$E27))&lt;&gt;(INDIRECT($F$9&amp;V$20&amp;$C27)),IF($BJ27=1,0,1),0))</f>
        <v/>
      </c>
      <c r="CC27" s="29" t="str">
        <f t="shared" ref="CC27:CC30" ca="1" si="107">IF(OR(W$19=0,$E27=0,$C27=MAXR),"",IF((INDIRECT(W$23&amp;$E27))&lt;&gt;(INDIRECT($F$9&amp;W$20&amp;$C27)),IF($BJ27=1,0,1),0))</f>
        <v/>
      </c>
      <c r="CD27" s="29" t="str">
        <f t="shared" ref="CD27:CD30" ca="1" si="108">IF(OR(X$19=0,$E27=0,$C27=MAXR),"",IF((INDIRECT(X$23&amp;$E27))&lt;&gt;(INDIRECT($F$9&amp;X$20&amp;$C27)),IF($BJ27=1,0,1),0))</f>
        <v/>
      </c>
      <c r="CE27" s="29" t="str">
        <f t="shared" ref="CE27:CE30" ca="1" si="109">IF(OR(Y$19=0,$E27=0,$C27=MAXR),"",IF((INDIRECT(Y$23&amp;$E27))&lt;&gt;(INDIRECT($F$9&amp;Y$20&amp;$C27)),IF($BJ27=1,0,1),0))</f>
        <v/>
      </c>
      <c r="CF27" s="29" t="str">
        <f t="shared" ref="CF27:CF30" ca="1" si="110">IF(OR(Z$19=0,$E27=0,$C27=MAXR),"",IF((INDIRECT(Z$23&amp;$E27))&lt;&gt;(INDIRECT($F$9&amp;Z$20&amp;$C27)),IF($BJ27=1,0,1),0))</f>
        <v/>
      </c>
      <c r="CG27" s="29" t="str">
        <f t="shared" ref="CG27:CG30" ca="1" si="111">IF(OR(AA$19=0,$E27=0,$C27=MAXR),"",IF((INDIRECT(AA$23&amp;$E27))&lt;&gt;(INDIRECT($F$9&amp;AA$20&amp;$C27)),IF($BJ27=1,0,1),0))</f>
        <v/>
      </c>
      <c r="CH27" s="29" t="str">
        <f t="shared" ref="CH27:CH30" ca="1" si="112">IF(OR(AB$19=0,$E27=0,$C27=MAXR),"",IF((INDIRECT(AB$23&amp;$E27))&lt;&gt;(INDIRECT($F$9&amp;AB$20&amp;$C27)),IF($BJ27=1,0,1),0))</f>
        <v/>
      </c>
      <c r="CI27" s="29" t="str">
        <f t="shared" ref="CI27:CI30" ca="1" si="113">IF(OR(AC$19=0,$E27=0,$C27=MAXR),"",IF((INDIRECT(AC$23&amp;$E27))&lt;&gt;(INDIRECT($F$9&amp;AC$20&amp;$C27)),IF($BJ27=1,0,1),0))</f>
        <v/>
      </c>
      <c r="CJ27" s="29" t="str">
        <f t="shared" ref="CJ27:CJ30" ca="1" si="114">IF(OR(AD$19=0,$E27=0,$C27=MAXR),"",IF((INDIRECT(AD$23&amp;$E27))&lt;&gt;(INDIRECT($F$9&amp;AD$20&amp;$C27)),IF($BJ27=1,0,1),0))</f>
        <v/>
      </c>
      <c r="CK27" s="29" t="str">
        <f t="shared" ref="CK27:CK30" ca="1" si="115">IF(OR(AE$19=0,$E27=0,$C27=MAXR),"",IF((INDIRECT(AE$23&amp;$E27))&lt;&gt;(INDIRECT($F$9&amp;AE$20&amp;$C27)),IF($BJ27=1,0,1),0))</f>
        <v/>
      </c>
      <c r="CL27" s="29" t="str">
        <f t="shared" ref="CL27:CL30" ca="1" si="116">IF(OR(AF$19=0,$E27=0,$C27=MAXR),"",IF((INDIRECT(AF$23&amp;$E27))&lt;&gt;(INDIRECT($F$9&amp;AF$20&amp;$C27)),IF($BJ27=1,0,1),0))</f>
        <v/>
      </c>
      <c r="CM27" s="29" t="str">
        <f t="shared" ref="CM27:CM30" ca="1" si="117">IF(OR(AG$19=0,$E27=0,$C27=MAXR),"",IF((INDIRECT(AG$23&amp;$E27))&lt;&gt;(INDIRECT($F$9&amp;AG$20&amp;$C27)),IF($BJ27=1,0,1),0))</f>
        <v/>
      </c>
      <c r="CN27" s="29" t="str">
        <f t="shared" ref="CN27:CN30" ca="1" si="118">IF(OR(AH$19=0,$E27=0,$C27=MAXR),"",IF((INDIRECT(AH$23&amp;$E27))&lt;&gt;(INDIRECT($F$9&amp;AH$20&amp;$C27)),IF($BJ27=1,0,1),0))</f>
        <v/>
      </c>
      <c r="CO27" s="29" t="str">
        <f t="shared" ref="CO27:CO30" ca="1" si="119">IF(OR(AI$19=0,$E27=0,$C27=MAXR),"",IF((INDIRECT(AI$23&amp;$E27))&lt;&gt;(INDIRECT($F$9&amp;AI$20&amp;$C27)),IF($BJ27=1,0,1),0))</f>
        <v/>
      </c>
      <c r="CP27" s="29" t="str">
        <f t="shared" ref="CP27:CP30" ca="1" si="120">IF(OR(AJ$19=0,$E27=0,$C27=MAXR),"",IF((INDIRECT(AJ$23&amp;$E27))&lt;&gt;(INDIRECT($F$9&amp;AJ$20&amp;$C27)),IF($BJ27=1,0,1),0))</f>
        <v/>
      </c>
      <c r="CQ27" s="29" t="str">
        <f t="shared" ref="CQ27:CQ30" ca="1" si="121">IF(OR(AK$19=0,$E27=0,$C27=MAXR),"",IF((INDIRECT(AK$23&amp;$E27))&lt;&gt;(INDIRECT($F$9&amp;AK$20&amp;$C27)),IF($BJ27=1,0,1),0))</f>
        <v/>
      </c>
      <c r="CR27" s="29" t="str">
        <f t="shared" ref="CR27:CR30" ca="1" si="122">IF(OR(AL$19=0,$E27=0,$C27=MAXR),"",IF((INDIRECT(AL$23&amp;$E27))&lt;&gt;(INDIRECT($F$9&amp;AL$20&amp;$C27)),IF($BJ27=1,0,1),0))</f>
        <v/>
      </c>
      <c r="CS27" s="29" t="str">
        <f t="shared" ref="CS27:CS30" ca="1" si="123">IF(OR(AM$19=0,$E27=0,$C27=MAXR),"",IF((INDIRECT(AM$23&amp;$E27))&lt;&gt;(INDIRECT($F$9&amp;AM$20&amp;$C27)),IF($BJ27=1,0,1),0))</f>
        <v/>
      </c>
      <c r="CT27" s="29" t="str">
        <f t="shared" ref="CT27:CT30" ca="1" si="124">IF(OR(AN$19=0,$E27=0,$C27=MAXR),"",IF((INDIRECT(AN$23&amp;$E27))&lt;&gt;(INDIRECT($F$9&amp;AN$20&amp;$C27)),IF($BJ27=1,0,1),0))</f>
        <v/>
      </c>
      <c r="CU27" s="29" t="str">
        <f t="shared" ref="CU27:CU30" ca="1" si="125">IF(OR(AO$19=0,$E27=0,$C27=MAXR),"",IF((INDIRECT(AO$23&amp;$E27))&lt;&gt;(INDIRECT($F$9&amp;AO$20&amp;$C27)),IF($BJ27=1,0,1),0))</f>
        <v/>
      </c>
      <c r="CV27" s="29" t="str">
        <f t="shared" ref="CV27:CV30" ca="1" si="126">IF(OR(AP$19=0,$E27=0,$C27=MAXR),"",IF((INDIRECT(AP$23&amp;$E27))&lt;&gt;(INDIRECT($F$9&amp;AP$20&amp;$C27)),IF($BJ27=1,0,1),0))</f>
        <v/>
      </c>
      <c r="CW27" s="29" t="str">
        <f t="shared" ref="CW27:CW30" ca="1" si="127">IF(OR(AQ$19=0,$E27=0,$C27=MAXR),"",IF((INDIRECT(AQ$23&amp;$E27))&lt;&gt;(INDIRECT($F$9&amp;AQ$20&amp;$C27)),IF($BJ27=1,0,1),0))</f>
        <v/>
      </c>
      <c r="CX27" s="29" t="str">
        <f t="shared" ref="CX27:CX30" ca="1" si="128">IF(OR(AR$19=0,$E27=0,$C27=MAXR),"",IF((INDIRECT(AR$23&amp;$E27))&lt;&gt;(INDIRECT($F$9&amp;AR$20&amp;$C27)),IF($BJ27=1,0,1),0))</f>
        <v/>
      </c>
      <c r="CY27" s="29" t="str">
        <f t="shared" ref="CY27:CY30" ca="1" si="129">IF(OR(AS$19=0,$E27=0,$C27=MAXR),"",IF((INDIRECT(AS$23&amp;$E27))&lt;&gt;(INDIRECT($F$9&amp;AS$20&amp;$C27)),IF($BJ27=1,0,1),0))</f>
        <v/>
      </c>
      <c r="CZ27" s="29" t="str">
        <f t="shared" ref="CZ27:CZ30" ca="1" si="130">IF(OR(AT$19=0,$E27=0,$C27=MAXR),"",IF((INDIRECT(AT$23&amp;$E27))&lt;&gt;(INDIRECT($F$9&amp;AT$20&amp;$C27)),IF($BJ27=1,0,1),0))</f>
        <v/>
      </c>
      <c r="DA27" s="29" t="str">
        <f t="shared" ref="DA27:DA30" ca="1" si="131">IF(OR(AU$19=0,$E27=0,$C27=MAXR),"",IF((INDIRECT(AU$23&amp;$E27))&lt;&gt;(INDIRECT($F$9&amp;AU$20&amp;$C27)),IF($BJ27=1,0,1),0))</f>
        <v/>
      </c>
      <c r="DB27" s="29" t="str">
        <f t="shared" ref="DB27:DB30" ca="1" si="132">IF(OR(AV$19=0,$E27=0,$C27=MAXR),"",IF((INDIRECT(AV$23&amp;$E27))&lt;&gt;(INDIRECT($F$9&amp;AV$20&amp;$C27)),IF($BJ27=1,0,1),0))</f>
        <v/>
      </c>
      <c r="DC27" s="29" t="str">
        <f t="shared" ref="DC27:DC30" ca="1" si="133">IF(OR(AW$19=0,$E27=0,$C27=MAXR),"",IF((INDIRECT(AW$23&amp;$E27))&lt;&gt;(INDIRECT($F$9&amp;AW$20&amp;$C27)),IF($BJ27=1,0,1),0))</f>
        <v/>
      </c>
      <c r="DD27" s="29" t="str">
        <f t="shared" ref="DD27:DD30" ca="1" si="134">IF(OR(AX$19=0,$E27=0,$C27=MAXR),"",IF((INDIRECT(AX$23&amp;$E27))&lt;&gt;(INDIRECT($F$9&amp;AX$20&amp;$C27)),IF($BJ27=1,0,1),0))</f>
        <v/>
      </c>
      <c r="DE27" s="29" t="str">
        <f t="shared" ref="DE27:DE30" ca="1" si="135">IF(OR(AY$19=0,$E27=0,$C27=MAXR),"",IF((INDIRECT(AY$23&amp;$E27))&lt;&gt;(INDIRECT($F$9&amp;AY$20&amp;$C27)),IF($BJ27=1,0,1),0))</f>
        <v/>
      </c>
      <c r="DF27" s="29" t="str">
        <f t="shared" ref="DF27:DF30" ca="1" si="136">IF(OR(AZ$19=0,$E27=0,$C27=MAXR),"",IF((INDIRECT(AZ$23&amp;$E27))&lt;&gt;(INDIRECT($F$9&amp;AZ$20&amp;$C27)),IF($BJ27=1,0,1),0))</f>
        <v/>
      </c>
      <c r="DG27" s="29" t="str">
        <f t="shared" ref="DG27:DG30" ca="1" si="137">IF(OR(BA$19=0,$E27=0,$C27=MAXR),"",IF((INDIRECT(BA$23&amp;$E27))&lt;&gt;(INDIRECT($F$9&amp;BA$20&amp;$C27)),IF($BJ27=1,0,1),0))</f>
        <v/>
      </c>
      <c r="DH27" s="29" t="str">
        <f t="shared" ref="DH27:DH30" ca="1" si="138">IF(OR(BB$19=0,$E27=0,$C27=MAXR),"",IF((INDIRECT(BB$23&amp;$E27))&lt;&gt;(INDIRECT($F$9&amp;BB$20&amp;$C27)),IF($BJ27=1,0,1),0))</f>
        <v/>
      </c>
      <c r="DI27" s="29" t="str">
        <f t="shared" ref="DI27:DI30" ca="1" si="139">IF(OR(BC$19=0,$E27=0,$C27=MAXR),"",IF((INDIRECT(BC$23&amp;$E27))&lt;&gt;(INDIRECT($F$9&amp;BC$20&amp;$C27)),IF($BJ27=1,0,1),0))</f>
        <v/>
      </c>
      <c r="DJ27" s="29" t="str">
        <f t="shared" ref="DJ27:DJ30" ca="1" si="140">IF(OR(BD$19=0,$E27=0,$C27=MAXR),"",IF((INDIRECT(BD$23&amp;$E27))&lt;&gt;(INDIRECT($F$9&amp;BD$20&amp;$C27)),IF($BJ27=1,0,1),0))</f>
        <v/>
      </c>
      <c r="DK27" s="29" t="str">
        <f t="shared" ref="DK27:DK30" ca="1" si="141">IF(OR(BE$19=0,$E27=0,$C27=MAXR),"",IF((INDIRECT(BE$23&amp;$E27))&lt;&gt;(INDIRECT($F$9&amp;BE$20&amp;$C27)),IF($BJ27=1,0,1),0))</f>
        <v/>
      </c>
      <c r="DL27" s="29" t="str">
        <f t="shared" ref="DL27:DM30" ca="1" si="142">IF(OR(BF$19=0,$E27=0,$C27=MAXR),"",IF((INDIRECT(BF$23&amp;$E27))&lt;&gt;(INDIRECT($F$9&amp;BF$20&amp;$C27)),IF($BJ27=1,0,1),0))</f>
        <v/>
      </c>
      <c r="DM27" s="29" t="str">
        <f t="shared" ca="1" si="142"/>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x14ac:dyDescent="0.2">
      <c r="C28" s="9">
        <f t="array" aca="1" ref="C28" ca="1">MIN(IF($L$7=0, 0, IF(INDIRECT($L$6)&gt;0, IF(ROW(INDIRECT($L$6))&gt;C27, ROW(INDIRECT($L$6)), MAXR))))</f>
        <v>0</v>
      </c>
      <c r="D28" s="9">
        <f t="shared" ca="1" si="85"/>
        <v>0</v>
      </c>
      <c r="E28" s="9">
        <f t="shared" ca="1" si="86"/>
        <v>0</v>
      </c>
      <c r="F28" s="105" t="str">
        <f t="shared" ca="1" si="87"/>
        <v/>
      </c>
      <c r="G28" s="7">
        <f t="shared" ca="1" si="88"/>
        <v>0</v>
      </c>
      <c r="H28" s="33">
        <f t="shared" ca="1" si="89"/>
        <v>0</v>
      </c>
      <c r="I28" s="33">
        <f t="shared" ca="1" si="89"/>
        <v>0</v>
      </c>
      <c r="J28" s="33">
        <f t="shared" ca="1" si="89"/>
        <v>0</v>
      </c>
      <c r="K28" s="33">
        <f t="shared" ca="1" si="89"/>
        <v>0</v>
      </c>
      <c r="L28" s="33">
        <f t="shared" ca="1" si="89"/>
        <v>0</v>
      </c>
      <c r="M28" s="33">
        <f t="shared" ca="1" si="89"/>
        <v>0</v>
      </c>
      <c r="N28" s="33">
        <f t="shared" ca="1" si="89"/>
        <v>0</v>
      </c>
      <c r="O28" s="33">
        <f t="shared" ca="1" si="89"/>
        <v>0</v>
      </c>
      <c r="P28" s="33">
        <f t="shared" ca="1" si="89"/>
        <v>0</v>
      </c>
      <c r="Q28" s="33">
        <f t="shared" ca="1" si="89"/>
        <v>0</v>
      </c>
      <c r="R28" s="33">
        <f t="shared" ca="1" si="90"/>
        <v>0</v>
      </c>
      <c r="S28" s="33">
        <f t="shared" ca="1" si="90"/>
        <v>0</v>
      </c>
      <c r="T28" s="33">
        <f t="shared" ca="1" si="90"/>
        <v>0</v>
      </c>
      <c r="U28" s="33">
        <f t="shared" ca="1" si="90"/>
        <v>0</v>
      </c>
      <c r="V28" s="33">
        <f t="shared" ca="1" si="90"/>
        <v>0</v>
      </c>
      <c r="W28" s="33">
        <f t="shared" ca="1" si="90"/>
        <v>0</v>
      </c>
      <c r="X28" s="33">
        <f t="shared" ca="1" si="90"/>
        <v>0</v>
      </c>
      <c r="Y28" s="33">
        <f t="shared" ca="1" si="90"/>
        <v>0</v>
      </c>
      <c r="Z28" s="33">
        <f t="shared" ca="1" si="90"/>
        <v>0</v>
      </c>
      <c r="AA28" s="33">
        <f t="shared" ca="1" si="90"/>
        <v>0</v>
      </c>
      <c r="AB28" s="33">
        <f t="shared" ca="1" si="90"/>
        <v>0</v>
      </c>
      <c r="AC28" s="33">
        <f t="shared" ca="1" si="90"/>
        <v>0</v>
      </c>
      <c r="AD28" s="33">
        <f t="shared" ca="1" si="90"/>
        <v>0</v>
      </c>
      <c r="AE28" s="33">
        <f t="shared" ca="1" si="90"/>
        <v>0</v>
      </c>
      <c r="AF28" s="33">
        <f t="shared" ca="1" si="91"/>
        <v>0</v>
      </c>
      <c r="AG28" s="33">
        <f t="shared" ca="1" si="91"/>
        <v>0</v>
      </c>
      <c r="AH28" s="33">
        <f t="shared" ca="1" si="91"/>
        <v>0</v>
      </c>
      <c r="AI28" s="33">
        <f t="shared" ca="1" si="91"/>
        <v>0</v>
      </c>
      <c r="AJ28" s="33">
        <f t="shared" ca="1" si="91"/>
        <v>0</v>
      </c>
      <c r="AK28" s="33">
        <f t="shared" ca="1" si="91"/>
        <v>0</v>
      </c>
      <c r="AL28" s="33">
        <f t="shared" ca="1" si="91"/>
        <v>0</v>
      </c>
      <c r="AM28" s="33">
        <f t="shared" ca="1" si="91"/>
        <v>0</v>
      </c>
      <c r="AN28" s="33">
        <f t="shared" ca="1" si="91"/>
        <v>0</v>
      </c>
      <c r="AO28" s="33">
        <f t="shared" ca="1" si="91"/>
        <v>0</v>
      </c>
      <c r="AP28" s="33">
        <f t="shared" ca="1" si="91"/>
        <v>0</v>
      </c>
      <c r="AQ28" s="33">
        <f t="shared" ca="1" si="91"/>
        <v>0</v>
      </c>
      <c r="AR28" s="33">
        <f t="shared" ca="1" si="91"/>
        <v>0</v>
      </c>
      <c r="AS28" s="33">
        <f t="shared" ca="1" si="91"/>
        <v>0</v>
      </c>
      <c r="AT28" s="33">
        <f t="shared" ca="1" si="91"/>
        <v>0</v>
      </c>
      <c r="AU28" s="33">
        <f t="shared" ca="1" si="92"/>
        <v>0</v>
      </c>
      <c r="AV28" s="33">
        <f t="shared" ca="1" si="92"/>
        <v>0</v>
      </c>
      <c r="AW28" s="33">
        <f t="shared" ca="1" si="92"/>
        <v>0</v>
      </c>
      <c r="AX28" s="33">
        <f t="shared" ca="1" si="92"/>
        <v>0</v>
      </c>
      <c r="AY28" s="33">
        <f t="shared" ca="1" si="92"/>
        <v>0</v>
      </c>
      <c r="AZ28" s="33">
        <f t="shared" ca="1" si="92"/>
        <v>0</v>
      </c>
      <c r="BA28" s="33">
        <f t="shared" ca="1" si="92"/>
        <v>0</v>
      </c>
      <c r="BB28" s="33">
        <f t="shared" ca="1" si="92"/>
        <v>0</v>
      </c>
      <c r="BC28" s="33">
        <f t="shared" ca="1" si="92"/>
        <v>0</v>
      </c>
      <c r="BD28" s="33">
        <f t="shared" ca="1" si="92"/>
        <v>0</v>
      </c>
      <c r="BE28" s="33">
        <f t="shared" ca="1" si="92"/>
        <v>0</v>
      </c>
      <c r="BF28" s="33">
        <f t="shared" ca="1" si="92"/>
        <v>0</v>
      </c>
      <c r="BG28" s="33">
        <f t="shared" ca="1" si="92"/>
        <v>0</v>
      </c>
      <c r="BH28" s="33"/>
      <c r="BJ28" s="148" t="str">
        <f t="shared" ref="BJ28:BJ30" ca="1" si="143">IF(ISERROR(IF(OR(INDIRECT($BI$3&amp;C28)="Excel Override",AND(INDIRECT($BI$4&amp;(C28-15))&lt;0,INDIRECT($BI$5&amp;C28)=1)),1,0)),"",IF(OR(INDIRECT($BI$3&amp;C28)="Excel Override",AND(INDIRECT($BI$4&amp;(C28-15))&lt;0,INDIRECT($BI$5&amp;C28)=1)),1,0))</f>
        <v/>
      </c>
      <c r="BL28" s="30"/>
      <c r="BN28" s="29" t="str">
        <f t="shared" ref="BN28:BN30" ca="1" si="144">IF(OR(H$19=0,$E28=0,$C28=MAXR),"",IF((INDIRECT(H$23&amp;$E28))&lt;&gt;(INDIRECT($F$9&amp;H$20&amp;$C28)),IF($BJ28=1,0,1),0))</f>
        <v/>
      </c>
      <c r="BO28" s="29" t="str">
        <f t="shared" ca="1" si="93"/>
        <v/>
      </c>
      <c r="BP28" s="29" t="str">
        <f t="shared" ca="1" si="94"/>
        <v/>
      </c>
      <c r="BQ28" s="29" t="str">
        <f t="shared" ca="1" si="95"/>
        <v/>
      </c>
      <c r="BR28" s="29" t="str">
        <f t="shared" ca="1" si="96"/>
        <v/>
      </c>
      <c r="BS28" s="29" t="str">
        <f t="shared" ca="1" si="97"/>
        <v/>
      </c>
      <c r="BT28" s="29" t="str">
        <f t="shared" ca="1" si="98"/>
        <v/>
      </c>
      <c r="BU28" s="29" t="str">
        <f t="shared" ca="1" si="99"/>
        <v/>
      </c>
      <c r="BV28" s="29" t="str">
        <f t="shared" ca="1" si="100"/>
        <v/>
      </c>
      <c r="BW28" s="29" t="str">
        <f t="shared" ca="1" si="101"/>
        <v/>
      </c>
      <c r="BX28" s="29" t="str">
        <f t="shared" ca="1" si="102"/>
        <v/>
      </c>
      <c r="BY28" s="29" t="str">
        <f t="shared" ca="1" si="103"/>
        <v/>
      </c>
      <c r="BZ28" s="29" t="str">
        <f t="shared" ca="1" si="104"/>
        <v/>
      </c>
      <c r="CA28" s="29" t="str">
        <f t="shared" ca="1" si="105"/>
        <v/>
      </c>
      <c r="CB28" s="29" t="str">
        <f t="shared" ca="1" si="106"/>
        <v/>
      </c>
      <c r="CC28" s="29" t="str">
        <f t="shared" ca="1" si="107"/>
        <v/>
      </c>
      <c r="CD28" s="29" t="str">
        <f t="shared" ca="1" si="108"/>
        <v/>
      </c>
      <c r="CE28" s="29" t="str">
        <f t="shared" ca="1" si="109"/>
        <v/>
      </c>
      <c r="CF28" s="29" t="str">
        <f t="shared" ca="1" si="110"/>
        <v/>
      </c>
      <c r="CG28" s="29" t="str">
        <f t="shared" ca="1" si="111"/>
        <v/>
      </c>
      <c r="CH28" s="29" t="str">
        <f t="shared" ca="1" si="112"/>
        <v/>
      </c>
      <c r="CI28" s="29" t="str">
        <f t="shared" ca="1" si="113"/>
        <v/>
      </c>
      <c r="CJ28" s="29" t="str">
        <f t="shared" ca="1" si="114"/>
        <v/>
      </c>
      <c r="CK28" s="29" t="str">
        <f t="shared" ca="1" si="115"/>
        <v/>
      </c>
      <c r="CL28" s="29" t="str">
        <f t="shared" ca="1" si="116"/>
        <v/>
      </c>
      <c r="CM28" s="29" t="str">
        <f t="shared" ca="1" si="117"/>
        <v/>
      </c>
      <c r="CN28" s="29" t="str">
        <f t="shared" ca="1" si="118"/>
        <v/>
      </c>
      <c r="CO28" s="29" t="str">
        <f t="shared" ca="1" si="119"/>
        <v/>
      </c>
      <c r="CP28" s="29" t="str">
        <f t="shared" ca="1" si="120"/>
        <v/>
      </c>
      <c r="CQ28" s="29" t="str">
        <f t="shared" ca="1" si="121"/>
        <v/>
      </c>
      <c r="CR28" s="29" t="str">
        <f t="shared" ca="1" si="122"/>
        <v/>
      </c>
      <c r="CS28" s="29" t="str">
        <f t="shared" ca="1" si="123"/>
        <v/>
      </c>
      <c r="CT28" s="29" t="str">
        <f t="shared" ca="1" si="124"/>
        <v/>
      </c>
      <c r="CU28" s="29" t="str">
        <f t="shared" ca="1" si="125"/>
        <v/>
      </c>
      <c r="CV28" s="29" t="str">
        <f t="shared" ca="1" si="126"/>
        <v/>
      </c>
      <c r="CW28" s="29" t="str">
        <f t="shared" ca="1" si="127"/>
        <v/>
      </c>
      <c r="CX28" s="29" t="str">
        <f t="shared" ca="1" si="128"/>
        <v/>
      </c>
      <c r="CY28" s="29" t="str">
        <f t="shared" ca="1" si="129"/>
        <v/>
      </c>
      <c r="CZ28" s="29" t="str">
        <f t="shared" ca="1" si="130"/>
        <v/>
      </c>
      <c r="DA28" s="29" t="str">
        <f t="shared" ca="1" si="131"/>
        <v/>
      </c>
      <c r="DB28" s="29" t="str">
        <f t="shared" ca="1" si="132"/>
        <v/>
      </c>
      <c r="DC28" s="29" t="str">
        <f t="shared" ca="1" si="133"/>
        <v/>
      </c>
      <c r="DD28" s="29" t="str">
        <f t="shared" ca="1" si="134"/>
        <v/>
      </c>
      <c r="DE28" s="29" t="str">
        <f t="shared" ca="1" si="135"/>
        <v/>
      </c>
      <c r="DF28" s="29" t="str">
        <f t="shared" ca="1" si="136"/>
        <v/>
      </c>
      <c r="DG28" s="29" t="str">
        <f t="shared" ca="1" si="137"/>
        <v/>
      </c>
      <c r="DH28" s="29" t="str">
        <f t="shared" ca="1" si="138"/>
        <v/>
      </c>
      <c r="DI28" s="29" t="str">
        <f t="shared" ca="1" si="139"/>
        <v/>
      </c>
      <c r="DJ28" s="29" t="str">
        <f t="shared" ca="1" si="140"/>
        <v/>
      </c>
      <c r="DK28" s="29" t="str">
        <f t="shared" ca="1" si="141"/>
        <v/>
      </c>
      <c r="DL28" s="29" t="str">
        <f t="shared" ca="1" si="142"/>
        <v/>
      </c>
      <c r="DM28" s="29" t="str">
        <f t="shared" ca="1" si="142"/>
        <v/>
      </c>
      <c r="JD28">
        <f t="shared" ref="JD28:JD31" si="145">IF(JD27&lt;&gt;0,JD27-1,0)</f>
        <v>0</v>
      </c>
      <c r="JE28">
        <f t="shared" ref="JE28:JE30" si="146">IF(JD28&lt;&gt;0,JE27+1,0)</f>
        <v>0</v>
      </c>
      <c r="JF28" t="str">
        <f t="shared" ref="JF28:JF30" ca="1" si="147">IF(ScenarioType&lt;&gt;"ALL",IF(ISERROR(IF(INDIRECT("SCENARIOMETA!B"&amp;JE28)=ScenarioType,INDIRECT("SCENARIOMETA!A"&amp;JE28)," ")),"",IF(INDIRECT("SCENARIOMETA!B"&amp;JE28)=ScenarioType,INDIRECT("SCENARIOMETA!A"&amp;JE28)," ")),IF(JD28&lt;&gt;0,INDIRECT("SCENARIOMETA!A"&amp;JE28),""))</f>
        <v/>
      </c>
      <c r="JG28" t="str">
        <f t="shared" ref="JG28:JG30" ca="1" si="148">IF(ScenarioType&lt;&gt;"ALL",IF(ISERROR(IF(INDIRECT("SCENARIOMETA!B"&amp;JE28)=ScenarioType,INDIRECT("SCENARIOMETA!B"&amp;JE28)," ")),"",IF(INDIRECT("SCENARIOMETA!B"&amp;JE28)=ScenarioType,INDIRECT("SCENARIOMETA!B"&amp;JE28)," ")),IF(JD28&lt;&gt;0,INDIRECT("SCENARIOMETA!B"&amp;JE28),""))</f>
        <v/>
      </c>
      <c r="JH28" t="str">
        <f t="shared" ref="JH28:JH30" ca="1" si="149">IF(ScenarioType&lt;&gt;"ALL",IF(ISERROR(IF(INDIRECT("SCENARIOMETA!B"&amp;JE28)=ScenarioType,INDIRECT("SCENARIOMETA!H"&amp;JE28)," ")),"",IF(INDIRECT("SCENARIOMETA!B"&amp;JE28)=ScenarioType,INDIRECT("SCENARIOMETA!H"&amp;JE28)," ")+14),IF(JD28&lt;&gt;0,INDIRECT("SCENARIOMETA!H"&amp;JE28)+14,""))</f>
        <v/>
      </c>
      <c r="JI28" t="str">
        <f t="shared" ref="JI28:JI30" ca="1" si="150">IF(ScenarioType&lt;&gt;"ALL",IF(ISERROR(IF(INDIRECT("SCENARIOMETA!B"&amp;JE28)=ScenarioType,INDIRECT("SCENARIOMETA!E"&amp;JE28)," ")),"",IF(INDIRECT("SCENARIOMETA!B"&amp;JE28)=ScenarioType,INDIRECT("SCENARIOMETA!E"&amp;JE28)," ")+14),IF(JD28&lt;&gt;0,INDIRECT("SCENARIOMETA!E"&amp;JE28)+14,""))</f>
        <v/>
      </c>
    </row>
    <row r="29" spans="2:269" x14ac:dyDescent="0.2">
      <c r="C29" s="9">
        <f t="array" aca="1" ref="C29" ca="1">MIN(IF($L$7=0, 0, IF(INDIRECT($L$6)&gt;0, IF(ROW(INDIRECT($L$6))&gt;C28, ROW(INDIRECT($L$6)), MAXR))))</f>
        <v>0</v>
      </c>
      <c r="D29" s="9">
        <f t="shared" ca="1" si="85"/>
        <v>0</v>
      </c>
      <c r="E29" s="9">
        <f t="shared" ca="1" si="86"/>
        <v>0</v>
      </c>
      <c r="F29" s="105" t="str">
        <f t="shared" ca="1" si="87"/>
        <v/>
      </c>
      <c r="G29" s="7">
        <f t="shared" ca="1" si="88"/>
        <v>0</v>
      </c>
      <c r="H29" s="33">
        <f t="shared" ca="1" si="89"/>
        <v>0</v>
      </c>
      <c r="I29" s="33">
        <f t="shared" ca="1" si="89"/>
        <v>0</v>
      </c>
      <c r="J29" s="33">
        <f t="shared" ca="1" si="89"/>
        <v>0</v>
      </c>
      <c r="K29" s="33">
        <f t="shared" ca="1" si="89"/>
        <v>0</v>
      </c>
      <c r="L29" s="33">
        <f t="shared" ca="1" si="89"/>
        <v>0</v>
      </c>
      <c r="M29" s="33">
        <f t="shared" ca="1" si="89"/>
        <v>0</v>
      </c>
      <c r="N29" s="33">
        <f t="shared" ca="1" si="89"/>
        <v>0</v>
      </c>
      <c r="O29" s="33">
        <f t="shared" ca="1" si="89"/>
        <v>0</v>
      </c>
      <c r="P29" s="33">
        <f t="shared" ca="1" si="89"/>
        <v>0</v>
      </c>
      <c r="Q29" s="33">
        <f t="shared" ca="1" si="89"/>
        <v>0</v>
      </c>
      <c r="R29" s="33">
        <f t="shared" ca="1" si="90"/>
        <v>0</v>
      </c>
      <c r="S29" s="33">
        <f t="shared" ca="1" si="90"/>
        <v>0</v>
      </c>
      <c r="T29" s="33">
        <f t="shared" ca="1" si="90"/>
        <v>0</v>
      </c>
      <c r="U29" s="33">
        <f t="shared" ca="1" si="90"/>
        <v>0</v>
      </c>
      <c r="V29" s="33">
        <f t="shared" ca="1" si="90"/>
        <v>0</v>
      </c>
      <c r="W29" s="33">
        <f t="shared" ca="1" si="90"/>
        <v>0</v>
      </c>
      <c r="X29" s="33">
        <f t="shared" ca="1" si="90"/>
        <v>0</v>
      </c>
      <c r="Y29" s="33">
        <f t="shared" ca="1" si="90"/>
        <v>0</v>
      </c>
      <c r="Z29" s="33">
        <f t="shared" ca="1" si="90"/>
        <v>0</v>
      </c>
      <c r="AA29" s="33">
        <f t="shared" ca="1" si="90"/>
        <v>0</v>
      </c>
      <c r="AB29" s="33">
        <f t="shared" ca="1" si="90"/>
        <v>0</v>
      </c>
      <c r="AC29" s="33">
        <f t="shared" ca="1" si="90"/>
        <v>0</v>
      </c>
      <c r="AD29" s="33">
        <f t="shared" ca="1" si="90"/>
        <v>0</v>
      </c>
      <c r="AE29" s="33">
        <f t="shared" ca="1" si="90"/>
        <v>0</v>
      </c>
      <c r="AF29" s="33">
        <f t="shared" ca="1" si="91"/>
        <v>0</v>
      </c>
      <c r="AG29" s="33">
        <f t="shared" ca="1" si="91"/>
        <v>0</v>
      </c>
      <c r="AH29" s="33">
        <f t="shared" ca="1" si="91"/>
        <v>0</v>
      </c>
      <c r="AI29" s="33">
        <f t="shared" ca="1" si="91"/>
        <v>0</v>
      </c>
      <c r="AJ29" s="33">
        <f t="shared" ca="1" si="91"/>
        <v>0</v>
      </c>
      <c r="AK29" s="33">
        <f t="shared" ca="1" si="91"/>
        <v>0</v>
      </c>
      <c r="AL29" s="33">
        <f t="shared" ca="1" si="91"/>
        <v>0</v>
      </c>
      <c r="AM29" s="33">
        <f t="shared" ca="1" si="91"/>
        <v>0</v>
      </c>
      <c r="AN29" s="33">
        <f t="shared" ca="1" si="91"/>
        <v>0</v>
      </c>
      <c r="AO29" s="33">
        <f t="shared" ca="1" si="91"/>
        <v>0</v>
      </c>
      <c r="AP29" s="33">
        <f t="shared" ca="1" si="91"/>
        <v>0</v>
      </c>
      <c r="AQ29" s="33">
        <f t="shared" ca="1" si="91"/>
        <v>0</v>
      </c>
      <c r="AR29" s="33">
        <f t="shared" ca="1" si="91"/>
        <v>0</v>
      </c>
      <c r="AS29" s="33">
        <f t="shared" ca="1" si="91"/>
        <v>0</v>
      </c>
      <c r="AT29" s="33">
        <f t="shared" ca="1" si="91"/>
        <v>0</v>
      </c>
      <c r="AU29" s="33">
        <f t="shared" ca="1" si="92"/>
        <v>0</v>
      </c>
      <c r="AV29" s="33">
        <f t="shared" ca="1" si="92"/>
        <v>0</v>
      </c>
      <c r="AW29" s="33">
        <f t="shared" ca="1" si="92"/>
        <v>0</v>
      </c>
      <c r="AX29" s="33">
        <f t="shared" ca="1" si="92"/>
        <v>0</v>
      </c>
      <c r="AY29" s="33">
        <f t="shared" ca="1" si="92"/>
        <v>0</v>
      </c>
      <c r="AZ29" s="33">
        <f t="shared" ca="1" si="92"/>
        <v>0</v>
      </c>
      <c r="BA29" s="33">
        <f t="shared" ca="1" si="92"/>
        <v>0</v>
      </c>
      <c r="BB29" s="33">
        <f t="shared" ca="1" si="92"/>
        <v>0</v>
      </c>
      <c r="BC29" s="33">
        <f t="shared" ca="1" si="92"/>
        <v>0</v>
      </c>
      <c r="BD29" s="33">
        <f t="shared" ca="1" si="92"/>
        <v>0</v>
      </c>
      <c r="BE29" s="33">
        <f t="shared" ca="1" si="92"/>
        <v>0</v>
      </c>
      <c r="BF29" s="33">
        <f t="shared" ca="1" si="92"/>
        <v>0</v>
      </c>
      <c r="BG29" s="33">
        <f t="shared" ca="1" si="92"/>
        <v>0</v>
      </c>
      <c r="BH29" s="33"/>
      <c r="BJ29" s="148" t="str">
        <f t="shared" ca="1" si="143"/>
        <v/>
      </c>
      <c r="BL29" s="30"/>
      <c r="BN29" s="29" t="str">
        <f t="shared" ca="1" si="144"/>
        <v/>
      </c>
      <c r="BO29" s="29" t="str">
        <f t="shared" ca="1" si="93"/>
        <v/>
      </c>
      <c r="BP29" s="29" t="str">
        <f t="shared" ca="1" si="94"/>
        <v/>
      </c>
      <c r="BQ29" s="29" t="str">
        <f t="shared" ca="1" si="95"/>
        <v/>
      </c>
      <c r="BR29" s="29" t="str">
        <f t="shared" ca="1" si="96"/>
        <v/>
      </c>
      <c r="BS29" s="29" t="str">
        <f t="shared" ca="1" si="97"/>
        <v/>
      </c>
      <c r="BT29" s="29" t="str">
        <f t="shared" ca="1" si="98"/>
        <v/>
      </c>
      <c r="BU29" s="29" t="str">
        <f t="shared" ca="1" si="99"/>
        <v/>
      </c>
      <c r="BV29" s="29" t="str">
        <f t="shared" ca="1" si="100"/>
        <v/>
      </c>
      <c r="BW29" s="29" t="str">
        <f t="shared" ca="1" si="101"/>
        <v/>
      </c>
      <c r="BX29" s="29" t="str">
        <f t="shared" ca="1" si="102"/>
        <v/>
      </c>
      <c r="BY29" s="29" t="str">
        <f t="shared" ca="1" si="103"/>
        <v/>
      </c>
      <c r="BZ29" s="29" t="str">
        <f t="shared" ca="1" si="104"/>
        <v/>
      </c>
      <c r="CA29" s="29" t="str">
        <f t="shared" ca="1" si="105"/>
        <v/>
      </c>
      <c r="CB29" s="29" t="str">
        <f t="shared" ca="1" si="106"/>
        <v/>
      </c>
      <c r="CC29" s="29" t="str">
        <f t="shared" ca="1" si="107"/>
        <v/>
      </c>
      <c r="CD29" s="29" t="str">
        <f t="shared" ca="1" si="108"/>
        <v/>
      </c>
      <c r="CE29" s="29" t="str">
        <f t="shared" ca="1" si="109"/>
        <v/>
      </c>
      <c r="CF29" s="29" t="str">
        <f t="shared" ca="1" si="110"/>
        <v/>
      </c>
      <c r="CG29" s="29" t="str">
        <f t="shared" ca="1" si="111"/>
        <v/>
      </c>
      <c r="CH29" s="29" t="str">
        <f t="shared" ca="1" si="112"/>
        <v/>
      </c>
      <c r="CI29" s="29" t="str">
        <f t="shared" ca="1" si="113"/>
        <v/>
      </c>
      <c r="CJ29" s="29" t="str">
        <f t="shared" ca="1" si="114"/>
        <v/>
      </c>
      <c r="CK29" s="29" t="str">
        <f t="shared" ca="1" si="115"/>
        <v/>
      </c>
      <c r="CL29" s="29" t="str">
        <f t="shared" ca="1" si="116"/>
        <v/>
      </c>
      <c r="CM29" s="29" t="str">
        <f t="shared" ca="1" si="117"/>
        <v/>
      </c>
      <c r="CN29" s="29" t="str">
        <f t="shared" ca="1" si="118"/>
        <v/>
      </c>
      <c r="CO29" s="29" t="str">
        <f t="shared" ca="1" si="119"/>
        <v/>
      </c>
      <c r="CP29" s="29" t="str">
        <f t="shared" ca="1" si="120"/>
        <v/>
      </c>
      <c r="CQ29" s="29" t="str">
        <f t="shared" ca="1" si="121"/>
        <v/>
      </c>
      <c r="CR29" s="29" t="str">
        <f t="shared" ca="1" si="122"/>
        <v/>
      </c>
      <c r="CS29" s="29" t="str">
        <f t="shared" ca="1" si="123"/>
        <v/>
      </c>
      <c r="CT29" s="29" t="str">
        <f t="shared" ca="1" si="124"/>
        <v/>
      </c>
      <c r="CU29" s="29" t="str">
        <f t="shared" ca="1" si="125"/>
        <v/>
      </c>
      <c r="CV29" s="29" t="str">
        <f t="shared" ca="1" si="126"/>
        <v/>
      </c>
      <c r="CW29" s="29" t="str">
        <f t="shared" ca="1" si="127"/>
        <v/>
      </c>
      <c r="CX29" s="29" t="str">
        <f t="shared" ca="1" si="128"/>
        <v/>
      </c>
      <c r="CY29" s="29" t="str">
        <f t="shared" ca="1" si="129"/>
        <v/>
      </c>
      <c r="CZ29" s="29" t="str">
        <f t="shared" ca="1" si="130"/>
        <v/>
      </c>
      <c r="DA29" s="29" t="str">
        <f t="shared" ca="1" si="131"/>
        <v/>
      </c>
      <c r="DB29" s="29" t="str">
        <f t="shared" ca="1" si="132"/>
        <v/>
      </c>
      <c r="DC29" s="29" t="str">
        <f t="shared" ca="1" si="133"/>
        <v/>
      </c>
      <c r="DD29" s="29" t="str">
        <f t="shared" ca="1" si="134"/>
        <v/>
      </c>
      <c r="DE29" s="29" t="str">
        <f t="shared" ca="1" si="135"/>
        <v/>
      </c>
      <c r="DF29" s="29" t="str">
        <f t="shared" ca="1" si="136"/>
        <v/>
      </c>
      <c r="DG29" s="29" t="str">
        <f t="shared" ca="1" si="137"/>
        <v/>
      </c>
      <c r="DH29" s="29" t="str">
        <f t="shared" ca="1" si="138"/>
        <v/>
      </c>
      <c r="DI29" s="29" t="str">
        <f t="shared" ca="1" si="139"/>
        <v/>
      </c>
      <c r="DJ29" s="29" t="str">
        <f t="shared" ca="1" si="140"/>
        <v/>
      </c>
      <c r="DK29" s="29" t="str">
        <f t="shared" ca="1" si="141"/>
        <v/>
      </c>
      <c r="DL29" s="29" t="str">
        <f t="shared" ca="1" si="142"/>
        <v/>
      </c>
      <c r="DM29" s="29" t="str">
        <f t="shared" ca="1" si="142"/>
        <v/>
      </c>
      <c r="JD29">
        <f t="shared" si="145"/>
        <v>0</v>
      </c>
      <c r="JE29">
        <f t="shared" si="146"/>
        <v>0</v>
      </c>
      <c r="JF29" t="str">
        <f t="shared" ca="1" si="147"/>
        <v/>
      </c>
      <c r="JG29" t="str">
        <f t="shared" ca="1" si="148"/>
        <v/>
      </c>
      <c r="JH29" t="str">
        <f t="shared" ca="1" si="149"/>
        <v/>
      </c>
      <c r="JI29" t="str">
        <f t="shared" ca="1" si="150"/>
        <v/>
      </c>
    </row>
    <row r="30" spans="2:269" x14ac:dyDescent="0.2">
      <c r="C30" s="9">
        <f t="array" aca="1" ref="C30" ca="1">MIN(IF($L$7=0, 0, IF(INDIRECT($L$6)&gt;0, IF(ROW(INDIRECT($L$6))&gt;C29, ROW(INDIRECT($L$6)), MAXR))))</f>
        <v>0</v>
      </c>
      <c r="D30" s="9">
        <f t="shared" ca="1" si="85"/>
        <v>0</v>
      </c>
      <c r="E30" s="9">
        <f t="shared" ca="1" si="86"/>
        <v>0</v>
      </c>
      <c r="F30" s="105" t="str">
        <f t="shared" ca="1" si="87"/>
        <v/>
      </c>
      <c r="G30" s="7">
        <f t="shared" ca="1" si="88"/>
        <v>0</v>
      </c>
      <c r="H30" s="33">
        <f t="shared" ca="1" si="89"/>
        <v>0</v>
      </c>
      <c r="I30" s="33">
        <f t="shared" ca="1" si="89"/>
        <v>0</v>
      </c>
      <c r="J30" s="33">
        <f t="shared" ca="1" si="89"/>
        <v>0</v>
      </c>
      <c r="K30" s="33">
        <f t="shared" ca="1" si="89"/>
        <v>0</v>
      </c>
      <c r="L30" s="33">
        <f t="shared" ca="1" si="89"/>
        <v>0</v>
      </c>
      <c r="M30" s="33">
        <f t="shared" ca="1" si="89"/>
        <v>0</v>
      </c>
      <c r="N30" s="33">
        <f t="shared" ca="1" si="89"/>
        <v>0</v>
      </c>
      <c r="O30" s="33">
        <f t="shared" ca="1" si="89"/>
        <v>0</v>
      </c>
      <c r="P30" s="33">
        <f t="shared" ca="1" si="89"/>
        <v>0</v>
      </c>
      <c r="Q30" s="33">
        <f t="shared" ca="1" si="89"/>
        <v>0</v>
      </c>
      <c r="R30" s="33">
        <f t="shared" ca="1" si="90"/>
        <v>0</v>
      </c>
      <c r="S30" s="33">
        <f t="shared" ca="1" si="90"/>
        <v>0</v>
      </c>
      <c r="T30" s="33">
        <f t="shared" ca="1" si="90"/>
        <v>0</v>
      </c>
      <c r="U30" s="33">
        <f t="shared" ca="1" si="90"/>
        <v>0</v>
      </c>
      <c r="V30" s="33">
        <f t="shared" ca="1" si="90"/>
        <v>0</v>
      </c>
      <c r="W30" s="33">
        <f t="shared" ca="1" si="90"/>
        <v>0</v>
      </c>
      <c r="X30" s="33">
        <f t="shared" ca="1" si="90"/>
        <v>0</v>
      </c>
      <c r="Y30" s="33">
        <f t="shared" ca="1" si="90"/>
        <v>0</v>
      </c>
      <c r="Z30" s="33">
        <f t="shared" ca="1" si="90"/>
        <v>0</v>
      </c>
      <c r="AA30" s="33">
        <f t="shared" ca="1" si="90"/>
        <v>0</v>
      </c>
      <c r="AB30" s="33">
        <f t="shared" ca="1" si="90"/>
        <v>0</v>
      </c>
      <c r="AC30" s="33">
        <f t="shared" ca="1" si="90"/>
        <v>0</v>
      </c>
      <c r="AD30" s="33">
        <f t="shared" ca="1" si="90"/>
        <v>0</v>
      </c>
      <c r="AE30" s="33">
        <f t="shared" ca="1" si="90"/>
        <v>0</v>
      </c>
      <c r="AF30" s="33">
        <f t="shared" ca="1" si="91"/>
        <v>0</v>
      </c>
      <c r="AG30" s="33">
        <f t="shared" ca="1" si="91"/>
        <v>0</v>
      </c>
      <c r="AH30" s="33">
        <f t="shared" ca="1" si="91"/>
        <v>0</v>
      </c>
      <c r="AI30" s="33">
        <f t="shared" ca="1" si="91"/>
        <v>0</v>
      </c>
      <c r="AJ30" s="33">
        <f t="shared" ca="1" si="91"/>
        <v>0</v>
      </c>
      <c r="AK30" s="33">
        <f t="shared" ca="1" si="91"/>
        <v>0</v>
      </c>
      <c r="AL30" s="33">
        <f t="shared" ca="1" si="91"/>
        <v>0</v>
      </c>
      <c r="AM30" s="33">
        <f t="shared" ca="1" si="91"/>
        <v>0</v>
      </c>
      <c r="AN30" s="33">
        <f t="shared" ca="1" si="91"/>
        <v>0</v>
      </c>
      <c r="AO30" s="33">
        <f t="shared" ca="1" si="91"/>
        <v>0</v>
      </c>
      <c r="AP30" s="33">
        <f t="shared" ca="1" si="91"/>
        <v>0</v>
      </c>
      <c r="AQ30" s="33">
        <f t="shared" ca="1" si="91"/>
        <v>0</v>
      </c>
      <c r="AR30" s="33">
        <f t="shared" ca="1" si="91"/>
        <v>0</v>
      </c>
      <c r="AS30" s="33">
        <f t="shared" ca="1" si="91"/>
        <v>0</v>
      </c>
      <c r="AT30" s="33">
        <f t="shared" ca="1" si="91"/>
        <v>0</v>
      </c>
      <c r="AU30" s="33">
        <f t="shared" ca="1" si="92"/>
        <v>0</v>
      </c>
      <c r="AV30" s="33">
        <f t="shared" ca="1" si="92"/>
        <v>0</v>
      </c>
      <c r="AW30" s="33">
        <f t="shared" ca="1" si="92"/>
        <v>0</v>
      </c>
      <c r="AX30" s="33">
        <f t="shared" ca="1" si="92"/>
        <v>0</v>
      </c>
      <c r="AY30" s="33">
        <f t="shared" ca="1" si="92"/>
        <v>0</v>
      </c>
      <c r="AZ30" s="33">
        <f t="shared" ca="1" si="92"/>
        <v>0</v>
      </c>
      <c r="BA30" s="33">
        <f t="shared" ca="1" si="92"/>
        <v>0</v>
      </c>
      <c r="BB30" s="33">
        <f t="shared" ca="1" si="92"/>
        <v>0</v>
      </c>
      <c r="BC30" s="33">
        <f t="shared" ca="1" si="92"/>
        <v>0</v>
      </c>
      <c r="BD30" s="33">
        <f t="shared" ca="1" si="92"/>
        <v>0</v>
      </c>
      <c r="BE30" s="33">
        <f t="shared" ca="1" si="92"/>
        <v>0</v>
      </c>
      <c r="BF30" s="33">
        <f t="shared" ca="1" si="92"/>
        <v>0</v>
      </c>
      <c r="BG30" s="33">
        <f t="shared" ca="1" si="92"/>
        <v>0</v>
      </c>
      <c r="BH30" s="33"/>
      <c r="BJ30" s="148" t="str">
        <f t="shared" ca="1" si="143"/>
        <v/>
      </c>
      <c r="BL30" s="30"/>
      <c r="BN30" s="29" t="str">
        <f t="shared" ca="1" si="144"/>
        <v/>
      </c>
      <c r="BO30" s="29" t="str">
        <f t="shared" ca="1" si="93"/>
        <v/>
      </c>
      <c r="BP30" s="29" t="str">
        <f t="shared" ca="1" si="94"/>
        <v/>
      </c>
      <c r="BQ30" s="29" t="str">
        <f t="shared" ca="1" si="95"/>
        <v/>
      </c>
      <c r="BR30" s="29" t="str">
        <f t="shared" ca="1" si="96"/>
        <v/>
      </c>
      <c r="BS30" s="29" t="str">
        <f t="shared" ca="1" si="97"/>
        <v/>
      </c>
      <c r="BT30" s="29" t="str">
        <f t="shared" ca="1" si="98"/>
        <v/>
      </c>
      <c r="BU30" s="29" t="str">
        <f t="shared" ca="1" si="99"/>
        <v/>
      </c>
      <c r="BV30" s="29" t="str">
        <f t="shared" ca="1" si="100"/>
        <v/>
      </c>
      <c r="BW30" s="29" t="str">
        <f t="shared" ca="1" si="101"/>
        <v/>
      </c>
      <c r="BX30" s="29" t="str">
        <f t="shared" ca="1" si="102"/>
        <v/>
      </c>
      <c r="BY30" s="29" t="str">
        <f t="shared" ca="1" si="103"/>
        <v/>
      </c>
      <c r="BZ30" s="29" t="str">
        <f t="shared" ca="1" si="104"/>
        <v/>
      </c>
      <c r="CA30" s="29" t="str">
        <f t="shared" ca="1" si="105"/>
        <v/>
      </c>
      <c r="CB30" s="29" t="str">
        <f t="shared" ca="1" si="106"/>
        <v/>
      </c>
      <c r="CC30" s="29" t="str">
        <f t="shared" ca="1" si="107"/>
        <v/>
      </c>
      <c r="CD30" s="29" t="str">
        <f t="shared" ca="1" si="108"/>
        <v/>
      </c>
      <c r="CE30" s="29" t="str">
        <f t="shared" ca="1" si="109"/>
        <v/>
      </c>
      <c r="CF30" s="29" t="str">
        <f t="shared" ca="1" si="110"/>
        <v/>
      </c>
      <c r="CG30" s="29" t="str">
        <f t="shared" ca="1" si="111"/>
        <v/>
      </c>
      <c r="CH30" s="29" t="str">
        <f t="shared" ca="1" si="112"/>
        <v/>
      </c>
      <c r="CI30" s="29" t="str">
        <f t="shared" ca="1" si="113"/>
        <v/>
      </c>
      <c r="CJ30" s="29" t="str">
        <f t="shared" ca="1" si="114"/>
        <v/>
      </c>
      <c r="CK30" s="29" t="str">
        <f t="shared" ca="1" si="115"/>
        <v/>
      </c>
      <c r="CL30" s="29" t="str">
        <f t="shared" ca="1" si="116"/>
        <v/>
      </c>
      <c r="CM30" s="29" t="str">
        <f t="shared" ca="1" si="117"/>
        <v/>
      </c>
      <c r="CN30" s="29" t="str">
        <f t="shared" ca="1" si="118"/>
        <v/>
      </c>
      <c r="CO30" s="29" t="str">
        <f t="shared" ca="1" si="119"/>
        <v/>
      </c>
      <c r="CP30" s="29" t="str">
        <f t="shared" ca="1" si="120"/>
        <v/>
      </c>
      <c r="CQ30" s="29" t="str">
        <f t="shared" ca="1" si="121"/>
        <v/>
      </c>
      <c r="CR30" s="29" t="str">
        <f t="shared" ca="1" si="122"/>
        <v/>
      </c>
      <c r="CS30" s="29" t="str">
        <f t="shared" ca="1" si="123"/>
        <v/>
      </c>
      <c r="CT30" s="29" t="str">
        <f t="shared" ca="1" si="124"/>
        <v/>
      </c>
      <c r="CU30" s="29" t="str">
        <f t="shared" ca="1" si="125"/>
        <v/>
      </c>
      <c r="CV30" s="29" t="str">
        <f t="shared" ca="1" si="126"/>
        <v/>
      </c>
      <c r="CW30" s="29" t="str">
        <f t="shared" ca="1" si="127"/>
        <v/>
      </c>
      <c r="CX30" s="29" t="str">
        <f t="shared" ca="1" si="128"/>
        <v/>
      </c>
      <c r="CY30" s="29" t="str">
        <f t="shared" ca="1" si="129"/>
        <v/>
      </c>
      <c r="CZ30" s="29" t="str">
        <f t="shared" ca="1" si="130"/>
        <v/>
      </c>
      <c r="DA30" s="29" t="str">
        <f t="shared" ca="1" si="131"/>
        <v/>
      </c>
      <c r="DB30" s="29" t="str">
        <f t="shared" ca="1" si="132"/>
        <v/>
      </c>
      <c r="DC30" s="29" t="str">
        <f t="shared" ca="1" si="133"/>
        <v/>
      </c>
      <c r="DD30" s="29" t="str">
        <f t="shared" ca="1" si="134"/>
        <v/>
      </c>
      <c r="DE30" s="29" t="str">
        <f t="shared" ca="1" si="135"/>
        <v/>
      </c>
      <c r="DF30" s="29" t="str">
        <f t="shared" ca="1" si="136"/>
        <v/>
      </c>
      <c r="DG30" s="29" t="str">
        <f t="shared" ca="1" si="137"/>
        <v/>
      </c>
      <c r="DH30" s="29" t="str">
        <f t="shared" ca="1" si="138"/>
        <v/>
      </c>
      <c r="DI30" s="29" t="str">
        <f t="shared" ca="1" si="139"/>
        <v/>
      </c>
      <c r="DJ30" s="29" t="str">
        <f t="shared" ca="1" si="140"/>
        <v/>
      </c>
      <c r="DK30" s="29" t="str">
        <f t="shared" ca="1" si="141"/>
        <v/>
      </c>
      <c r="DL30" s="29" t="str">
        <f t="shared" ca="1" si="142"/>
        <v/>
      </c>
      <c r="DM30" s="29" t="str">
        <f t="shared" ca="1" si="142"/>
        <v/>
      </c>
      <c r="JD30">
        <f t="shared" si="145"/>
        <v>0</v>
      </c>
      <c r="JE30">
        <f t="shared" si="146"/>
        <v>0</v>
      </c>
      <c r="JF30" t="str">
        <f t="shared" ca="1" si="147"/>
        <v/>
      </c>
      <c r="JG30" t="str">
        <f t="shared" ca="1" si="148"/>
        <v/>
      </c>
      <c r="JH30" t="str">
        <f t="shared" ca="1" si="149"/>
        <v/>
      </c>
      <c r="JI30" t="str">
        <f t="shared" ca="1" si="150"/>
        <v/>
      </c>
    </row>
    <row r="31" spans="2:269" x14ac:dyDescent="0.2">
      <c r="C31" s="9">
        <f t="array" aca="1" ref="C31" ca="1">MIN(IF($L$7=0, 0, IF(INDIRECT($L$6)&gt;0, IF(ROW(INDIRECT($L$6))&gt;C30, ROW(INDIRECT($L$6)), MAXR))))</f>
        <v>0</v>
      </c>
      <c r="D31" s="9">
        <f t="shared" ca="1" si="85"/>
        <v>0</v>
      </c>
      <c r="E31" s="9">
        <f t="shared" ref="E31" ca="1" si="151">D31</f>
        <v>0</v>
      </c>
      <c r="F31" s="105" t="str">
        <f t="shared" ref="F31" ca="1" si="152">IF(E31=0, "", INDIRECT($S$8&amp;E31))</f>
        <v/>
      </c>
      <c r="G31" s="7">
        <f t="shared" ref="G31" ca="1" si="153">IF(OR($C31=MAXR, $C31=0), 0, IF(ISERROR(MATCH($G$6, INDIRECT($F$13&amp;$C31), )), 0, C31))</f>
        <v>0</v>
      </c>
      <c r="H31" s="33">
        <f t="shared" ca="1" si="89"/>
        <v>0</v>
      </c>
      <c r="I31" s="33">
        <f t="shared" ca="1" si="89"/>
        <v>0</v>
      </c>
      <c r="J31" s="33">
        <f t="shared" ca="1" si="89"/>
        <v>0</v>
      </c>
      <c r="K31" s="33">
        <f t="shared" ca="1" si="89"/>
        <v>0</v>
      </c>
      <c r="L31" s="33">
        <f t="shared" ca="1" si="89"/>
        <v>0</v>
      </c>
      <c r="M31" s="33">
        <f t="shared" ca="1" si="89"/>
        <v>0</v>
      </c>
      <c r="N31" s="33">
        <f t="shared" ca="1" si="89"/>
        <v>0</v>
      </c>
      <c r="O31" s="33">
        <f t="shared" ca="1" si="89"/>
        <v>0</v>
      </c>
      <c r="P31" s="33">
        <f t="shared" ca="1" si="89"/>
        <v>0</v>
      </c>
      <c r="Q31" s="33">
        <f t="shared" ca="1" si="89"/>
        <v>0</v>
      </c>
      <c r="R31" s="33">
        <f t="shared" ca="1" si="90"/>
        <v>0</v>
      </c>
      <c r="S31" s="33">
        <f t="shared" ca="1" si="90"/>
        <v>0</v>
      </c>
      <c r="T31" s="33">
        <f t="shared" ca="1" si="90"/>
        <v>0</v>
      </c>
      <c r="U31" s="33">
        <f t="shared" ca="1" si="90"/>
        <v>0</v>
      </c>
      <c r="V31" s="33">
        <f t="shared" ca="1" si="90"/>
        <v>0</v>
      </c>
      <c r="W31" s="33">
        <f t="shared" ca="1" si="90"/>
        <v>0</v>
      </c>
      <c r="X31" s="33">
        <f t="shared" ca="1" si="90"/>
        <v>0</v>
      </c>
      <c r="Y31" s="33">
        <f t="shared" ca="1" si="90"/>
        <v>0</v>
      </c>
      <c r="Z31" s="33">
        <f t="shared" ca="1" si="90"/>
        <v>0</v>
      </c>
      <c r="AA31" s="33">
        <f t="shared" ca="1" si="90"/>
        <v>0</v>
      </c>
      <c r="AB31" s="33">
        <f t="shared" ca="1" si="90"/>
        <v>0</v>
      </c>
      <c r="AC31" s="33">
        <f t="shared" ca="1" si="90"/>
        <v>0</v>
      </c>
      <c r="AD31" s="33">
        <f t="shared" ca="1" si="90"/>
        <v>0</v>
      </c>
      <c r="AE31" s="33">
        <f t="shared" ca="1" si="90"/>
        <v>0</v>
      </c>
      <c r="AF31" s="33">
        <f t="shared" ca="1" si="91"/>
        <v>0</v>
      </c>
      <c r="AG31" s="33">
        <f t="shared" ca="1" si="91"/>
        <v>0</v>
      </c>
      <c r="AH31" s="33">
        <f t="shared" ca="1" si="91"/>
        <v>0</v>
      </c>
      <c r="AI31" s="33">
        <f t="shared" ca="1" si="91"/>
        <v>0</v>
      </c>
      <c r="AJ31" s="33">
        <f t="shared" ca="1" si="91"/>
        <v>0</v>
      </c>
      <c r="AK31" s="33">
        <f t="shared" ca="1" si="91"/>
        <v>0</v>
      </c>
      <c r="AL31" s="33">
        <f t="shared" ca="1" si="91"/>
        <v>0</v>
      </c>
      <c r="AM31" s="33">
        <f t="shared" ca="1" si="91"/>
        <v>0</v>
      </c>
      <c r="AN31" s="33">
        <f t="shared" ca="1" si="91"/>
        <v>0</v>
      </c>
      <c r="AO31" s="33">
        <f t="shared" ca="1" si="91"/>
        <v>0</v>
      </c>
      <c r="AP31" s="33">
        <f t="shared" ca="1" si="91"/>
        <v>0</v>
      </c>
      <c r="AQ31" s="33">
        <f t="shared" ca="1" si="91"/>
        <v>0</v>
      </c>
      <c r="AR31" s="33">
        <f t="shared" ca="1" si="91"/>
        <v>0</v>
      </c>
      <c r="AS31" s="33">
        <f t="shared" ca="1" si="91"/>
        <v>0</v>
      </c>
      <c r="AT31" s="33">
        <f t="shared" ca="1" si="91"/>
        <v>0</v>
      </c>
      <c r="AU31" s="33">
        <f t="shared" ca="1" si="92"/>
        <v>0</v>
      </c>
      <c r="AV31" s="33">
        <f t="shared" ca="1" si="92"/>
        <v>0</v>
      </c>
      <c r="AW31" s="33">
        <f t="shared" ca="1" si="92"/>
        <v>0</v>
      </c>
      <c r="AX31" s="33">
        <f t="shared" ca="1" si="92"/>
        <v>0</v>
      </c>
      <c r="AY31" s="33">
        <f t="shared" ca="1" si="92"/>
        <v>0</v>
      </c>
      <c r="AZ31" s="33">
        <f t="shared" ca="1" si="92"/>
        <v>0</v>
      </c>
      <c r="BA31" s="33">
        <f t="shared" ca="1" si="92"/>
        <v>0</v>
      </c>
      <c r="BB31" s="33">
        <f t="shared" ca="1" si="92"/>
        <v>0</v>
      </c>
      <c r="BC31" s="33">
        <f t="shared" ca="1" si="92"/>
        <v>0</v>
      </c>
      <c r="BD31" s="33">
        <f t="shared" ca="1" si="92"/>
        <v>0</v>
      </c>
      <c r="BE31" s="33">
        <f t="shared" ca="1" si="92"/>
        <v>0</v>
      </c>
      <c r="BF31" s="33">
        <f t="shared" ca="1" si="92"/>
        <v>0</v>
      </c>
      <c r="BG31" s="33">
        <f t="shared" ca="1" si="92"/>
        <v>0</v>
      </c>
      <c r="BH31" s="33"/>
      <c r="BJ31" s="148" t="str">
        <f t="shared" ref="BJ31" ca="1" si="154">IF(ISERROR(IF(OR(INDIRECT($BI$3&amp;C31)="Excel Override",AND(INDIRECT($BI$4&amp;(C31-15))&lt;0,INDIRECT($BI$5&amp;C31)=1)),1,0)),"",IF(OR(INDIRECT($BI$3&amp;C31)="Excel Override",AND(INDIRECT($BI$4&amp;(C31-15))&lt;0,INDIRECT($BI$5&amp;C31)=1)),1,0))</f>
        <v/>
      </c>
      <c r="BL31" s="30"/>
      <c r="BN31" s="29" t="str">
        <f t="shared" ref="BN31" ca="1" si="155">IF(OR(H$19=0,$E31=0,$C31=MAXR),"",IF((INDIRECT(H$23&amp;$E31))&lt;&gt;(INDIRECT($F$9&amp;H$20&amp;$C31)),IF($BJ31=1,0,1),0))</f>
        <v/>
      </c>
      <c r="BO31" s="29" t="str">
        <f t="shared" ref="BO31" ca="1" si="156">IF(OR(I$19=0,$E31=0,$C31=MAXR),"",IF((INDIRECT(I$23&amp;$E31))&lt;&gt;(INDIRECT($F$9&amp;I$20&amp;$C31)),IF($BJ31=1,0,1),0))</f>
        <v/>
      </c>
      <c r="BP31" s="29" t="str">
        <f t="shared" ref="BP31" ca="1" si="157">IF(OR(J$19=0,$E31=0,$C31=MAXR),"",IF((INDIRECT(J$23&amp;$E31))&lt;&gt;(INDIRECT($F$9&amp;J$20&amp;$C31)),IF($BJ31=1,0,1),0))</f>
        <v/>
      </c>
      <c r="BQ31" s="29" t="str">
        <f t="shared" ref="BQ31" ca="1" si="158">IF(OR(K$19=0,$E31=0,$C31=MAXR),"",IF((INDIRECT(K$23&amp;$E31))&lt;&gt;(INDIRECT($F$9&amp;K$20&amp;$C31)),IF($BJ31=1,0,1),0))</f>
        <v/>
      </c>
      <c r="BR31" s="29" t="str">
        <f t="shared" ref="BR31" ca="1" si="159">IF(OR(L$19=0,$E31=0,$C31=MAXR),"",IF((INDIRECT(L$23&amp;$E31))&lt;&gt;(INDIRECT($F$9&amp;L$20&amp;$C31)),IF($BJ31=1,0,1),0))</f>
        <v/>
      </c>
      <c r="BS31" s="29" t="str">
        <f t="shared" ref="BS31" ca="1" si="160">IF(OR(M$19=0,$E31=0,$C31=MAXR),"",IF((INDIRECT(M$23&amp;$E31))&lt;&gt;(INDIRECT($F$9&amp;M$20&amp;$C31)),IF($BJ31=1,0,1),0))</f>
        <v/>
      </c>
      <c r="BT31" s="29" t="str">
        <f t="shared" ref="BT31" ca="1" si="161">IF(OR(N$19=0,$E31=0,$C31=MAXR),"",IF((INDIRECT(N$23&amp;$E31))&lt;&gt;(INDIRECT($F$9&amp;N$20&amp;$C31)),IF($BJ31=1,0,1),0))</f>
        <v/>
      </c>
      <c r="BU31" s="29" t="str">
        <f t="shared" ref="BU31" ca="1" si="162">IF(OR(O$19=0,$E31=0,$C31=MAXR),"",IF((INDIRECT(O$23&amp;$E31))&lt;&gt;(INDIRECT($F$9&amp;O$20&amp;$C31)),IF($BJ31=1,0,1),0))</f>
        <v/>
      </c>
      <c r="BV31" s="29" t="str">
        <f t="shared" ref="BV31" ca="1" si="163">IF(OR(P$19=0,$E31=0,$C31=MAXR),"",IF((INDIRECT(P$23&amp;$E31))&lt;&gt;(INDIRECT($F$9&amp;P$20&amp;$C31)),IF($BJ31=1,0,1),0))</f>
        <v/>
      </c>
      <c r="BW31" s="29" t="str">
        <f t="shared" ref="BW31" ca="1" si="164">IF(OR(Q$19=0,$E31=0,$C31=MAXR),"",IF((INDIRECT(Q$23&amp;$E31))&lt;&gt;(INDIRECT($F$9&amp;Q$20&amp;$C31)),IF($BJ31=1,0,1),0))</f>
        <v/>
      </c>
      <c r="BX31" s="29" t="str">
        <f t="shared" ref="BX31" ca="1" si="165">IF(OR(R$19=0,$E31=0,$C31=MAXR),"",IF((INDIRECT(R$23&amp;$E31))&lt;&gt;(INDIRECT($F$9&amp;R$20&amp;$C31)),IF($BJ31=1,0,1),0))</f>
        <v/>
      </c>
      <c r="BY31" s="29" t="str">
        <f t="shared" ref="BY31" ca="1" si="166">IF(OR(S$19=0,$E31=0,$C31=MAXR),"",IF((INDIRECT(S$23&amp;$E31))&lt;&gt;(INDIRECT($F$9&amp;S$20&amp;$C31)),IF($BJ31=1,0,1),0))</f>
        <v/>
      </c>
      <c r="BZ31" s="29" t="str">
        <f t="shared" ref="BZ31" ca="1" si="167">IF(OR(T$19=0,$E31=0,$C31=MAXR),"",IF((INDIRECT(T$23&amp;$E31))&lt;&gt;(INDIRECT($F$9&amp;T$20&amp;$C31)),IF($BJ31=1,0,1),0))</f>
        <v/>
      </c>
      <c r="CA31" s="29" t="str">
        <f t="shared" ref="CA31" ca="1" si="168">IF(OR(U$19=0,$E31=0,$C31=MAXR),"",IF((INDIRECT(U$23&amp;$E31))&lt;&gt;(INDIRECT($F$9&amp;U$20&amp;$C31)),IF($BJ31=1,0,1),0))</f>
        <v/>
      </c>
      <c r="CB31" s="29" t="str">
        <f t="shared" ref="CB31" ca="1" si="169">IF(OR(V$19=0,$E31=0,$C31=MAXR),"",IF((INDIRECT(V$23&amp;$E31))&lt;&gt;(INDIRECT($F$9&amp;V$20&amp;$C31)),IF($BJ31=1,0,1),0))</f>
        <v/>
      </c>
      <c r="CC31" s="29" t="str">
        <f t="shared" ref="CC31" ca="1" si="170">IF(OR(W$19=0,$E31=0,$C31=MAXR),"",IF((INDIRECT(W$23&amp;$E31))&lt;&gt;(INDIRECT($F$9&amp;W$20&amp;$C31)),IF($BJ31=1,0,1),0))</f>
        <v/>
      </c>
      <c r="CD31" s="29" t="str">
        <f t="shared" ref="CD31" ca="1" si="171">IF(OR(X$19=0,$E31=0,$C31=MAXR),"",IF((INDIRECT(X$23&amp;$E31))&lt;&gt;(INDIRECT($F$9&amp;X$20&amp;$C31)),IF($BJ31=1,0,1),0))</f>
        <v/>
      </c>
      <c r="CE31" s="29" t="str">
        <f t="shared" ref="CE31" ca="1" si="172">IF(OR(Y$19=0,$E31=0,$C31=MAXR),"",IF((INDIRECT(Y$23&amp;$E31))&lt;&gt;(INDIRECT($F$9&amp;Y$20&amp;$C31)),IF($BJ31=1,0,1),0))</f>
        <v/>
      </c>
      <c r="CF31" s="29" t="str">
        <f t="shared" ref="CF31" ca="1" si="173">IF(OR(Z$19=0,$E31=0,$C31=MAXR),"",IF((INDIRECT(Z$23&amp;$E31))&lt;&gt;(INDIRECT($F$9&amp;Z$20&amp;$C31)),IF($BJ31=1,0,1),0))</f>
        <v/>
      </c>
      <c r="CG31" s="29" t="str">
        <f t="shared" ref="CG31" ca="1" si="174">IF(OR(AA$19=0,$E31=0,$C31=MAXR),"",IF((INDIRECT(AA$23&amp;$E31))&lt;&gt;(INDIRECT($F$9&amp;AA$20&amp;$C31)),IF($BJ31=1,0,1),0))</f>
        <v/>
      </c>
      <c r="CH31" s="29" t="str">
        <f t="shared" ref="CH31" ca="1" si="175">IF(OR(AB$19=0,$E31=0,$C31=MAXR),"",IF((INDIRECT(AB$23&amp;$E31))&lt;&gt;(INDIRECT($F$9&amp;AB$20&amp;$C31)),IF($BJ31=1,0,1),0))</f>
        <v/>
      </c>
      <c r="CI31" s="29" t="str">
        <f t="shared" ref="CI31" ca="1" si="176">IF(OR(AC$19=0,$E31=0,$C31=MAXR),"",IF((INDIRECT(AC$23&amp;$E31))&lt;&gt;(INDIRECT($F$9&amp;AC$20&amp;$C31)),IF($BJ31=1,0,1),0))</f>
        <v/>
      </c>
      <c r="CJ31" s="29" t="str">
        <f t="shared" ref="CJ31" ca="1" si="177">IF(OR(AD$19=0,$E31=0,$C31=MAXR),"",IF((INDIRECT(AD$23&amp;$E31))&lt;&gt;(INDIRECT($F$9&amp;AD$20&amp;$C31)),IF($BJ31=1,0,1),0))</f>
        <v/>
      </c>
      <c r="CK31" s="29" t="str">
        <f t="shared" ref="CK31" ca="1" si="178">IF(OR(AE$19=0,$E31=0,$C31=MAXR),"",IF((INDIRECT(AE$23&amp;$E31))&lt;&gt;(INDIRECT($F$9&amp;AE$20&amp;$C31)),IF($BJ31=1,0,1),0))</f>
        <v/>
      </c>
      <c r="CL31" s="29" t="str">
        <f t="shared" ref="CL31" ca="1" si="179">IF(OR(AF$19=0,$E31=0,$C31=MAXR),"",IF((INDIRECT(AF$23&amp;$E31))&lt;&gt;(INDIRECT($F$9&amp;AF$20&amp;$C31)),IF($BJ31=1,0,1),0))</f>
        <v/>
      </c>
      <c r="CM31" s="29" t="str">
        <f t="shared" ref="CM31" ca="1" si="180">IF(OR(AG$19=0,$E31=0,$C31=MAXR),"",IF((INDIRECT(AG$23&amp;$E31))&lt;&gt;(INDIRECT($F$9&amp;AG$20&amp;$C31)),IF($BJ31=1,0,1),0))</f>
        <v/>
      </c>
      <c r="CN31" s="29" t="str">
        <f t="shared" ref="CN31" ca="1" si="181">IF(OR(AH$19=0,$E31=0,$C31=MAXR),"",IF((INDIRECT(AH$23&amp;$E31))&lt;&gt;(INDIRECT($F$9&amp;AH$20&amp;$C31)),IF($BJ31=1,0,1),0))</f>
        <v/>
      </c>
      <c r="CO31" s="29" t="str">
        <f t="shared" ref="CO31" ca="1" si="182">IF(OR(AI$19=0,$E31=0,$C31=MAXR),"",IF((INDIRECT(AI$23&amp;$E31))&lt;&gt;(INDIRECT($F$9&amp;AI$20&amp;$C31)),IF($BJ31=1,0,1),0))</f>
        <v/>
      </c>
      <c r="CP31" s="29" t="str">
        <f t="shared" ref="CP31" ca="1" si="183">IF(OR(AJ$19=0,$E31=0,$C31=MAXR),"",IF((INDIRECT(AJ$23&amp;$E31))&lt;&gt;(INDIRECT($F$9&amp;AJ$20&amp;$C31)),IF($BJ31=1,0,1),0))</f>
        <v/>
      </c>
      <c r="CQ31" s="29" t="str">
        <f t="shared" ref="CQ31" ca="1" si="184">IF(OR(AK$19=0,$E31=0,$C31=MAXR),"",IF((INDIRECT(AK$23&amp;$E31))&lt;&gt;(INDIRECT($F$9&amp;AK$20&amp;$C31)),IF($BJ31=1,0,1),0))</f>
        <v/>
      </c>
      <c r="CR31" s="29" t="str">
        <f t="shared" ref="CR31" ca="1" si="185">IF(OR(AL$19=0,$E31=0,$C31=MAXR),"",IF((INDIRECT(AL$23&amp;$E31))&lt;&gt;(INDIRECT($F$9&amp;AL$20&amp;$C31)),IF($BJ31=1,0,1),0))</f>
        <v/>
      </c>
      <c r="CS31" s="29" t="str">
        <f t="shared" ref="CS31" ca="1" si="186">IF(OR(AM$19=0,$E31=0,$C31=MAXR),"",IF((INDIRECT(AM$23&amp;$E31))&lt;&gt;(INDIRECT($F$9&amp;AM$20&amp;$C31)),IF($BJ31=1,0,1),0))</f>
        <v/>
      </c>
      <c r="CT31" s="29" t="str">
        <f t="shared" ref="CT31" ca="1" si="187">IF(OR(AN$19=0,$E31=0,$C31=MAXR),"",IF((INDIRECT(AN$23&amp;$E31))&lt;&gt;(INDIRECT($F$9&amp;AN$20&amp;$C31)),IF($BJ31=1,0,1),0))</f>
        <v/>
      </c>
      <c r="CU31" s="29" t="str">
        <f t="shared" ref="CU31" ca="1" si="188">IF(OR(AO$19=0,$E31=0,$C31=MAXR),"",IF((INDIRECT(AO$23&amp;$E31))&lt;&gt;(INDIRECT($F$9&amp;AO$20&amp;$C31)),IF($BJ31=1,0,1),0))</f>
        <v/>
      </c>
      <c r="CV31" s="29" t="str">
        <f t="shared" ref="CV31" ca="1" si="189">IF(OR(AP$19=0,$E31=0,$C31=MAXR),"",IF((INDIRECT(AP$23&amp;$E31))&lt;&gt;(INDIRECT($F$9&amp;AP$20&amp;$C31)),IF($BJ31=1,0,1),0))</f>
        <v/>
      </c>
      <c r="CW31" s="29" t="str">
        <f t="shared" ref="CW31" ca="1" si="190">IF(OR(AQ$19=0,$E31=0,$C31=MAXR),"",IF((INDIRECT(AQ$23&amp;$E31))&lt;&gt;(INDIRECT($F$9&amp;AQ$20&amp;$C31)),IF($BJ31=1,0,1),0))</f>
        <v/>
      </c>
      <c r="CX31" s="29" t="str">
        <f t="shared" ref="CX31" ca="1" si="191">IF(OR(AR$19=0,$E31=0,$C31=MAXR),"",IF((INDIRECT(AR$23&amp;$E31))&lt;&gt;(INDIRECT($F$9&amp;AR$20&amp;$C31)),IF($BJ31=1,0,1),0))</f>
        <v/>
      </c>
      <c r="CY31" s="29" t="str">
        <f t="shared" ref="CY31" ca="1" si="192">IF(OR(AS$19=0,$E31=0,$C31=MAXR),"",IF((INDIRECT(AS$23&amp;$E31))&lt;&gt;(INDIRECT($F$9&amp;AS$20&amp;$C31)),IF($BJ31=1,0,1),0))</f>
        <v/>
      </c>
      <c r="CZ31" s="29" t="str">
        <f t="shared" ref="CZ31" ca="1" si="193">IF(OR(AT$19=0,$E31=0,$C31=MAXR),"",IF((INDIRECT(AT$23&amp;$E31))&lt;&gt;(INDIRECT($F$9&amp;AT$20&amp;$C31)),IF($BJ31=1,0,1),0))</f>
        <v/>
      </c>
      <c r="DA31" s="29" t="str">
        <f t="shared" ref="DA31" ca="1" si="194">IF(OR(AU$19=0,$E31=0,$C31=MAXR),"",IF((INDIRECT(AU$23&amp;$E31))&lt;&gt;(INDIRECT($F$9&amp;AU$20&amp;$C31)),IF($BJ31=1,0,1),0))</f>
        <v/>
      </c>
      <c r="DB31" s="29" t="str">
        <f t="shared" ref="DB31" ca="1" si="195">IF(OR(AV$19=0,$E31=0,$C31=MAXR),"",IF((INDIRECT(AV$23&amp;$E31))&lt;&gt;(INDIRECT($F$9&amp;AV$20&amp;$C31)),IF($BJ31=1,0,1),0))</f>
        <v/>
      </c>
      <c r="DC31" s="29" t="str">
        <f t="shared" ref="DC31" ca="1" si="196">IF(OR(AW$19=0,$E31=0,$C31=MAXR),"",IF((INDIRECT(AW$23&amp;$E31))&lt;&gt;(INDIRECT($F$9&amp;AW$20&amp;$C31)),IF($BJ31=1,0,1),0))</f>
        <v/>
      </c>
      <c r="DD31" s="29" t="str">
        <f t="shared" ref="DD31" ca="1" si="197">IF(OR(AX$19=0,$E31=0,$C31=MAXR),"",IF((INDIRECT(AX$23&amp;$E31))&lt;&gt;(INDIRECT($F$9&amp;AX$20&amp;$C31)),IF($BJ31=1,0,1),0))</f>
        <v/>
      </c>
      <c r="DE31" s="29" t="str">
        <f t="shared" ref="DE31" ca="1" si="198">IF(OR(AY$19=0,$E31=0,$C31=MAXR),"",IF((INDIRECT(AY$23&amp;$E31))&lt;&gt;(INDIRECT($F$9&amp;AY$20&amp;$C31)),IF($BJ31=1,0,1),0))</f>
        <v/>
      </c>
      <c r="DF31" s="29" t="str">
        <f t="shared" ref="DF31" ca="1" si="199">IF(OR(AZ$19=0,$E31=0,$C31=MAXR),"",IF((INDIRECT(AZ$23&amp;$E31))&lt;&gt;(INDIRECT($F$9&amp;AZ$20&amp;$C31)),IF($BJ31=1,0,1),0))</f>
        <v/>
      </c>
      <c r="DG31" s="29" t="str">
        <f t="shared" ref="DG31" ca="1" si="200">IF(OR(BA$19=0,$E31=0,$C31=MAXR),"",IF((INDIRECT(BA$23&amp;$E31))&lt;&gt;(INDIRECT($F$9&amp;BA$20&amp;$C31)),IF($BJ31=1,0,1),0))</f>
        <v/>
      </c>
      <c r="DH31" s="29" t="str">
        <f t="shared" ref="DH31" ca="1" si="201">IF(OR(BB$19=0,$E31=0,$C31=MAXR),"",IF((INDIRECT(BB$23&amp;$E31))&lt;&gt;(INDIRECT($F$9&amp;BB$20&amp;$C31)),IF($BJ31=1,0,1),0))</f>
        <v/>
      </c>
      <c r="DI31" s="29" t="str">
        <f t="shared" ref="DI31" ca="1" si="202">IF(OR(BC$19=0,$E31=0,$C31=MAXR),"",IF((INDIRECT(BC$23&amp;$E31))&lt;&gt;(INDIRECT($F$9&amp;BC$20&amp;$C31)),IF($BJ31=1,0,1),0))</f>
        <v/>
      </c>
      <c r="DJ31" s="29" t="str">
        <f t="shared" ref="DJ31" ca="1" si="203">IF(OR(BD$19=0,$E31=0,$C31=MAXR),"",IF((INDIRECT(BD$23&amp;$E31))&lt;&gt;(INDIRECT($F$9&amp;BD$20&amp;$C31)),IF($BJ31=1,0,1),0))</f>
        <v/>
      </c>
      <c r="DK31" s="29" t="str">
        <f t="shared" ref="DK31" ca="1" si="204">IF(OR(BE$19=0,$E31=0,$C31=MAXR),"",IF((INDIRECT(BE$23&amp;$E31))&lt;&gt;(INDIRECT($F$9&amp;BE$20&amp;$C31)),IF($BJ31=1,0,1),0))</f>
        <v/>
      </c>
      <c r="DL31" s="29" t="str">
        <f t="shared" ref="DL31" ca="1" si="205">IF(OR(BF$19=0,$E31=0,$C31=MAXR),"",IF((INDIRECT(BF$23&amp;$E31))&lt;&gt;(INDIRECT($F$9&amp;BF$20&amp;$C31)),IF($BJ31=1,0,1),0))</f>
        <v/>
      </c>
      <c r="DM31" s="29" t="str">
        <f t="shared" ref="DM31" ca="1" si="206">IF(OR(BG$19=0,$E31=0,$C31=MAXR),"",IF((INDIRECT(BG$23&amp;$E31))&lt;&gt;(INDIRECT($F$9&amp;BG$20&amp;$C31)),IF($BJ31=1,0,1),0))</f>
        <v/>
      </c>
      <c r="JD31">
        <f t="shared" si="145"/>
        <v>0</v>
      </c>
      <c r="JE31">
        <f t="shared" ref="JE31" si="207">IF(JD31&lt;&gt;0,JE30+1,0)</f>
        <v>0</v>
      </c>
      <c r="JF31" t="str">
        <f t="shared" ref="JF31" ca="1" si="208">IF(ScenarioType&lt;&gt;"ALL",IF(ISERROR(IF(INDIRECT("SCENARIOMETA!B"&amp;JE31)=ScenarioType,INDIRECT("SCENARIOMETA!A"&amp;JE31)," ")),"",IF(INDIRECT("SCENARIOMETA!B"&amp;JE31)=ScenarioType,INDIRECT("SCENARIOMETA!A"&amp;JE31)," ")),IF(JD31&lt;&gt;0,INDIRECT("SCENARIOMETA!A"&amp;JE31),""))</f>
        <v/>
      </c>
      <c r="JG31" t="str">
        <f t="shared" ref="JG31" ca="1" si="209">IF(ScenarioType&lt;&gt;"ALL",IF(ISERROR(IF(INDIRECT("SCENARIOMETA!B"&amp;JE31)=ScenarioType,INDIRECT("SCENARIOMETA!B"&amp;JE31)," ")),"",IF(INDIRECT("SCENARIOMETA!B"&amp;JE31)=ScenarioType,INDIRECT("SCENARIOMETA!B"&amp;JE31)," ")),IF(JD31&lt;&gt;0,INDIRECT("SCENARIOMETA!B"&amp;JE31),""))</f>
        <v/>
      </c>
      <c r="JH31" t="str">
        <f t="shared" ref="JH31" ca="1" si="210">IF(ScenarioType&lt;&gt;"ALL",IF(ISERROR(IF(INDIRECT("SCENARIOMETA!B"&amp;JE31)=ScenarioType,INDIRECT("SCENARIOMETA!H"&amp;JE31)," ")),"",IF(INDIRECT("SCENARIOMETA!B"&amp;JE31)=ScenarioType,INDIRECT("SCENARIOMETA!H"&amp;JE31)," ")+14),IF(JD31&lt;&gt;0,INDIRECT("SCENARIOMETA!H"&amp;JE31)+14,""))</f>
        <v/>
      </c>
      <c r="JI31" t="str">
        <f t="shared" ref="JI31" ca="1" si="211">IF(ScenarioType&lt;&gt;"ALL",IF(ISERROR(IF(INDIRECT("SCENARIOMETA!B"&amp;JE31)=ScenarioType,INDIRECT("SCENARIOMETA!E"&amp;JE31)," ")),"",IF(INDIRECT("SCENARIOMETA!B"&amp;JE31)=ScenarioType,INDIRECT("SCENARIOMETA!E"&amp;JE31)," ")+14),IF(JD31&lt;&gt;0,INDIRECT("SCENARIOMETA!E"&amp;JE31)+14,""))</f>
        <v/>
      </c>
    </row>
    <row r="32" spans="2:269" x14ac:dyDescent="0.2">
      <c r="C32" s="9"/>
      <c r="D32" s="9"/>
      <c r="E32" s="9"/>
      <c r="F32" s="105"/>
      <c r="G32" s="7"/>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J32" s="148"/>
      <c r="BL32" s="30"/>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row>
    <row r="33" spans="3:117" x14ac:dyDescent="0.2">
      <c r="C33" s="9"/>
      <c r="D33" s="9"/>
      <c r="E33" s="9"/>
      <c r="F33" s="105"/>
      <c r="G33" s="7"/>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J33" s="148"/>
      <c r="BL33" s="30"/>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row>
    <row r="34" spans="3:117" x14ac:dyDescent="0.2">
      <c r="C34" s="9"/>
      <c r="D34" s="9"/>
      <c r="E34" s="9"/>
      <c r="F34" s="105"/>
      <c r="G34" s="7"/>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J34" s="148"/>
      <c r="BL34" s="30"/>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row>
    <row r="35" spans="3:117" x14ac:dyDescent="0.2">
      <c r="C35" s="9"/>
      <c r="D35" s="9"/>
      <c r="E35" s="9"/>
      <c r="F35" s="105"/>
      <c r="G35" s="7"/>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J35" s="148"/>
      <c r="BL35" s="30"/>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row>
    <row r="36" spans="3:117" x14ac:dyDescent="0.2">
      <c r="C36" s="9"/>
      <c r="D36" s="9"/>
      <c r="E36" s="9"/>
      <c r="F36" s="105"/>
      <c r="G36" s="7"/>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J36" s="148"/>
      <c r="BL36" s="30"/>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row>
    <row r="37" spans="3:117" x14ac:dyDescent="0.2">
      <c r="C37" s="9"/>
      <c r="D37" s="9"/>
      <c r="E37" s="9"/>
      <c r="F37" s="105"/>
      <c r="G37" s="7"/>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J37" s="148"/>
      <c r="BL37" s="30"/>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row>
    <row r="38" spans="3:117" x14ac:dyDescent="0.2">
      <c r="C38" s="9"/>
      <c r="D38" s="9"/>
      <c r="E38" s="9"/>
      <c r="F38" s="105"/>
      <c r="G38" s="7"/>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J38" s="148"/>
      <c r="BL38" s="30"/>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row>
    <row r="39" spans="3:117" x14ac:dyDescent="0.2">
      <c r="C39" s="9"/>
      <c r="D39" s="9"/>
      <c r="E39" s="9"/>
      <c r="F39" s="105"/>
      <c r="G39" s="7"/>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J39" s="148"/>
      <c r="BL39" s="30"/>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row>
    <row r="40" spans="3:117" x14ac:dyDescent="0.2">
      <c r="C40" s="9"/>
      <c r="D40" s="9"/>
      <c r="E40" s="9"/>
      <c r="F40" s="105"/>
      <c r="G40" s="7"/>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J40" s="148"/>
      <c r="BL40" s="30"/>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row>
    <row r="447" spans="3:269" x14ac:dyDescent="0.2">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JD447">
        <f t="shared" ref="JD447:JD475" si="212">IF(JD446&lt;&gt;0,JD446-1,0)</f>
        <v>0</v>
      </c>
      <c r="JE447">
        <f t="shared" ref="JE447:JE475" si="213">IF(JD447&lt;&gt;0,JE446+1,0)</f>
        <v>0</v>
      </c>
      <c r="JF447" t="str">
        <f t="shared" ref="JF447:JF475" ca="1" si="214">IF(ScenarioType&lt;&gt;"ALL",IF(ISERROR(IF(INDIRECT("SCENARIOMETA!B"&amp;JE447)=ScenarioType,INDIRECT("SCENARIOMETA!A"&amp;JE447)," ")),"",IF(INDIRECT("SCENARIOMETA!B"&amp;JE447)=ScenarioType,INDIRECT("SCENARIOMETA!A"&amp;JE447)," ")),IF(JD447&lt;&gt;0,INDIRECT("SCENARIOMETA!A"&amp;JE447),""))</f>
        <v/>
      </c>
      <c r="JG447" t="str">
        <f t="shared" ref="JG447:JG475" ca="1" si="215">IF(ScenarioType&lt;&gt;"ALL",IF(ISERROR(IF(INDIRECT("SCENARIOMETA!B"&amp;JE447)=ScenarioType,INDIRECT("SCENARIOMETA!B"&amp;JE447)," ")),"",IF(INDIRECT("SCENARIOMETA!B"&amp;JE447)=ScenarioType,INDIRECT("SCENARIOMETA!B"&amp;JE447)," ")),IF(JD447&lt;&gt;0,INDIRECT("SCENARIOMETA!B"&amp;JE447),""))</f>
        <v/>
      </c>
      <c r="JH447" t="str">
        <f t="shared" ref="JH447:JH475" ca="1" si="216">IF(ScenarioType&lt;&gt;"ALL",IF(ISERROR(IF(INDIRECT("SCENARIOMETA!B"&amp;JE447)=ScenarioType,INDIRECT("SCENARIOMETA!H"&amp;JE447)," ")),"",IF(INDIRECT("SCENARIOMETA!B"&amp;JE447)=ScenarioType,INDIRECT("SCENARIOMETA!H"&amp;JE447)," ")+14),IF(JD447&lt;&gt;0,INDIRECT("SCENARIOMETA!H"&amp;JE447)+14,""))</f>
        <v/>
      </c>
      <c r="JI447" t="str">
        <f t="shared" ref="JI447:JI475" ca="1" si="217">IF(ScenarioType&lt;&gt;"ALL",IF(ISERROR(IF(INDIRECT("SCENARIOMETA!B"&amp;JE447)=ScenarioType,INDIRECT("SCENARIOMETA!E"&amp;JE447)," ")),"",IF(INDIRECT("SCENARIOMETA!B"&amp;JE447)=ScenarioType,INDIRECT("SCENARIOMETA!E"&amp;JE447)," ")+14),IF(JD447&lt;&gt;0,INDIRECT("SCENARIOMETA!E"&amp;JE447)+14,""))</f>
        <v/>
      </c>
    </row>
    <row r="448" spans="3:269" x14ac:dyDescent="0.2">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JD448">
        <f t="shared" si="212"/>
        <v>0</v>
      </c>
      <c r="JE448">
        <f t="shared" si="213"/>
        <v>0</v>
      </c>
      <c r="JF448" t="str">
        <f t="shared" ca="1" si="214"/>
        <v/>
      </c>
      <c r="JG448" t="str">
        <f t="shared" ca="1" si="215"/>
        <v/>
      </c>
      <c r="JH448" t="str">
        <f t="shared" ca="1" si="216"/>
        <v/>
      </c>
      <c r="JI448" t="str">
        <f t="shared" ca="1" si="217"/>
        <v/>
      </c>
    </row>
    <row r="449" spans="3:269" x14ac:dyDescent="0.2">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JD449">
        <f t="shared" si="212"/>
        <v>0</v>
      </c>
      <c r="JE449">
        <f t="shared" si="213"/>
        <v>0</v>
      </c>
      <c r="JF449" t="str">
        <f t="shared" ca="1" si="214"/>
        <v/>
      </c>
      <c r="JG449" t="str">
        <f t="shared" ca="1" si="215"/>
        <v/>
      </c>
      <c r="JH449" t="str">
        <f t="shared" ca="1" si="216"/>
        <v/>
      </c>
      <c r="JI449" t="str">
        <f t="shared" ca="1" si="217"/>
        <v/>
      </c>
    </row>
    <row r="450" spans="3:269" x14ac:dyDescent="0.2">
      <c r="JD450">
        <f t="shared" si="212"/>
        <v>0</v>
      </c>
      <c r="JE450">
        <f t="shared" si="213"/>
        <v>0</v>
      </c>
      <c r="JF450" t="str">
        <f t="shared" ca="1" si="214"/>
        <v/>
      </c>
      <c r="JG450" t="str">
        <f t="shared" ca="1" si="215"/>
        <v/>
      </c>
      <c r="JH450" t="str">
        <f t="shared" ca="1" si="216"/>
        <v/>
      </c>
      <c r="JI450" t="str">
        <f t="shared" ca="1" si="217"/>
        <v/>
      </c>
    </row>
    <row r="451" spans="3:269" x14ac:dyDescent="0.2">
      <c r="JD451">
        <f t="shared" si="212"/>
        <v>0</v>
      </c>
      <c r="JE451">
        <f t="shared" si="213"/>
        <v>0</v>
      </c>
      <c r="JF451" t="str">
        <f t="shared" ca="1" si="214"/>
        <v/>
      </c>
      <c r="JG451" t="str">
        <f t="shared" ca="1" si="215"/>
        <v/>
      </c>
      <c r="JH451" t="str">
        <f t="shared" ca="1" si="216"/>
        <v/>
      </c>
      <c r="JI451" t="str">
        <f t="shared" ca="1" si="217"/>
        <v/>
      </c>
    </row>
    <row r="452" spans="3:269" x14ac:dyDescent="0.2">
      <c r="JD452">
        <f t="shared" si="212"/>
        <v>0</v>
      </c>
      <c r="JE452">
        <f t="shared" si="213"/>
        <v>0</v>
      </c>
      <c r="JF452" t="str">
        <f t="shared" ca="1" si="214"/>
        <v/>
      </c>
      <c r="JG452" t="str">
        <f t="shared" ca="1" si="215"/>
        <v/>
      </c>
      <c r="JH452" t="str">
        <f t="shared" ca="1" si="216"/>
        <v/>
      </c>
      <c r="JI452" t="str">
        <f t="shared" ca="1" si="217"/>
        <v/>
      </c>
    </row>
    <row r="453" spans="3:269" x14ac:dyDescent="0.2">
      <c r="JD453">
        <f t="shared" si="212"/>
        <v>0</v>
      </c>
      <c r="JE453">
        <f t="shared" si="213"/>
        <v>0</v>
      </c>
      <c r="JF453" t="str">
        <f t="shared" ca="1" si="214"/>
        <v/>
      </c>
      <c r="JG453" t="str">
        <f t="shared" ca="1" si="215"/>
        <v/>
      </c>
      <c r="JH453" t="str">
        <f t="shared" ca="1" si="216"/>
        <v/>
      </c>
      <c r="JI453" t="str">
        <f t="shared" ca="1" si="217"/>
        <v/>
      </c>
    </row>
    <row r="454" spans="3:269" x14ac:dyDescent="0.2">
      <c r="JD454">
        <f t="shared" si="212"/>
        <v>0</v>
      </c>
      <c r="JE454">
        <f t="shared" si="213"/>
        <v>0</v>
      </c>
      <c r="JF454" t="str">
        <f t="shared" ca="1" si="214"/>
        <v/>
      </c>
      <c r="JG454" t="str">
        <f t="shared" ca="1" si="215"/>
        <v/>
      </c>
      <c r="JH454" t="str">
        <f t="shared" ca="1" si="216"/>
        <v/>
      </c>
      <c r="JI454" t="str">
        <f t="shared" ca="1" si="217"/>
        <v/>
      </c>
    </row>
    <row r="455" spans="3:269" x14ac:dyDescent="0.2">
      <c r="JD455">
        <f t="shared" si="212"/>
        <v>0</v>
      </c>
      <c r="JE455">
        <f t="shared" si="213"/>
        <v>0</v>
      </c>
      <c r="JF455" t="str">
        <f t="shared" ca="1" si="214"/>
        <v/>
      </c>
      <c r="JG455" t="str">
        <f t="shared" ca="1" si="215"/>
        <v/>
      </c>
      <c r="JH455" t="str">
        <f t="shared" ca="1" si="216"/>
        <v/>
      </c>
      <c r="JI455" t="str">
        <f t="shared" ca="1" si="217"/>
        <v/>
      </c>
    </row>
    <row r="456" spans="3:269" x14ac:dyDescent="0.2">
      <c r="JD456">
        <f t="shared" si="212"/>
        <v>0</v>
      </c>
      <c r="JE456">
        <f t="shared" si="213"/>
        <v>0</v>
      </c>
      <c r="JF456" t="str">
        <f t="shared" ca="1" si="214"/>
        <v/>
      </c>
      <c r="JG456" t="str">
        <f t="shared" ca="1" si="215"/>
        <v/>
      </c>
      <c r="JH456" t="str">
        <f t="shared" ca="1" si="216"/>
        <v/>
      </c>
      <c r="JI456" t="str">
        <f t="shared" ca="1" si="217"/>
        <v/>
      </c>
    </row>
    <row r="457" spans="3:269" x14ac:dyDescent="0.2">
      <c r="JD457">
        <f t="shared" si="212"/>
        <v>0</v>
      </c>
      <c r="JE457">
        <f t="shared" si="213"/>
        <v>0</v>
      </c>
      <c r="JF457" t="str">
        <f t="shared" ca="1" si="214"/>
        <v/>
      </c>
      <c r="JG457" t="str">
        <f t="shared" ca="1" si="215"/>
        <v/>
      </c>
      <c r="JH457" t="str">
        <f t="shared" ca="1" si="216"/>
        <v/>
      </c>
      <c r="JI457" t="str">
        <f t="shared" ca="1" si="217"/>
        <v/>
      </c>
    </row>
    <row r="458" spans="3:269" x14ac:dyDescent="0.2">
      <c r="JD458">
        <f t="shared" si="212"/>
        <v>0</v>
      </c>
      <c r="JE458">
        <f t="shared" si="213"/>
        <v>0</v>
      </c>
      <c r="JF458" t="str">
        <f t="shared" ca="1" si="214"/>
        <v/>
      </c>
      <c r="JG458" t="str">
        <f t="shared" ca="1" si="215"/>
        <v/>
      </c>
      <c r="JH458" t="str">
        <f t="shared" ca="1" si="216"/>
        <v/>
      </c>
      <c r="JI458" t="str">
        <f t="shared" ca="1" si="217"/>
        <v/>
      </c>
    </row>
    <row r="459" spans="3:269" x14ac:dyDescent="0.2">
      <c r="JD459">
        <f t="shared" si="212"/>
        <v>0</v>
      </c>
      <c r="JE459">
        <f t="shared" si="213"/>
        <v>0</v>
      </c>
      <c r="JF459" t="str">
        <f t="shared" ca="1" si="214"/>
        <v/>
      </c>
      <c r="JG459" t="str">
        <f t="shared" ca="1" si="215"/>
        <v/>
      </c>
      <c r="JH459" t="str">
        <f t="shared" ca="1" si="216"/>
        <v/>
      </c>
      <c r="JI459" t="str">
        <f t="shared" ca="1" si="217"/>
        <v/>
      </c>
    </row>
    <row r="460" spans="3:269" x14ac:dyDescent="0.2">
      <c r="JD460">
        <f t="shared" si="212"/>
        <v>0</v>
      </c>
      <c r="JE460">
        <f t="shared" si="213"/>
        <v>0</v>
      </c>
      <c r="JF460" t="str">
        <f t="shared" ca="1" si="214"/>
        <v/>
      </c>
      <c r="JG460" t="str">
        <f t="shared" ca="1" si="215"/>
        <v/>
      </c>
      <c r="JH460" t="str">
        <f t="shared" ca="1" si="216"/>
        <v/>
      </c>
      <c r="JI460" t="str">
        <f t="shared" ca="1" si="217"/>
        <v/>
      </c>
    </row>
    <row r="461" spans="3:269" x14ac:dyDescent="0.2">
      <c r="JD461">
        <f t="shared" si="212"/>
        <v>0</v>
      </c>
      <c r="JE461">
        <f t="shared" si="213"/>
        <v>0</v>
      </c>
      <c r="JF461" t="str">
        <f t="shared" ca="1" si="214"/>
        <v/>
      </c>
      <c r="JG461" t="str">
        <f t="shared" ca="1" si="215"/>
        <v/>
      </c>
      <c r="JH461" t="str">
        <f t="shared" ca="1" si="216"/>
        <v/>
      </c>
      <c r="JI461" t="str">
        <f t="shared" ca="1" si="217"/>
        <v/>
      </c>
    </row>
    <row r="462" spans="3:269" x14ac:dyDescent="0.2">
      <c r="JD462">
        <f t="shared" si="212"/>
        <v>0</v>
      </c>
      <c r="JE462">
        <f t="shared" si="213"/>
        <v>0</v>
      </c>
      <c r="JF462" t="str">
        <f t="shared" ca="1" si="214"/>
        <v/>
      </c>
      <c r="JG462" t="str">
        <f t="shared" ca="1" si="215"/>
        <v/>
      </c>
      <c r="JH462" t="str">
        <f t="shared" ca="1" si="216"/>
        <v/>
      </c>
      <c r="JI462" t="str">
        <f t="shared" ca="1" si="217"/>
        <v/>
      </c>
    </row>
    <row r="463" spans="3:269" x14ac:dyDescent="0.2">
      <c r="JD463">
        <f t="shared" si="212"/>
        <v>0</v>
      </c>
      <c r="JE463">
        <f t="shared" si="213"/>
        <v>0</v>
      </c>
      <c r="JF463" t="str">
        <f t="shared" ca="1" si="214"/>
        <v/>
      </c>
      <c r="JG463" t="str">
        <f t="shared" ca="1" si="215"/>
        <v/>
      </c>
      <c r="JH463" t="str">
        <f t="shared" ca="1" si="216"/>
        <v/>
      </c>
      <c r="JI463" t="str">
        <f t="shared" ca="1" si="217"/>
        <v/>
      </c>
    </row>
    <row r="464" spans="3:269" x14ac:dyDescent="0.2">
      <c r="JD464">
        <f t="shared" si="212"/>
        <v>0</v>
      </c>
      <c r="JE464">
        <f t="shared" si="213"/>
        <v>0</v>
      </c>
      <c r="JF464" t="str">
        <f t="shared" ca="1" si="214"/>
        <v/>
      </c>
      <c r="JG464" t="str">
        <f t="shared" ca="1" si="215"/>
        <v/>
      </c>
      <c r="JH464" t="str">
        <f t="shared" ca="1" si="216"/>
        <v/>
      </c>
      <c r="JI464" t="str">
        <f t="shared" ca="1" si="217"/>
        <v/>
      </c>
    </row>
    <row r="465" spans="264:269" x14ac:dyDescent="0.2">
      <c r="JD465">
        <f t="shared" si="212"/>
        <v>0</v>
      </c>
      <c r="JE465">
        <f t="shared" si="213"/>
        <v>0</v>
      </c>
      <c r="JF465" t="str">
        <f t="shared" ca="1" si="214"/>
        <v/>
      </c>
      <c r="JG465" t="str">
        <f t="shared" ca="1" si="215"/>
        <v/>
      </c>
      <c r="JH465" t="str">
        <f t="shared" ca="1" si="216"/>
        <v/>
      </c>
      <c r="JI465" t="str">
        <f t="shared" ca="1" si="217"/>
        <v/>
      </c>
    </row>
    <row r="466" spans="264:269" x14ac:dyDescent="0.2">
      <c r="JD466">
        <f t="shared" si="212"/>
        <v>0</v>
      </c>
      <c r="JE466">
        <f t="shared" si="213"/>
        <v>0</v>
      </c>
      <c r="JF466" t="str">
        <f t="shared" ca="1" si="214"/>
        <v/>
      </c>
      <c r="JG466" t="str">
        <f t="shared" ca="1" si="215"/>
        <v/>
      </c>
      <c r="JH466" t="str">
        <f t="shared" ca="1" si="216"/>
        <v/>
      </c>
      <c r="JI466" t="str">
        <f t="shared" ca="1" si="217"/>
        <v/>
      </c>
    </row>
    <row r="467" spans="264:269" x14ac:dyDescent="0.2">
      <c r="JD467">
        <f t="shared" si="212"/>
        <v>0</v>
      </c>
      <c r="JE467">
        <f t="shared" si="213"/>
        <v>0</v>
      </c>
      <c r="JF467" t="str">
        <f t="shared" ca="1" si="214"/>
        <v/>
      </c>
      <c r="JG467" t="str">
        <f t="shared" ca="1" si="215"/>
        <v/>
      </c>
      <c r="JH467" t="str">
        <f t="shared" ca="1" si="216"/>
        <v/>
      </c>
      <c r="JI467" t="str">
        <f t="shared" ca="1" si="217"/>
        <v/>
      </c>
    </row>
    <row r="468" spans="264:269" x14ac:dyDescent="0.2">
      <c r="JD468">
        <f t="shared" si="212"/>
        <v>0</v>
      </c>
      <c r="JE468">
        <f t="shared" si="213"/>
        <v>0</v>
      </c>
      <c r="JF468" t="str">
        <f t="shared" ca="1" si="214"/>
        <v/>
      </c>
      <c r="JG468" t="str">
        <f t="shared" ca="1" si="215"/>
        <v/>
      </c>
      <c r="JH468" t="str">
        <f t="shared" ca="1" si="216"/>
        <v/>
      </c>
      <c r="JI468" t="str">
        <f t="shared" ca="1" si="217"/>
        <v/>
      </c>
    </row>
    <row r="469" spans="264:269" x14ac:dyDescent="0.2">
      <c r="JD469">
        <f t="shared" si="212"/>
        <v>0</v>
      </c>
      <c r="JE469">
        <f t="shared" si="213"/>
        <v>0</v>
      </c>
      <c r="JF469" t="str">
        <f t="shared" ca="1" si="214"/>
        <v/>
      </c>
      <c r="JG469" t="str">
        <f t="shared" ca="1" si="215"/>
        <v/>
      </c>
      <c r="JH469" t="str">
        <f t="shared" ca="1" si="216"/>
        <v/>
      </c>
      <c r="JI469" t="str">
        <f t="shared" ca="1" si="217"/>
        <v/>
      </c>
    </row>
    <row r="470" spans="264:269" x14ac:dyDescent="0.2">
      <c r="JD470">
        <f t="shared" si="212"/>
        <v>0</v>
      </c>
      <c r="JE470">
        <f t="shared" si="213"/>
        <v>0</v>
      </c>
      <c r="JF470" t="str">
        <f t="shared" ca="1" si="214"/>
        <v/>
      </c>
      <c r="JG470" t="str">
        <f t="shared" ca="1" si="215"/>
        <v/>
      </c>
      <c r="JH470" t="str">
        <f t="shared" ca="1" si="216"/>
        <v/>
      </c>
      <c r="JI470" t="str">
        <f t="shared" ca="1" si="217"/>
        <v/>
      </c>
    </row>
    <row r="471" spans="264:269" x14ac:dyDescent="0.2">
      <c r="JD471">
        <f t="shared" si="212"/>
        <v>0</v>
      </c>
      <c r="JE471">
        <f t="shared" si="213"/>
        <v>0</v>
      </c>
      <c r="JF471" t="str">
        <f t="shared" ca="1" si="214"/>
        <v/>
      </c>
      <c r="JG471" t="str">
        <f t="shared" ca="1" si="215"/>
        <v/>
      </c>
      <c r="JH471" t="str">
        <f t="shared" ca="1" si="216"/>
        <v/>
      </c>
      <c r="JI471" t="str">
        <f t="shared" ca="1" si="217"/>
        <v/>
      </c>
    </row>
    <row r="472" spans="264:269" x14ac:dyDescent="0.2">
      <c r="JD472">
        <f t="shared" si="212"/>
        <v>0</v>
      </c>
      <c r="JE472">
        <f t="shared" si="213"/>
        <v>0</v>
      </c>
      <c r="JF472" t="str">
        <f t="shared" ca="1" si="214"/>
        <v/>
      </c>
      <c r="JG472" t="str">
        <f t="shared" ca="1" si="215"/>
        <v/>
      </c>
      <c r="JH472" t="str">
        <f t="shared" ca="1" si="216"/>
        <v/>
      </c>
      <c r="JI472" t="str">
        <f t="shared" ca="1" si="217"/>
        <v/>
      </c>
    </row>
    <row r="473" spans="264:269" x14ac:dyDescent="0.2">
      <c r="JD473">
        <f t="shared" si="212"/>
        <v>0</v>
      </c>
      <c r="JE473">
        <f t="shared" si="213"/>
        <v>0</v>
      </c>
      <c r="JF473" t="str">
        <f t="shared" ca="1" si="214"/>
        <v/>
      </c>
      <c r="JG473" t="str">
        <f t="shared" ca="1" si="215"/>
        <v/>
      </c>
      <c r="JH473" t="str">
        <f t="shared" ca="1" si="216"/>
        <v/>
      </c>
      <c r="JI473" t="str">
        <f t="shared" ca="1" si="217"/>
        <v/>
      </c>
    </row>
    <row r="474" spans="264:269" x14ac:dyDescent="0.2">
      <c r="JD474">
        <f t="shared" si="212"/>
        <v>0</v>
      </c>
      <c r="JE474">
        <f t="shared" si="213"/>
        <v>0</v>
      </c>
      <c r="JF474" t="str">
        <f t="shared" ca="1" si="214"/>
        <v/>
      </c>
      <c r="JG474" t="str">
        <f t="shared" ca="1" si="215"/>
        <v/>
      </c>
      <c r="JH474" t="str">
        <f t="shared" ca="1" si="216"/>
        <v/>
      </c>
      <c r="JI474" t="str">
        <f t="shared" ca="1" si="217"/>
        <v/>
      </c>
    </row>
    <row r="475" spans="264:269" x14ac:dyDescent="0.2">
      <c r="JD475">
        <f t="shared" si="212"/>
        <v>0</v>
      </c>
      <c r="JE475">
        <f t="shared" si="213"/>
        <v>0</v>
      </c>
      <c r="JF475" t="str">
        <f t="shared" ca="1" si="214"/>
        <v/>
      </c>
      <c r="JG475" t="str">
        <f t="shared" ca="1" si="215"/>
        <v/>
      </c>
      <c r="JH475" t="str">
        <f t="shared" ca="1" si="216"/>
        <v/>
      </c>
      <c r="JI475" t="str">
        <f t="shared" ca="1" si="217"/>
        <v/>
      </c>
    </row>
    <row r="476" spans="264:269" x14ac:dyDescent="0.2">
      <c r="JD476">
        <f t="shared" ref="JD476:JD539" si="218">IF(JD475&lt;&gt;0,JD475-1,0)</f>
        <v>0</v>
      </c>
      <c r="JE476">
        <f t="shared" ref="JE476:JE539" si="219">IF(JD476&lt;&gt;0,JE475+1,0)</f>
        <v>0</v>
      </c>
      <c r="JF476" t="str">
        <f t="shared" ref="JF476:JF539" ca="1" si="220">IF(ScenarioType&lt;&gt;"ALL",IF(ISERROR(IF(INDIRECT("SCENARIOMETA!B"&amp;JE476)=ScenarioType,INDIRECT("SCENARIOMETA!A"&amp;JE476)," ")),"",IF(INDIRECT("SCENARIOMETA!B"&amp;JE476)=ScenarioType,INDIRECT("SCENARIOMETA!A"&amp;JE476)," ")),IF(JD476&lt;&gt;0,INDIRECT("SCENARIOMETA!A"&amp;JE476),""))</f>
        <v/>
      </c>
      <c r="JG476" t="str">
        <f t="shared" ref="JG476:JG539" ca="1" si="221">IF(ScenarioType&lt;&gt;"ALL",IF(ISERROR(IF(INDIRECT("SCENARIOMETA!B"&amp;JE476)=ScenarioType,INDIRECT("SCENARIOMETA!B"&amp;JE476)," ")),"",IF(INDIRECT("SCENARIOMETA!B"&amp;JE476)=ScenarioType,INDIRECT("SCENARIOMETA!B"&amp;JE476)," ")),IF(JD476&lt;&gt;0,INDIRECT("SCENARIOMETA!B"&amp;JE476),""))</f>
        <v/>
      </c>
      <c r="JH476" t="str">
        <f t="shared" ref="JH476:JH539" ca="1" si="222">IF(ScenarioType&lt;&gt;"ALL",IF(ISERROR(IF(INDIRECT("SCENARIOMETA!B"&amp;JE476)=ScenarioType,INDIRECT("SCENARIOMETA!H"&amp;JE476)," ")),"",IF(INDIRECT("SCENARIOMETA!B"&amp;JE476)=ScenarioType,INDIRECT("SCENARIOMETA!H"&amp;JE476)," ")+14),IF(JD476&lt;&gt;0,INDIRECT("SCENARIOMETA!H"&amp;JE476)+14,""))</f>
        <v/>
      </c>
      <c r="JI476" t="str">
        <f t="shared" ref="JI476:JI539" ca="1" si="223">IF(ScenarioType&lt;&gt;"ALL",IF(ISERROR(IF(INDIRECT("SCENARIOMETA!B"&amp;JE476)=ScenarioType,INDIRECT("SCENARIOMETA!E"&amp;JE476)," ")),"",IF(INDIRECT("SCENARIOMETA!B"&amp;JE476)=ScenarioType,INDIRECT("SCENARIOMETA!E"&amp;JE476)," ")+14),IF(JD476&lt;&gt;0,INDIRECT("SCENARIOMETA!E"&amp;JE476)+14,""))</f>
        <v/>
      </c>
    </row>
    <row r="477" spans="264:269" x14ac:dyDescent="0.2">
      <c r="JD477">
        <f t="shared" si="218"/>
        <v>0</v>
      </c>
      <c r="JE477">
        <f t="shared" si="219"/>
        <v>0</v>
      </c>
      <c r="JF477" t="str">
        <f t="shared" ca="1" si="220"/>
        <v/>
      </c>
      <c r="JG477" t="str">
        <f t="shared" ca="1" si="221"/>
        <v/>
      </c>
      <c r="JH477" t="str">
        <f t="shared" ca="1" si="222"/>
        <v/>
      </c>
      <c r="JI477" t="str">
        <f t="shared" ca="1" si="223"/>
        <v/>
      </c>
    </row>
    <row r="478" spans="264:269" x14ac:dyDescent="0.2">
      <c r="JD478">
        <f t="shared" si="218"/>
        <v>0</v>
      </c>
      <c r="JE478">
        <f t="shared" si="219"/>
        <v>0</v>
      </c>
      <c r="JF478" t="str">
        <f t="shared" ca="1" si="220"/>
        <v/>
      </c>
      <c r="JG478" t="str">
        <f t="shared" ca="1" si="221"/>
        <v/>
      </c>
      <c r="JH478" t="str">
        <f t="shared" ca="1" si="222"/>
        <v/>
      </c>
      <c r="JI478" t="str">
        <f t="shared" ca="1" si="223"/>
        <v/>
      </c>
    </row>
    <row r="479" spans="264:269" x14ac:dyDescent="0.2">
      <c r="JD479">
        <f t="shared" si="218"/>
        <v>0</v>
      </c>
      <c r="JE479">
        <f t="shared" si="219"/>
        <v>0</v>
      </c>
      <c r="JF479" t="str">
        <f t="shared" ca="1" si="220"/>
        <v/>
      </c>
      <c r="JG479" t="str">
        <f t="shared" ca="1" si="221"/>
        <v/>
      </c>
      <c r="JH479" t="str">
        <f t="shared" ca="1" si="222"/>
        <v/>
      </c>
      <c r="JI479" t="str">
        <f t="shared" ca="1" si="223"/>
        <v/>
      </c>
    </row>
    <row r="480" spans="264:269" x14ac:dyDescent="0.2">
      <c r="JD480">
        <f t="shared" si="218"/>
        <v>0</v>
      </c>
      <c r="JE480">
        <f t="shared" si="219"/>
        <v>0</v>
      </c>
      <c r="JF480" t="str">
        <f t="shared" ca="1" si="220"/>
        <v/>
      </c>
      <c r="JG480" t="str">
        <f t="shared" ca="1" si="221"/>
        <v/>
      </c>
      <c r="JH480" t="str">
        <f t="shared" ca="1" si="222"/>
        <v/>
      </c>
      <c r="JI480" t="str">
        <f t="shared" ca="1" si="223"/>
        <v/>
      </c>
    </row>
    <row r="481" spans="264:269" x14ac:dyDescent="0.2">
      <c r="JD481">
        <f t="shared" si="218"/>
        <v>0</v>
      </c>
      <c r="JE481">
        <f t="shared" si="219"/>
        <v>0</v>
      </c>
      <c r="JF481" t="str">
        <f t="shared" ca="1" si="220"/>
        <v/>
      </c>
      <c r="JG481" t="str">
        <f t="shared" ca="1" si="221"/>
        <v/>
      </c>
      <c r="JH481" t="str">
        <f t="shared" ca="1" si="222"/>
        <v/>
      </c>
      <c r="JI481" t="str">
        <f t="shared" ca="1" si="223"/>
        <v/>
      </c>
    </row>
    <row r="482" spans="264:269" x14ac:dyDescent="0.2">
      <c r="JD482">
        <f t="shared" si="218"/>
        <v>0</v>
      </c>
      <c r="JE482">
        <f t="shared" si="219"/>
        <v>0</v>
      </c>
      <c r="JF482" t="str">
        <f t="shared" ca="1" si="220"/>
        <v/>
      </c>
      <c r="JG482" t="str">
        <f t="shared" ca="1" si="221"/>
        <v/>
      </c>
      <c r="JH482" t="str">
        <f t="shared" ca="1" si="222"/>
        <v/>
      </c>
      <c r="JI482" t="str">
        <f t="shared" ca="1" si="223"/>
        <v/>
      </c>
    </row>
    <row r="483" spans="264:269" x14ac:dyDescent="0.2">
      <c r="JD483">
        <f t="shared" si="218"/>
        <v>0</v>
      </c>
      <c r="JE483">
        <f t="shared" si="219"/>
        <v>0</v>
      </c>
      <c r="JF483" t="str">
        <f t="shared" ca="1" si="220"/>
        <v/>
      </c>
      <c r="JG483" t="str">
        <f t="shared" ca="1" si="221"/>
        <v/>
      </c>
      <c r="JH483" t="str">
        <f t="shared" ca="1" si="222"/>
        <v/>
      </c>
      <c r="JI483" t="str">
        <f t="shared" ca="1" si="223"/>
        <v/>
      </c>
    </row>
    <row r="484" spans="264:269" x14ac:dyDescent="0.2">
      <c r="JD484">
        <f t="shared" si="218"/>
        <v>0</v>
      </c>
      <c r="JE484">
        <f t="shared" si="219"/>
        <v>0</v>
      </c>
      <c r="JF484" t="str">
        <f t="shared" ca="1" si="220"/>
        <v/>
      </c>
      <c r="JG484" t="str">
        <f t="shared" ca="1" si="221"/>
        <v/>
      </c>
      <c r="JH484" t="str">
        <f t="shared" ca="1" si="222"/>
        <v/>
      </c>
      <c r="JI484" t="str">
        <f t="shared" ca="1" si="223"/>
        <v/>
      </c>
    </row>
    <row r="485" spans="264:269" x14ac:dyDescent="0.2">
      <c r="JD485">
        <f t="shared" si="218"/>
        <v>0</v>
      </c>
      <c r="JE485">
        <f t="shared" si="219"/>
        <v>0</v>
      </c>
      <c r="JF485" t="str">
        <f t="shared" ca="1" si="220"/>
        <v/>
      </c>
      <c r="JG485" t="str">
        <f t="shared" ca="1" si="221"/>
        <v/>
      </c>
      <c r="JH485" t="str">
        <f t="shared" ca="1" si="222"/>
        <v/>
      </c>
      <c r="JI485" t="str">
        <f t="shared" ca="1" si="223"/>
        <v/>
      </c>
    </row>
    <row r="486" spans="264:269" x14ac:dyDescent="0.2">
      <c r="JD486">
        <f t="shared" si="218"/>
        <v>0</v>
      </c>
      <c r="JE486">
        <f t="shared" si="219"/>
        <v>0</v>
      </c>
      <c r="JF486" t="str">
        <f t="shared" ca="1" si="220"/>
        <v/>
      </c>
      <c r="JG486" t="str">
        <f t="shared" ca="1" si="221"/>
        <v/>
      </c>
      <c r="JH486" t="str">
        <f t="shared" ca="1" si="222"/>
        <v/>
      </c>
      <c r="JI486" t="str">
        <f t="shared" ca="1" si="223"/>
        <v/>
      </c>
    </row>
    <row r="487" spans="264:269" x14ac:dyDescent="0.2">
      <c r="JD487">
        <f t="shared" si="218"/>
        <v>0</v>
      </c>
      <c r="JE487">
        <f t="shared" si="219"/>
        <v>0</v>
      </c>
      <c r="JF487" t="str">
        <f t="shared" ca="1" si="220"/>
        <v/>
      </c>
      <c r="JG487" t="str">
        <f t="shared" ca="1" si="221"/>
        <v/>
      </c>
      <c r="JH487" t="str">
        <f t="shared" ca="1" si="222"/>
        <v/>
      </c>
      <c r="JI487" t="str">
        <f t="shared" ca="1" si="223"/>
        <v/>
      </c>
    </row>
    <row r="488" spans="264:269" x14ac:dyDescent="0.2">
      <c r="JD488">
        <f t="shared" si="218"/>
        <v>0</v>
      </c>
      <c r="JE488">
        <f t="shared" si="219"/>
        <v>0</v>
      </c>
      <c r="JF488" t="str">
        <f t="shared" ca="1" si="220"/>
        <v/>
      </c>
      <c r="JG488" t="str">
        <f t="shared" ca="1" si="221"/>
        <v/>
      </c>
      <c r="JH488" t="str">
        <f t="shared" ca="1" si="222"/>
        <v/>
      </c>
      <c r="JI488" t="str">
        <f t="shared" ca="1" si="223"/>
        <v/>
      </c>
    </row>
    <row r="489" spans="264:269" x14ac:dyDescent="0.2">
      <c r="JD489">
        <f t="shared" si="218"/>
        <v>0</v>
      </c>
      <c r="JE489">
        <f t="shared" si="219"/>
        <v>0</v>
      </c>
      <c r="JF489" t="str">
        <f t="shared" ca="1" si="220"/>
        <v/>
      </c>
      <c r="JG489" t="str">
        <f t="shared" ca="1" si="221"/>
        <v/>
      </c>
      <c r="JH489" t="str">
        <f t="shared" ca="1" si="222"/>
        <v/>
      </c>
      <c r="JI489" t="str">
        <f t="shared" ca="1" si="223"/>
        <v/>
      </c>
    </row>
    <row r="490" spans="264:269" x14ac:dyDescent="0.2">
      <c r="JD490">
        <f t="shared" si="218"/>
        <v>0</v>
      </c>
      <c r="JE490">
        <f t="shared" si="219"/>
        <v>0</v>
      </c>
      <c r="JF490" t="str">
        <f t="shared" ca="1" si="220"/>
        <v/>
      </c>
      <c r="JG490" t="str">
        <f t="shared" ca="1" si="221"/>
        <v/>
      </c>
      <c r="JH490" t="str">
        <f t="shared" ca="1" si="222"/>
        <v/>
      </c>
      <c r="JI490" t="str">
        <f t="shared" ca="1" si="223"/>
        <v/>
      </c>
    </row>
    <row r="491" spans="264:269" x14ac:dyDescent="0.2">
      <c r="JD491">
        <f t="shared" si="218"/>
        <v>0</v>
      </c>
      <c r="JE491">
        <f t="shared" si="219"/>
        <v>0</v>
      </c>
      <c r="JF491" t="str">
        <f t="shared" ca="1" si="220"/>
        <v/>
      </c>
      <c r="JG491" t="str">
        <f t="shared" ca="1" si="221"/>
        <v/>
      </c>
      <c r="JH491" t="str">
        <f t="shared" ca="1" si="222"/>
        <v/>
      </c>
      <c r="JI491" t="str">
        <f t="shared" ca="1" si="223"/>
        <v/>
      </c>
    </row>
    <row r="492" spans="264:269" x14ac:dyDescent="0.2">
      <c r="JD492">
        <f t="shared" si="218"/>
        <v>0</v>
      </c>
      <c r="JE492">
        <f t="shared" si="219"/>
        <v>0</v>
      </c>
      <c r="JF492" t="str">
        <f t="shared" ca="1" si="220"/>
        <v/>
      </c>
      <c r="JG492" t="str">
        <f t="shared" ca="1" si="221"/>
        <v/>
      </c>
      <c r="JH492" t="str">
        <f t="shared" ca="1" si="222"/>
        <v/>
      </c>
      <c r="JI492" t="str">
        <f t="shared" ca="1" si="223"/>
        <v/>
      </c>
    </row>
    <row r="493" spans="264:269" x14ac:dyDescent="0.2">
      <c r="JD493">
        <f t="shared" si="218"/>
        <v>0</v>
      </c>
      <c r="JE493">
        <f t="shared" si="219"/>
        <v>0</v>
      </c>
      <c r="JF493" t="str">
        <f t="shared" ca="1" si="220"/>
        <v/>
      </c>
      <c r="JG493" t="str">
        <f t="shared" ca="1" si="221"/>
        <v/>
      </c>
      <c r="JH493" t="str">
        <f t="shared" ca="1" si="222"/>
        <v/>
      </c>
      <c r="JI493" t="str">
        <f t="shared" ca="1" si="223"/>
        <v/>
      </c>
    </row>
    <row r="494" spans="264:269" x14ac:dyDescent="0.2">
      <c r="JD494">
        <f t="shared" si="218"/>
        <v>0</v>
      </c>
      <c r="JE494">
        <f t="shared" si="219"/>
        <v>0</v>
      </c>
      <c r="JF494" t="str">
        <f t="shared" ca="1" si="220"/>
        <v/>
      </c>
      <c r="JG494" t="str">
        <f t="shared" ca="1" si="221"/>
        <v/>
      </c>
      <c r="JH494" t="str">
        <f t="shared" ca="1" si="222"/>
        <v/>
      </c>
      <c r="JI494" t="str">
        <f t="shared" ca="1" si="223"/>
        <v/>
      </c>
    </row>
    <row r="495" spans="264:269" x14ac:dyDescent="0.2">
      <c r="JD495">
        <f t="shared" si="218"/>
        <v>0</v>
      </c>
      <c r="JE495">
        <f t="shared" si="219"/>
        <v>0</v>
      </c>
      <c r="JF495" t="str">
        <f t="shared" ca="1" si="220"/>
        <v/>
      </c>
      <c r="JG495" t="str">
        <f t="shared" ca="1" si="221"/>
        <v/>
      </c>
      <c r="JH495" t="str">
        <f t="shared" ca="1" si="222"/>
        <v/>
      </c>
      <c r="JI495" t="str">
        <f t="shared" ca="1" si="223"/>
        <v/>
      </c>
    </row>
    <row r="496" spans="264:269" x14ac:dyDescent="0.2">
      <c r="JD496">
        <f t="shared" si="218"/>
        <v>0</v>
      </c>
      <c r="JE496">
        <f t="shared" si="219"/>
        <v>0</v>
      </c>
      <c r="JF496" t="str">
        <f t="shared" ca="1" si="220"/>
        <v/>
      </c>
      <c r="JG496" t="str">
        <f t="shared" ca="1" si="221"/>
        <v/>
      </c>
      <c r="JH496" t="str">
        <f t="shared" ca="1" si="222"/>
        <v/>
      </c>
      <c r="JI496" t="str">
        <f t="shared" ca="1" si="223"/>
        <v/>
      </c>
    </row>
    <row r="497" spans="264:269" x14ac:dyDescent="0.2">
      <c r="JD497">
        <f t="shared" si="218"/>
        <v>0</v>
      </c>
      <c r="JE497">
        <f t="shared" si="219"/>
        <v>0</v>
      </c>
      <c r="JF497" t="str">
        <f t="shared" ca="1" si="220"/>
        <v/>
      </c>
      <c r="JG497" t="str">
        <f t="shared" ca="1" si="221"/>
        <v/>
      </c>
      <c r="JH497" t="str">
        <f t="shared" ca="1" si="222"/>
        <v/>
      </c>
      <c r="JI497" t="str">
        <f t="shared" ca="1" si="223"/>
        <v/>
      </c>
    </row>
    <row r="498" spans="264:269" x14ac:dyDescent="0.2">
      <c r="JD498">
        <f t="shared" si="218"/>
        <v>0</v>
      </c>
      <c r="JE498">
        <f t="shared" si="219"/>
        <v>0</v>
      </c>
      <c r="JF498" t="str">
        <f t="shared" ca="1" si="220"/>
        <v/>
      </c>
      <c r="JG498" t="str">
        <f t="shared" ca="1" si="221"/>
        <v/>
      </c>
      <c r="JH498" t="str">
        <f t="shared" ca="1" si="222"/>
        <v/>
      </c>
      <c r="JI498" t="str">
        <f t="shared" ca="1" si="223"/>
        <v/>
      </c>
    </row>
    <row r="499" spans="264:269" x14ac:dyDescent="0.2">
      <c r="JD499">
        <f t="shared" si="218"/>
        <v>0</v>
      </c>
      <c r="JE499">
        <f t="shared" si="219"/>
        <v>0</v>
      </c>
      <c r="JF499" t="str">
        <f t="shared" ca="1" si="220"/>
        <v/>
      </c>
      <c r="JG499" t="str">
        <f t="shared" ca="1" si="221"/>
        <v/>
      </c>
      <c r="JH499" t="str">
        <f t="shared" ca="1" si="222"/>
        <v/>
      </c>
      <c r="JI499" t="str">
        <f t="shared" ca="1" si="223"/>
        <v/>
      </c>
    </row>
    <row r="500" spans="264:269" x14ac:dyDescent="0.2">
      <c r="JD500">
        <f t="shared" si="218"/>
        <v>0</v>
      </c>
      <c r="JE500">
        <f t="shared" si="219"/>
        <v>0</v>
      </c>
      <c r="JF500" t="str">
        <f t="shared" ca="1" si="220"/>
        <v/>
      </c>
      <c r="JG500" t="str">
        <f t="shared" ca="1" si="221"/>
        <v/>
      </c>
      <c r="JH500" t="str">
        <f t="shared" ca="1" si="222"/>
        <v/>
      </c>
      <c r="JI500" t="str">
        <f t="shared" ca="1" si="223"/>
        <v/>
      </c>
    </row>
    <row r="501" spans="264:269" x14ac:dyDescent="0.2">
      <c r="JD501">
        <f t="shared" si="218"/>
        <v>0</v>
      </c>
      <c r="JE501">
        <f t="shared" si="219"/>
        <v>0</v>
      </c>
      <c r="JF501" t="str">
        <f t="shared" ca="1" si="220"/>
        <v/>
      </c>
      <c r="JG501" t="str">
        <f t="shared" ca="1" si="221"/>
        <v/>
      </c>
      <c r="JH501" t="str">
        <f t="shared" ca="1" si="222"/>
        <v/>
      </c>
      <c r="JI501" t="str">
        <f t="shared" ca="1" si="223"/>
        <v/>
      </c>
    </row>
    <row r="502" spans="264:269" x14ac:dyDescent="0.2">
      <c r="JD502">
        <f t="shared" si="218"/>
        <v>0</v>
      </c>
      <c r="JE502">
        <f t="shared" si="219"/>
        <v>0</v>
      </c>
      <c r="JF502" t="str">
        <f t="shared" ca="1" si="220"/>
        <v/>
      </c>
      <c r="JG502" t="str">
        <f t="shared" ca="1" si="221"/>
        <v/>
      </c>
      <c r="JH502" t="str">
        <f t="shared" ca="1" si="222"/>
        <v/>
      </c>
      <c r="JI502" t="str">
        <f t="shared" ca="1" si="223"/>
        <v/>
      </c>
    </row>
    <row r="503" spans="264:269" x14ac:dyDescent="0.2">
      <c r="JD503">
        <f t="shared" si="218"/>
        <v>0</v>
      </c>
      <c r="JE503">
        <f t="shared" si="219"/>
        <v>0</v>
      </c>
      <c r="JF503" t="str">
        <f t="shared" ca="1" si="220"/>
        <v/>
      </c>
      <c r="JG503" t="str">
        <f t="shared" ca="1" si="221"/>
        <v/>
      </c>
      <c r="JH503" t="str">
        <f t="shared" ca="1" si="222"/>
        <v/>
      </c>
      <c r="JI503" t="str">
        <f t="shared" ca="1" si="223"/>
        <v/>
      </c>
    </row>
    <row r="504" spans="264:269" x14ac:dyDescent="0.2">
      <c r="JD504">
        <f t="shared" si="218"/>
        <v>0</v>
      </c>
      <c r="JE504">
        <f t="shared" si="219"/>
        <v>0</v>
      </c>
      <c r="JF504" t="str">
        <f t="shared" ca="1" si="220"/>
        <v/>
      </c>
      <c r="JG504" t="str">
        <f t="shared" ca="1" si="221"/>
        <v/>
      </c>
      <c r="JH504" t="str">
        <f t="shared" ca="1" si="222"/>
        <v/>
      </c>
      <c r="JI504" t="str">
        <f t="shared" ca="1" si="223"/>
        <v/>
      </c>
    </row>
    <row r="505" spans="264:269" x14ac:dyDescent="0.2">
      <c r="JD505">
        <f t="shared" si="218"/>
        <v>0</v>
      </c>
      <c r="JE505">
        <f t="shared" si="219"/>
        <v>0</v>
      </c>
      <c r="JF505" t="str">
        <f t="shared" ca="1" si="220"/>
        <v/>
      </c>
      <c r="JG505" t="str">
        <f t="shared" ca="1" si="221"/>
        <v/>
      </c>
      <c r="JH505" t="str">
        <f t="shared" ca="1" si="222"/>
        <v/>
      </c>
      <c r="JI505" t="str">
        <f t="shared" ca="1" si="223"/>
        <v/>
      </c>
    </row>
    <row r="506" spans="264:269" x14ac:dyDescent="0.2">
      <c r="JD506">
        <f t="shared" si="218"/>
        <v>0</v>
      </c>
      <c r="JE506">
        <f t="shared" si="219"/>
        <v>0</v>
      </c>
      <c r="JF506" t="str">
        <f t="shared" ca="1" si="220"/>
        <v/>
      </c>
      <c r="JG506" t="str">
        <f t="shared" ca="1" si="221"/>
        <v/>
      </c>
      <c r="JH506" t="str">
        <f t="shared" ca="1" si="222"/>
        <v/>
      </c>
      <c r="JI506" t="str">
        <f t="shared" ca="1" si="223"/>
        <v/>
      </c>
    </row>
    <row r="507" spans="264:269" x14ac:dyDescent="0.2">
      <c r="JD507">
        <f t="shared" si="218"/>
        <v>0</v>
      </c>
      <c r="JE507">
        <f t="shared" si="219"/>
        <v>0</v>
      </c>
      <c r="JF507" t="str">
        <f t="shared" ca="1" si="220"/>
        <v/>
      </c>
      <c r="JG507" t="str">
        <f t="shared" ca="1" si="221"/>
        <v/>
      </c>
      <c r="JH507" t="str">
        <f t="shared" ca="1" si="222"/>
        <v/>
      </c>
      <c r="JI507" t="str">
        <f t="shared" ca="1" si="223"/>
        <v/>
      </c>
    </row>
    <row r="508" spans="264:269" x14ac:dyDescent="0.2">
      <c r="JD508">
        <f t="shared" si="218"/>
        <v>0</v>
      </c>
      <c r="JE508">
        <f t="shared" si="219"/>
        <v>0</v>
      </c>
      <c r="JF508" t="str">
        <f t="shared" ca="1" si="220"/>
        <v/>
      </c>
      <c r="JG508" t="str">
        <f t="shared" ca="1" si="221"/>
        <v/>
      </c>
      <c r="JH508" t="str">
        <f t="shared" ca="1" si="222"/>
        <v/>
      </c>
      <c r="JI508" t="str">
        <f t="shared" ca="1" si="223"/>
        <v/>
      </c>
    </row>
    <row r="509" spans="264:269" x14ac:dyDescent="0.2">
      <c r="JD509">
        <f t="shared" si="218"/>
        <v>0</v>
      </c>
      <c r="JE509">
        <f t="shared" si="219"/>
        <v>0</v>
      </c>
      <c r="JF509" t="str">
        <f t="shared" ca="1" si="220"/>
        <v/>
      </c>
      <c r="JG509" t="str">
        <f t="shared" ca="1" si="221"/>
        <v/>
      </c>
      <c r="JH509" t="str">
        <f t="shared" ca="1" si="222"/>
        <v/>
      </c>
      <c r="JI509" t="str">
        <f t="shared" ca="1" si="223"/>
        <v/>
      </c>
    </row>
    <row r="510" spans="264:269" x14ac:dyDescent="0.2">
      <c r="JD510">
        <f t="shared" si="218"/>
        <v>0</v>
      </c>
      <c r="JE510">
        <f t="shared" si="219"/>
        <v>0</v>
      </c>
      <c r="JF510" t="str">
        <f t="shared" ca="1" si="220"/>
        <v/>
      </c>
      <c r="JG510" t="str">
        <f t="shared" ca="1" si="221"/>
        <v/>
      </c>
      <c r="JH510" t="str">
        <f t="shared" ca="1" si="222"/>
        <v/>
      </c>
      <c r="JI510" t="str">
        <f t="shared" ca="1" si="223"/>
        <v/>
      </c>
    </row>
    <row r="511" spans="264:269" x14ac:dyDescent="0.2">
      <c r="JD511">
        <f t="shared" si="218"/>
        <v>0</v>
      </c>
      <c r="JE511">
        <f t="shared" si="219"/>
        <v>0</v>
      </c>
      <c r="JF511" t="str">
        <f t="shared" ca="1" si="220"/>
        <v/>
      </c>
      <c r="JG511" t="str">
        <f t="shared" ca="1" si="221"/>
        <v/>
      </c>
      <c r="JH511" t="str">
        <f t="shared" ca="1" si="222"/>
        <v/>
      </c>
      <c r="JI511" t="str">
        <f t="shared" ca="1" si="223"/>
        <v/>
      </c>
    </row>
    <row r="512" spans="264:269" x14ac:dyDescent="0.2">
      <c r="JD512">
        <f t="shared" si="218"/>
        <v>0</v>
      </c>
      <c r="JE512">
        <f t="shared" si="219"/>
        <v>0</v>
      </c>
      <c r="JF512" t="str">
        <f t="shared" ca="1" si="220"/>
        <v/>
      </c>
      <c r="JG512" t="str">
        <f t="shared" ca="1" si="221"/>
        <v/>
      </c>
      <c r="JH512" t="str">
        <f t="shared" ca="1" si="222"/>
        <v/>
      </c>
      <c r="JI512" t="str">
        <f t="shared" ca="1" si="223"/>
        <v/>
      </c>
    </row>
    <row r="513" spans="264:269" x14ac:dyDescent="0.2">
      <c r="JD513">
        <f t="shared" si="218"/>
        <v>0</v>
      </c>
      <c r="JE513">
        <f t="shared" si="219"/>
        <v>0</v>
      </c>
      <c r="JF513" t="str">
        <f t="shared" ca="1" si="220"/>
        <v/>
      </c>
      <c r="JG513" t="str">
        <f t="shared" ca="1" si="221"/>
        <v/>
      </c>
      <c r="JH513" t="str">
        <f t="shared" ca="1" si="222"/>
        <v/>
      </c>
      <c r="JI513" t="str">
        <f t="shared" ca="1" si="223"/>
        <v/>
      </c>
    </row>
    <row r="514" spans="264:269" x14ac:dyDescent="0.2">
      <c r="JD514">
        <f t="shared" si="218"/>
        <v>0</v>
      </c>
      <c r="JE514">
        <f t="shared" si="219"/>
        <v>0</v>
      </c>
      <c r="JF514" t="str">
        <f t="shared" ca="1" si="220"/>
        <v/>
      </c>
      <c r="JG514" t="str">
        <f t="shared" ca="1" si="221"/>
        <v/>
      </c>
      <c r="JH514" t="str">
        <f t="shared" ca="1" si="222"/>
        <v/>
      </c>
      <c r="JI514" t="str">
        <f t="shared" ca="1" si="223"/>
        <v/>
      </c>
    </row>
    <row r="515" spans="264:269" x14ac:dyDescent="0.2">
      <c r="JD515">
        <f t="shared" si="218"/>
        <v>0</v>
      </c>
      <c r="JE515">
        <f t="shared" si="219"/>
        <v>0</v>
      </c>
      <c r="JF515" t="str">
        <f t="shared" ca="1" si="220"/>
        <v/>
      </c>
      <c r="JG515" t="str">
        <f t="shared" ca="1" si="221"/>
        <v/>
      </c>
      <c r="JH515" t="str">
        <f t="shared" ca="1" si="222"/>
        <v/>
      </c>
      <c r="JI515" t="str">
        <f t="shared" ca="1" si="223"/>
        <v/>
      </c>
    </row>
    <row r="516" spans="264:269" x14ac:dyDescent="0.2">
      <c r="JD516">
        <f t="shared" si="218"/>
        <v>0</v>
      </c>
      <c r="JE516">
        <f t="shared" si="219"/>
        <v>0</v>
      </c>
      <c r="JF516" t="str">
        <f t="shared" ca="1" si="220"/>
        <v/>
      </c>
      <c r="JG516" t="str">
        <f t="shared" ca="1" si="221"/>
        <v/>
      </c>
      <c r="JH516" t="str">
        <f t="shared" ca="1" si="222"/>
        <v/>
      </c>
      <c r="JI516" t="str">
        <f t="shared" ca="1" si="223"/>
        <v/>
      </c>
    </row>
    <row r="517" spans="264:269" x14ac:dyDescent="0.2">
      <c r="JD517">
        <f t="shared" si="218"/>
        <v>0</v>
      </c>
      <c r="JE517">
        <f t="shared" si="219"/>
        <v>0</v>
      </c>
      <c r="JF517" t="str">
        <f t="shared" ca="1" si="220"/>
        <v/>
      </c>
      <c r="JG517" t="str">
        <f t="shared" ca="1" si="221"/>
        <v/>
      </c>
      <c r="JH517" t="str">
        <f t="shared" ca="1" si="222"/>
        <v/>
      </c>
      <c r="JI517" t="str">
        <f t="shared" ca="1" si="223"/>
        <v/>
      </c>
    </row>
    <row r="518" spans="264:269" x14ac:dyDescent="0.2">
      <c r="JD518">
        <f t="shared" si="218"/>
        <v>0</v>
      </c>
      <c r="JE518">
        <f t="shared" si="219"/>
        <v>0</v>
      </c>
      <c r="JF518" t="str">
        <f t="shared" ca="1" si="220"/>
        <v/>
      </c>
      <c r="JG518" t="str">
        <f t="shared" ca="1" si="221"/>
        <v/>
      </c>
      <c r="JH518" t="str">
        <f t="shared" ca="1" si="222"/>
        <v/>
      </c>
      <c r="JI518" t="str">
        <f t="shared" ca="1" si="223"/>
        <v/>
      </c>
    </row>
    <row r="519" spans="264:269" x14ac:dyDescent="0.2">
      <c r="JD519">
        <f t="shared" si="218"/>
        <v>0</v>
      </c>
      <c r="JE519">
        <f t="shared" si="219"/>
        <v>0</v>
      </c>
      <c r="JF519" t="str">
        <f t="shared" ca="1" si="220"/>
        <v/>
      </c>
      <c r="JG519" t="str">
        <f t="shared" ca="1" si="221"/>
        <v/>
      </c>
      <c r="JH519" t="str">
        <f t="shared" ca="1" si="222"/>
        <v/>
      </c>
      <c r="JI519" t="str">
        <f t="shared" ca="1" si="223"/>
        <v/>
      </c>
    </row>
    <row r="520" spans="264:269" x14ac:dyDescent="0.2">
      <c r="JD520">
        <f t="shared" si="218"/>
        <v>0</v>
      </c>
      <c r="JE520">
        <f t="shared" si="219"/>
        <v>0</v>
      </c>
      <c r="JF520" t="str">
        <f t="shared" ca="1" si="220"/>
        <v/>
      </c>
      <c r="JG520" t="str">
        <f t="shared" ca="1" si="221"/>
        <v/>
      </c>
      <c r="JH520" t="str">
        <f t="shared" ca="1" si="222"/>
        <v/>
      </c>
      <c r="JI520" t="str">
        <f t="shared" ca="1" si="223"/>
        <v/>
      </c>
    </row>
    <row r="521" spans="264:269" x14ac:dyDescent="0.2">
      <c r="JD521">
        <f t="shared" si="218"/>
        <v>0</v>
      </c>
      <c r="JE521">
        <f t="shared" si="219"/>
        <v>0</v>
      </c>
      <c r="JF521" t="str">
        <f t="shared" ca="1" si="220"/>
        <v/>
      </c>
      <c r="JG521" t="str">
        <f t="shared" ca="1" si="221"/>
        <v/>
      </c>
      <c r="JH521" t="str">
        <f t="shared" ca="1" si="222"/>
        <v/>
      </c>
      <c r="JI521" t="str">
        <f t="shared" ca="1" si="223"/>
        <v/>
      </c>
    </row>
    <row r="522" spans="264:269" x14ac:dyDescent="0.2">
      <c r="JD522">
        <f t="shared" si="218"/>
        <v>0</v>
      </c>
      <c r="JE522">
        <f t="shared" si="219"/>
        <v>0</v>
      </c>
      <c r="JF522" t="str">
        <f t="shared" ca="1" si="220"/>
        <v/>
      </c>
      <c r="JG522" t="str">
        <f t="shared" ca="1" si="221"/>
        <v/>
      </c>
      <c r="JH522" t="str">
        <f t="shared" ca="1" si="222"/>
        <v/>
      </c>
      <c r="JI522" t="str">
        <f t="shared" ca="1" si="223"/>
        <v/>
      </c>
    </row>
    <row r="523" spans="264:269" x14ac:dyDescent="0.2">
      <c r="JD523">
        <f t="shared" si="218"/>
        <v>0</v>
      </c>
      <c r="JE523">
        <f t="shared" si="219"/>
        <v>0</v>
      </c>
      <c r="JF523" t="str">
        <f t="shared" ca="1" si="220"/>
        <v/>
      </c>
      <c r="JG523" t="str">
        <f t="shared" ca="1" si="221"/>
        <v/>
      </c>
      <c r="JH523" t="str">
        <f t="shared" ca="1" si="222"/>
        <v/>
      </c>
      <c r="JI523" t="str">
        <f t="shared" ca="1" si="223"/>
        <v/>
      </c>
    </row>
    <row r="524" spans="264:269" x14ac:dyDescent="0.2">
      <c r="JD524">
        <f t="shared" si="218"/>
        <v>0</v>
      </c>
      <c r="JE524">
        <f t="shared" si="219"/>
        <v>0</v>
      </c>
      <c r="JF524" t="str">
        <f t="shared" ca="1" si="220"/>
        <v/>
      </c>
      <c r="JG524" t="str">
        <f t="shared" ca="1" si="221"/>
        <v/>
      </c>
      <c r="JH524" t="str">
        <f t="shared" ca="1" si="222"/>
        <v/>
      </c>
      <c r="JI524" t="str">
        <f t="shared" ca="1" si="223"/>
        <v/>
      </c>
    </row>
    <row r="525" spans="264:269" x14ac:dyDescent="0.2">
      <c r="JD525">
        <f t="shared" si="218"/>
        <v>0</v>
      </c>
      <c r="JE525">
        <f t="shared" si="219"/>
        <v>0</v>
      </c>
      <c r="JF525" t="str">
        <f t="shared" ca="1" si="220"/>
        <v/>
      </c>
      <c r="JG525" t="str">
        <f t="shared" ca="1" si="221"/>
        <v/>
      </c>
      <c r="JH525" t="str">
        <f t="shared" ca="1" si="222"/>
        <v/>
      </c>
      <c r="JI525" t="str">
        <f t="shared" ca="1" si="223"/>
        <v/>
      </c>
    </row>
    <row r="526" spans="264:269" x14ac:dyDescent="0.2">
      <c r="JD526">
        <f t="shared" si="218"/>
        <v>0</v>
      </c>
      <c r="JE526">
        <f t="shared" si="219"/>
        <v>0</v>
      </c>
      <c r="JF526" t="str">
        <f t="shared" ca="1" si="220"/>
        <v/>
      </c>
      <c r="JG526" t="str">
        <f t="shared" ca="1" si="221"/>
        <v/>
      </c>
      <c r="JH526" t="str">
        <f t="shared" ca="1" si="222"/>
        <v/>
      </c>
      <c r="JI526" t="str">
        <f t="shared" ca="1" si="223"/>
        <v/>
      </c>
    </row>
    <row r="527" spans="264:269" x14ac:dyDescent="0.2">
      <c r="JD527">
        <f t="shared" si="218"/>
        <v>0</v>
      </c>
      <c r="JE527">
        <f t="shared" si="219"/>
        <v>0</v>
      </c>
      <c r="JF527" t="str">
        <f t="shared" ca="1" si="220"/>
        <v/>
      </c>
      <c r="JG527" t="str">
        <f t="shared" ca="1" si="221"/>
        <v/>
      </c>
      <c r="JH527" t="str">
        <f t="shared" ca="1" si="222"/>
        <v/>
      </c>
      <c r="JI527" t="str">
        <f t="shared" ca="1" si="223"/>
        <v/>
      </c>
    </row>
    <row r="528" spans="264:269" x14ac:dyDescent="0.2">
      <c r="JD528">
        <f t="shared" si="218"/>
        <v>0</v>
      </c>
      <c r="JE528">
        <f t="shared" si="219"/>
        <v>0</v>
      </c>
      <c r="JF528" t="str">
        <f t="shared" ca="1" si="220"/>
        <v/>
      </c>
      <c r="JG528" t="str">
        <f t="shared" ca="1" si="221"/>
        <v/>
      </c>
      <c r="JH528" t="str">
        <f t="shared" ca="1" si="222"/>
        <v/>
      </c>
      <c r="JI528" t="str">
        <f t="shared" ca="1" si="223"/>
        <v/>
      </c>
    </row>
    <row r="529" spans="264:269" x14ac:dyDescent="0.2">
      <c r="JD529">
        <f t="shared" si="218"/>
        <v>0</v>
      </c>
      <c r="JE529">
        <f t="shared" si="219"/>
        <v>0</v>
      </c>
      <c r="JF529" t="str">
        <f t="shared" ca="1" si="220"/>
        <v/>
      </c>
      <c r="JG529" t="str">
        <f t="shared" ca="1" si="221"/>
        <v/>
      </c>
      <c r="JH529" t="str">
        <f t="shared" ca="1" si="222"/>
        <v/>
      </c>
      <c r="JI529" t="str">
        <f t="shared" ca="1" si="223"/>
        <v/>
      </c>
    </row>
    <row r="530" spans="264:269" x14ac:dyDescent="0.2">
      <c r="JD530">
        <f t="shared" si="218"/>
        <v>0</v>
      </c>
      <c r="JE530">
        <f t="shared" si="219"/>
        <v>0</v>
      </c>
      <c r="JF530" t="str">
        <f t="shared" ca="1" si="220"/>
        <v/>
      </c>
      <c r="JG530" t="str">
        <f t="shared" ca="1" si="221"/>
        <v/>
      </c>
      <c r="JH530" t="str">
        <f t="shared" ca="1" si="222"/>
        <v/>
      </c>
      <c r="JI530" t="str">
        <f t="shared" ca="1" si="223"/>
        <v/>
      </c>
    </row>
    <row r="531" spans="264:269" x14ac:dyDescent="0.2">
      <c r="JD531">
        <f t="shared" si="218"/>
        <v>0</v>
      </c>
      <c r="JE531">
        <f t="shared" si="219"/>
        <v>0</v>
      </c>
      <c r="JF531" t="str">
        <f t="shared" ca="1" si="220"/>
        <v/>
      </c>
      <c r="JG531" t="str">
        <f t="shared" ca="1" si="221"/>
        <v/>
      </c>
      <c r="JH531" t="str">
        <f t="shared" ca="1" si="222"/>
        <v/>
      </c>
      <c r="JI531" t="str">
        <f t="shared" ca="1" si="223"/>
        <v/>
      </c>
    </row>
    <row r="532" spans="264:269" x14ac:dyDescent="0.2">
      <c r="JD532">
        <f t="shared" si="218"/>
        <v>0</v>
      </c>
      <c r="JE532">
        <f t="shared" si="219"/>
        <v>0</v>
      </c>
      <c r="JF532" t="str">
        <f t="shared" ca="1" si="220"/>
        <v/>
      </c>
      <c r="JG532" t="str">
        <f t="shared" ca="1" si="221"/>
        <v/>
      </c>
      <c r="JH532" t="str">
        <f t="shared" ca="1" si="222"/>
        <v/>
      </c>
      <c r="JI532" t="str">
        <f t="shared" ca="1" si="223"/>
        <v/>
      </c>
    </row>
    <row r="533" spans="264:269" x14ac:dyDescent="0.2">
      <c r="JD533">
        <f t="shared" si="218"/>
        <v>0</v>
      </c>
      <c r="JE533">
        <f t="shared" si="219"/>
        <v>0</v>
      </c>
      <c r="JF533" t="str">
        <f t="shared" ca="1" si="220"/>
        <v/>
      </c>
      <c r="JG533" t="str">
        <f t="shared" ca="1" si="221"/>
        <v/>
      </c>
      <c r="JH533" t="str">
        <f t="shared" ca="1" si="222"/>
        <v/>
      </c>
      <c r="JI533" t="str">
        <f t="shared" ca="1" si="223"/>
        <v/>
      </c>
    </row>
    <row r="534" spans="264:269" x14ac:dyDescent="0.2">
      <c r="JD534">
        <f t="shared" si="218"/>
        <v>0</v>
      </c>
      <c r="JE534">
        <f t="shared" si="219"/>
        <v>0</v>
      </c>
      <c r="JF534" t="str">
        <f t="shared" ca="1" si="220"/>
        <v/>
      </c>
      <c r="JG534" t="str">
        <f t="shared" ca="1" si="221"/>
        <v/>
      </c>
      <c r="JH534" t="str">
        <f t="shared" ca="1" si="222"/>
        <v/>
      </c>
      <c r="JI534" t="str">
        <f t="shared" ca="1" si="223"/>
        <v/>
      </c>
    </row>
    <row r="535" spans="264:269" x14ac:dyDescent="0.2">
      <c r="JD535">
        <f t="shared" si="218"/>
        <v>0</v>
      </c>
      <c r="JE535">
        <f t="shared" si="219"/>
        <v>0</v>
      </c>
      <c r="JF535" t="str">
        <f t="shared" ca="1" si="220"/>
        <v/>
      </c>
      <c r="JG535" t="str">
        <f t="shared" ca="1" si="221"/>
        <v/>
      </c>
      <c r="JH535" t="str">
        <f t="shared" ca="1" si="222"/>
        <v/>
      </c>
      <c r="JI535" t="str">
        <f t="shared" ca="1" si="223"/>
        <v/>
      </c>
    </row>
    <row r="536" spans="264:269" x14ac:dyDescent="0.2">
      <c r="JD536">
        <f t="shared" si="218"/>
        <v>0</v>
      </c>
      <c r="JE536">
        <f t="shared" si="219"/>
        <v>0</v>
      </c>
      <c r="JF536" t="str">
        <f t="shared" ca="1" si="220"/>
        <v/>
      </c>
      <c r="JG536" t="str">
        <f t="shared" ca="1" si="221"/>
        <v/>
      </c>
      <c r="JH536" t="str">
        <f t="shared" ca="1" si="222"/>
        <v/>
      </c>
      <c r="JI536" t="str">
        <f t="shared" ca="1" si="223"/>
        <v/>
      </c>
    </row>
    <row r="537" spans="264:269" x14ac:dyDescent="0.2">
      <c r="JD537">
        <f t="shared" si="218"/>
        <v>0</v>
      </c>
      <c r="JE537">
        <f t="shared" si="219"/>
        <v>0</v>
      </c>
      <c r="JF537" t="str">
        <f t="shared" ca="1" si="220"/>
        <v/>
      </c>
      <c r="JG537" t="str">
        <f t="shared" ca="1" si="221"/>
        <v/>
      </c>
      <c r="JH537" t="str">
        <f t="shared" ca="1" si="222"/>
        <v/>
      </c>
      <c r="JI537" t="str">
        <f t="shared" ca="1" si="223"/>
        <v/>
      </c>
    </row>
    <row r="538" spans="264:269" x14ac:dyDescent="0.2">
      <c r="JD538">
        <f t="shared" si="218"/>
        <v>0</v>
      </c>
      <c r="JE538">
        <f t="shared" si="219"/>
        <v>0</v>
      </c>
      <c r="JF538" t="str">
        <f t="shared" ca="1" si="220"/>
        <v/>
      </c>
      <c r="JG538" t="str">
        <f t="shared" ca="1" si="221"/>
        <v/>
      </c>
      <c r="JH538" t="str">
        <f t="shared" ca="1" si="222"/>
        <v/>
      </c>
      <c r="JI538" t="str">
        <f t="shared" ca="1" si="223"/>
        <v/>
      </c>
    </row>
    <row r="539" spans="264:269" x14ac:dyDescent="0.2">
      <c r="JD539">
        <f t="shared" si="218"/>
        <v>0</v>
      </c>
      <c r="JE539">
        <f t="shared" si="219"/>
        <v>0</v>
      </c>
      <c r="JF539" t="str">
        <f t="shared" ca="1" si="220"/>
        <v/>
      </c>
      <c r="JG539" t="str">
        <f t="shared" ca="1" si="221"/>
        <v/>
      </c>
      <c r="JH539" t="str">
        <f t="shared" ca="1" si="222"/>
        <v/>
      </c>
      <c r="JI539" t="str">
        <f t="shared" ca="1" si="223"/>
        <v/>
      </c>
    </row>
    <row r="540" spans="264:269" x14ac:dyDescent="0.2">
      <c r="JD540">
        <f t="shared" ref="JD540:JD603" si="224">IF(JD539&lt;&gt;0,JD539-1,0)</f>
        <v>0</v>
      </c>
      <c r="JE540">
        <f t="shared" ref="JE540:JE603" si="225">IF(JD540&lt;&gt;0,JE539+1,0)</f>
        <v>0</v>
      </c>
      <c r="JF540" t="str">
        <f t="shared" ref="JF540:JF603" ca="1" si="226">IF(ScenarioType&lt;&gt;"ALL",IF(ISERROR(IF(INDIRECT("SCENARIOMETA!B"&amp;JE540)=ScenarioType,INDIRECT("SCENARIOMETA!A"&amp;JE540)," ")),"",IF(INDIRECT("SCENARIOMETA!B"&amp;JE540)=ScenarioType,INDIRECT("SCENARIOMETA!A"&amp;JE540)," ")),IF(JD540&lt;&gt;0,INDIRECT("SCENARIOMETA!A"&amp;JE540),""))</f>
        <v/>
      </c>
      <c r="JG540" t="str">
        <f t="shared" ref="JG540:JG603" ca="1" si="227">IF(ScenarioType&lt;&gt;"ALL",IF(ISERROR(IF(INDIRECT("SCENARIOMETA!B"&amp;JE540)=ScenarioType,INDIRECT("SCENARIOMETA!B"&amp;JE540)," ")),"",IF(INDIRECT("SCENARIOMETA!B"&amp;JE540)=ScenarioType,INDIRECT("SCENARIOMETA!B"&amp;JE540)," ")),IF(JD540&lt;&gt;0,INDIRECT("SCENARIOMETA!B"&amp;JE540),""))</f>
        <v/>
      </c>
      <c r="JH540" t="str">
        <f t="shared" ref="JH540:JH603" ca="1" si="228">IF(ScenarioType&lt;&gt;"ALL",IF(ISERROR(IF(INDIRECT("SCENARIOMETA!B"&amp;JE540)=ScenarioType,INDIRECT("SCENARIOMETA!H"&amp;JE540)," ")),"",IF(INDIRECT("SCENARIOMETA!B"&amp;JE540)=ScenarioType,INDIRECT("SCENARIOMETA!H"&amp;JE540)," ")+14),IF(JD540&lt;&gt;0,INDIRECT("SCENARIOMETA!H"&amp;JE540)+14,""))</f>
        <v/>
      </c>
      <c r="JI540" t="str">
        <f t="shared" ref="JI540:JI603" ca="1" si="229">IF(ScenarioType&lt;&gt;"ALL",IF(ISERROR(IF(INDIRECT("SCENARIOMETA!B"&amp;JE540)=ScenarioType,INDIRECT("SCENARIOMETA!E"&amp;JE540)," ")),"",IF(INDIRECT("SCENARIOMETA!B"&amp;JE540)=ScenarioType,INDIRECT("SCENARIOMETA!E"&amp;JE540)," ")+14),IF(JD540&lt;&gt;0,INDIRECT("SCENARIOMETA!E"&amp;JE540)+14,""))</f>
        <v/>
      </c>
    </row>
    <row r="541" spans="264:269" x14ac:dyDescent="0.2">
      <c r="JD541">
        <f t="shared" si="224"/>
        <v>0</v>
      </c>
      <c r="JE541">
        <f t="shared" si="225"/>
        <v>0</v>
      </c>
      <c r="JF541" t="str">
        <f t="shared" ca="1" si="226"/>
        <v/>
      </c>
      <c r="JG541" t="str">
        <f t="shared" ca="1" si="227"/>
        <v/>
      </c>
      <c r="JH541" t="str">
        <f t="shared" ca="1" si="228"/>
        <v/>
      </c>
      <c r="JI541" t="str">
        <f t="shared" ca="1" si="229"/>
        <v/>
      </c>
    </row>
    <row r="542" spans="264:269" x14ac:dyDescent="0.2">
      <c r="JD542">
        <f t="shared" si="224"/>
        <v>0</v>
      </c>
      <c r="JE542">
        <f t="shared" si="225"/>
        <v>0</v>
      </c>
      <c r="JF542" t="str">
        <f t="shared" ca="1" si="226"/>
        <v/>
      </c>
      <c r="JG542" t="str">
        <f t="shared" ca="1" si="227"/>
        <v/>
      </c>
      <c r="JH542" t="str">
        <f t="shared" ca="1" si="228"/>
        <v/>
      </c>
      <c r="JI542" t="str">
        <f t="shared" ca="1" si="229"/>
        <v/>
      </c>
    </row>
    <row r="543" spans="264:269" x14ac:dyDescent="0.2">
      <c r="JD543">
        <f t="shared" si="224"/>
        <v>0</v>
      </c>
      <c r="JE543">
        <f t="shared" si="225"/>
        <v>0</v>
      </c>
      <c r="JF543" t="str">
        <f t="shared" ca="1" si="226"/>
        <v/>
      </c>
      <c r="JG543" t="str">
        <f t="shared" ca="1" si="227"/>
        <v/>
      </c>
      <c r="JH543" t="str">
        <f t="shared" ca="1" si="228"/>
        <v/>
      </c>
      <c r="JI543" t="str">
        <f t="shared" ca="1" si="229"/>
        <v/>
      </c>
    </row>
    <row r="544" spans="264:269" x14ac:dyDescent="0.2">
      <c r="JD544">
        <f t="shared" si="224"/>
        <v>0</v>
      </c>
      <c r="JE544">
        <f t="shared" si="225"/>
        <v>0</v>
      </c>
      <c r="JF544" t="str">
        <f t="shared" ca="1" si="226"/>
        <v/>
      </c>
      <c r="JG544" t="str">
        <f t="shared" ca="1" si="227"/>
        <v/>
      </c>
      <c r="JH544" t="str">
        <f t="shared" ca="1" si="228"/>
        <v/>
      </c>
      <c r="JI544" t="str">
        <f t="shared" ca="1" si="229"/>
        <v/>
      </c>
    </row>
    <row r="545" spans="264:269" x14ac:dyDescent="0.2">
      <c r="JD545">
        <f t="shared" si="224"/>
        <v>0</v>
      </c>
      <c r="JE545">
        <f t="shared" si="225"/>
        <v>0</v>
      </c>
      <c r="JF545" t="str">
        <f t="shared" ca="1" si="226"/>
        <v/>
      </c>
      <c r="JG545" t="str">
        <f t="shared" ca="1" si="227"/>
        <v/>
      </c>
      <c r="JH545" t="str">
        <f t="shared" ca="1" si="228"/>
        <v/>
      </c>
      <c r="JI545" t="str">
        <f t="shared" ca="1" si="229"/>
        <v/>
      </c>
    </row>
    <row r="546" spans="264:269" x14ac:dyDescent="0.2">
      <c r="JD546">
        <f t="shared" si="224"/>
        <v>0</v>
      </c>
      <c r="JE546">
        <f t="shared" si="225"/>
        <v>0</v>
      </c>
      <c r="JF546" t="str">
        <f t="shared" ca="1" si="226"/>
        <v/>
      </c>
      <c r="JG546" t="str">
        <f t="shared" ca="1" si="227"/>
        <v/>
      </c>
      <c r="JH546" t="str">
        <f t="shared" ca="1" si="228"/>
        <v/>
      </c>
      <c r="JI546" t="str">
        <f t="shared" ca="1" si="229"/>
        <v/>
      </c>
    </row>
    <row r="547" spans="264:269" x14ac:dyDescent="0.2">
      <c r="JD547">
        <f t="shared" si="224"/>
        <v>0</v>
      </c>
      <c r="JE547">
        <f t="shared" si="225"/>
        <v>0</v>
      </c>
      <c r="JF547" t="str">
        <f t="shared" ca="1" si="226"/>
        <v/>
      </c>
      <c r="JG547" t="str">
        <f t="shared" ca="1" si="227"/>
        <v/>
      </c>
      <c r="JH547" t="str">
        <f t="shared" ca="1" si="228"/>
        <v/>
      </c>
      <c r="JI547" t="str">
        <f t="shared" ca="1" si="229"/>
        <v/>
      </c>
    </row>
    <row r="548" spans="264:269" x14ac:dyDescent="0.2">
      <c r="JD548">
        <f t="shared" si="224"/>
        <v>0</v>
      </c>
      <c r="JE548">
        <f t="shared" si="225"/>
        <v>0</v>
      </c>
      <c r="JF548" t="str">
        <f t="shared" ca="1" si="226"/>
        <v/>
      </c>
      <c r="JG548" t="str">
        <f t="shared" ca="1" si="227"/>
        <v/>
      </c>
      <c r="JH548" t="str">
        <f t="shared" ca="1" si="228"/>
        <v/>
      </c>
      <c r="JI548" t="str">
        <f t="shared" ca="1" si="229"/>
        <v/>
      </c>
    </row>
    <row r="549" spans="264:269" x14ac:dyDescent="0.2">
      <c r="JD549">
        <f t="shared" si="224"/>
        <v>0</v>
      </c>
      <c r="JE549">
        <f t="shared" si="225"/>
        <v>0</v>
      </c>
      <c r="JF549" t="str">
        <f t="shared" ca="1" si="226"/>
        <v/>
      </c>
      <c r="JG549" t="str">
        <f t="shared" ca="1" si="227"/>
        <v/>
      </c>
      <c r="JH549" t="str">
        <f t="shared" ca="1" si="228"/>
        <v/>
      </c>
      <c r="JI549" t="str">
        <f t="shared" ca="1" si="229"/>
        <v/>
      </c>
    </row>
    <row r="550" spans="264:269" x14ac:dyDescent="0.2">
      <c r="JD550">
        <f t="shared" si="224"/>
        <v>0</v>
      </c>
      <c r="JE550">
        <f t="shared" si="225"/>
        <v>0</v>
      </c>
      <c r="JF550" t="str">
        <f t="shared" ca="1" si="226"/>
        <v/>
      </c>
      <c r="JG550" t="str">
        <f t="shared" ca="1" si="227"/>
        <v/>
      </c>
      <c r="JH550" t="str">
        <f t="shared" ca="1" si="228"/>
        <v/>
      </c>
      <c r="JI550" t="str">
        <f t="shared" ca="1" si="229"/>
        <v/>
      </c>
    </row>
    <row r="551" spans="264:269" x14ac:dyDescent="0.2">
      <c r="JD551">
        <f t="shared" si="224"/>
        <v>0</v>
      </c>
      <c r="JE551">
        <f t="shared" si="225"/>
        <v>0</v>
      </c>
      <c r="JF551" t="str">
        <f t="shared" ca="1" si="226"/>
        <v/>
      </c>
      <c r="JG551" t="str">
        <f t="shared" ca="1" si="227"/>
        <v/>
      </c>
      <c r="JH551" t="str">
        <f t="shared" ca="1" si="228"/>
        <v/>
      </c>
      <c r="JI551" t="str">
        <f t="shared" ca="1" si="229"/>
        <v/>
      </c>
    </row>
    <row r="552" spans="264:269" x14ac:dyDescent="0.2">
      <c r="JD552">
        <f t="shared" si="224"/>
        <v>0</v>
      </c>
      <c r="JE552">
        <f t="shared" si="225"/>
        <v>0</v>
      </c>
      <c r="JF552" t="str">
        <f t="shared" ca="1" si="226"/>
        <v/>
      </c>
      <c r="JG552" t="str">
        <f t="shared" ca="1" si="227"/>
        <v/>
      </c>
      <c r="JH552" t="str">
        <f t="shared" ca="1" si="228"/>
        <v/>
      </c>
      <c r="JI552" t="str">
        <f t="shared" ca="1" si="229"/>
        <v/>
      </c>
    </row>
    <row r="553" spans="264:269" x14ac:dyDescent="0.2">
      <c r="JD553">
        <f t="shared" si="224"/>
        <v>0</v>
      </c>
      <c r="JE553">
        <f t="shared" si="225"/>
        <v>0</v>
      </c>
      <c r="JF553" t="str">
        <f t="shared" ca="1" si="226"/>
        <v/>
      </c>
      <c r="JG553" t="str">
        <f t="shared" ca="1" si="227"/>
        <v/>
      </c>
      <c r="JH553" t="str">
        <f t="shared" ca="1" si="228"/>
        <v/>
      </c>
      <c r="JI553" t="str">
        <f t="shared" ca="1" si="229"/>
        <v/>
      </c>
    </row>
    <row r="554" spans="264:269" x14ac:dyDescent="0.2">
      <c r="JD554">
        <f t="shared" si="224"/>
        <v>0</v>
      </c>
      <c r="JE554">
        <f t="shared" si="225"/>
        <v>0</v>
      </c>
      <c r="JF554" t="str">
        <f t="shared" ca="1" si="226"/>
        <v/>
      </c>
      <c r="JG554" t="str">
        <f t="shared" ca="1" si="227"/>
        <v/>
      </c>
      <c r="JH554" t="str">
        <f t="shared" ca="1" si="228"/>
        <v/>
      </c>
      <c r="JI554" t="str">
        <f t="shared" ca="1" si="229"/>
        <v/>
      </c>
    </row>
    <row r="555" spans="264:269" x14ac:dyDescent="0.2">
      <c r="JD555">
        <f t="shared" si="224"/>
        <v>0</v>
      </c>
      <c r="JE555">
        <f t="shared" si="225"/>
        <v>0</v>
      </c>
      <c r="JF555" t="str">
        <f t="shared" ca="1" si="226"/>
        <v/>
      </c>
      <c r="JG555" t="str">
        <f t="shared" ca="1" si="227"/>
        <v/>
      </c>
      <c r="JH555" t="str">
        <f t="shared" ca="1" si="228"/>
        <v/>
      </c>
      <c r="JI555" t="str">
        <f t="shared" ca="1" si="229"/>
        <v/>
      </c>
    </row>
    <row r="556" spans="264:269" x14ac:dyDescent="0.2">
      <c r="JD556">
        <f t="shared" si="224"/>
        <v>0</v>
      </c>
      <c r="JE556">
        <f t="shared" si="225"/>
        <v>0</v>
      </c>
      <c r="JF556" t="str">
        <f t="shared" ca="1" si="226"/>
        <v/>
      </c>
      <c r="JG556" t="str">
        <f t="shared" ca="1" si="227"/>
        <v/>
      </c>
      <c r="JH556" t="str">
        <f t="shared" ca="1" si="228"/>
        <v/>
      </c>
      <c r="JI556" t="str">
        <f t="shared" ca="1" si="229"/>
        <v/>
      </c>
    </row>
    <row r="557" spans="264:269" x14ac:dyDescent="0.2">
      <c r="JD557">
        <f t="shared" si="224"/>
        <v>0</v>
      </c>
      <c r="JE557">
        <f t="shared" si="225"/>
        <v>0</v>
      </c>
      <c r="JF557" t="str">
        <f t="shared" ca="1" si="226"/>
        <v/>
      </c>
      <c r="JG557" t="str">
        <f t="shared" ca="1" si="227"/>
        <v/>
      </c>
      <c r="JH557" t="str">
        <f t="shared" ca="1" si="228"/>
        <v/>
      </c>
      <c r="JI557" t="str">
        <f t="shared" ca="1" si="229"/>
        <v/>
      </c>
    </row>
    <row r="558" spans="264:269" x14ac:dyDescent="0.2">
      <c r="JD558">
        <f t="shared" si="224"/>
        <v>0</v>
      </c>
      <c r="JE558">
        <f t="shared" si="225"/>
        <v>0</v>
      </c>
      <c r="JF558" t="str">
        <f t="shared" ca="1" si="226"/>
        <v/>
      </c>
      <c r="JG558" t="str">
        <f t="shared" ca="1" si="227"/>
        <v/>
      </c>
      <c r="JH558" t="str">
        <f t="shared" ca="1" si="228"/>
        <v/>
      </c>
      <c r="JI558" t="str">
        <f t="shared" ca="1" si="229"/>
        <v/>
      </c>
    </row>
    <row r="559" spans="264:269" x14ac:dyDescent="0.2">
      <c r="JD559">
        <f t="shared" si="224"/>
        <v>0</v>
      </c>
      <c r="JE559">
        <f t="shared" si="225"/>
        <v>0</v>
      </c>
      <c r="JF559" t="str">
        <f t="shared" ca="1" si="226"/>
        <v/>
      </c>
      <c r="JG559" t="str">
        <f t="shared" ca="1" si="227"/>
        <v/>
      </c>
      <c r="JH559" t="str">
        <f t="shared" ca="1" si="228"/>
        <v/>
      </c>
      <c r="JI559" t="str">
        <f t="shared" ca="1" si="229"/>
        <v/>
      </c>
    </row>
    <row r="560" spans="264:269" x14ac:dyDescent="0.2">
      <c r="JD560">
        <f t="shared" si="224"/>
        <v>0</v>
      </c>
      <c r="JE560">
        <f t="shared" si="225"/>
        <v>0</v>
      </c>
      <c r="JF560" t="str">
        <f t="shared" ca="1" si="226"/>
        <v/>
      </c>
      <c r="JG560" t="str">
        <f t="shared" ca="1" si="227"/>
        <v/>
      </c>
      <c r="JH560" t="str">
        <f t="shared" ca="1" si="228"/>
        <v/>
      </c>
      <c r="JI560" t="str">
        <f t="shared" ca="1" si="229"/>
        <v/>
      </c>
    </row>
    <row r="561" spans="264:269" x14ac:dyDescent="0.2">
      <c r="JD561">
        <f t="shared" si="224"/>
        <v>0</v>
      </c>
      <c r="JE561">
        <f t="shared" si="225"/>
        <v>0</v>
      </c>
      <c r="JF561" t="str">
        <f t="shared" ca="1" si="226"/>
        <v/>
      </c>
      <c r="JG561" t="str">
        <f t="shared" ca="1" si="227"/>
        <v/>
      </c>
      <c r="JH561" t="str">
        <f t="shared" ca="1" si="228"/>
        <v/>
      </c>
      <c r="JI561" t="str">
        <f t="shared" ca="1" si="229"/>
        <v/>
      </c>
    </row>
    <row r="562" spans="264:269" x14ac:dyDescent="0.2">
      <c r="JD562">
        <f t="shared" si="224"/>
        <v>0</v>
      </c>
      <c r="JE562">
        <f t="shared" si="225"/>
        <v>0</v>
      </c>
      <c r="JF562" t="str">
        <f t="shared" ca="1" si="226"/>
        <v/>
      </c>
      <c r="JG562" t="str">
        <f t="shared" ca="1" si="227"/>
        <v/>
      </c>
      <c r="JH562" t="str">
        <f t="shared" ca="1" si="228"/>
        <v/>
      </c>
      <c r="JI562" t="str">
        <f t="shared" ca="1" si="229"/>
        <v/>
      </c>
    </row>
    <row r="563" spans="264:269" x14ac:dyDescent="0.2">
      <c r="JD563">
        <f t="shared" si="224"/>
        <v>0</v>
      </c>
      <c r="JE563">
        <f t="shared" si="225"/>
        <v>0</v>
      </c>
      <c r="JF563" t="str">
        <f t="shared" ca="1" si="226"/>
        <v/>
      </c>
      <c r="JG563" t="str">
        <f t="shared" ca="1" si="227"/>
        <v/>
      </c>
      <c r="JH563" t="str">
        <f t="shared" ca="1" si="228"/>
        <v/>
      </c>
      <c r="JI563" t="str">
        <f t="shared" ca="1" si="229"/>
        <v/>
      </c>
    </row>
    <row r="564" spans="264:269" x14ac:dyDescent="0.2">
      <c r="JD564">
        <f t="shared" si="224"/>
        <v>0</v>
      </c>
      <c r="JE564">
        <f t="shared" si="225"/>
        <v>0</v>
      </c>
      <c r="JF564" t="str">
        <f t="shared" ca="1" si="226"/>
        <v/>
      </c>
      <c r="JG564" t="str">
        <f t="shared" ca="1" si="227"/>
        <v/>
      </c>
      <c r="JH564" t="str">
        <f t="shared" ca="1" si="228"/>
        <v/>
      </c>
      <c r="JI564" t="str">
        <f t="shared" ca="1" si="229"/>
        <v/>
      </c>
    </row>
    <row r="565" spans="264:269" x14ac:dyDescent="0.2">
      <c r="JD565">
        <f t="shared" si="224"/>
        <v>0</v>
      </c>
      <c r="JE565">
        <f t="shared" si="225"/>
        <v>0</v>
      </c>
      <c r="JF565" t="str">
        <f t="shared" ca="1" si="226"/>
        <v/>
      </c>
      <c r="JG565" t="str">
        <f t="shared" ca="1" si="227"/>
        <v/>
      </c>
      <c r="JH565" t="str">
        <f t="shared" ca="1" si="228"/>
        <v/>
      </c>
      <c r="JI565" t="str">
        <f t="shared" ca="1" si="229"/>
        <v/>
      </c>
    </row>
    <row r="566" spans="264:269" x14ac:dyDescent="0.2">
      <c r="JD566">
        <f t="shared" si="224"/>
        <v>0</v>
      </c>
      <c r="JE566">
        <f t="shared" si="225"/>
        <v>0</v>
      </c>
      <c r="JF566" t="str">
        <f t="shared" ca="1" si="226"/>
        <v/>
      </c>
      <c r="JG566" t="str">
        <f t="shared" ca="1" si="227"/>
        <v/>
      </c>
      <c r="JH566" t="str">
        <f t="shared" ca="1" si="228"/>
        <v/>
      </c>
      <c r="JI566" t="str">
        <f t="shared" ca="1" si="229"/>
        <v/>
      </c>
    </row>
    <row r="567" spans="264:269" x14ac:dyDescent="0.2">
      <c r="JD567">
        <f t="shared" si="224"/>
        <v>0</v>
      </c>
      <c r="JE567">
        <f t="shared" si="225"/>
        <v>0</v>
      </c>
      <c r="JF567" t="str">
        <f t="shared" ca="1" si="226"/>
        <v/>
      </c>
      <c r="JG567" t="str">
        <f t="shared" ca="1" si="227"/>
        <v/>
      </c>
      <c r="JH567" t="str">
        <f t="shared" ca="1" si="228"/>
        <v/>
      </c>
      <c r="JI567" t="str">
        <f t="shared" ca="1" si="229"/>
        <v/>
      </c>
    </row>
    <row r="568" spans="264:269" x14ac:dyDescent="0.2">
      <c r="JD568">
        <f t="shared" si="224"/>
        <v>0</v>
      </c>
      <c r="JE568">
        <f t="shared" si="225"/>
        <v>0</v>
      </c>
      <c r="JF568" t="str">
        <f t="shared" ca="1" si="226"/>
        <v/>
      </c>
      <c r="JG568" t="str">
        <f t="shared" ca="1" si="227"/>
        <v/>
      </c>
      <c r="JH568" t="str">
        <f t="shared" ca="1" si="228"/>
        <v/>
      </c>
      <c r="JI568" t="str">
        <f t="shared" ca="1" si="229"/>
        <v/>
      </c>
    </row>
    <row r="569" spans="264:269" x14ac:dyDescent="0.2">
      <c r="JD569">
        <f t="shared" si="224"/>
        <v>0</v>
      </c>
      <c r="JE569">
        <f t="shared" si="225"/>
        <v>0</v>
      </c>
      <c r="JF569" t="str">
        <f t="shared" ca="1" si="226"/>
        <v/>
      </c>
      <c r="JG569" t="str">
        <f t="shared" ca="1" si="227"/>
        <v/>
      </c>
      <c r="JH569" t="str">
        <f t="shared" ca="1" si="228"/>
        <v/>
      </c>
      <c r="JI569" t="str">
        <f t="shared" ca="1" si="229"/>
        <v/>
      </c>
    </row>
    <row r="570" spans="264:269" x14ac:dyDescent="0.2">
      <c r="JD570">
        <f t="shared" si="224"/>
        <v>0</v>
      </c>
      <c r="JE570">
        <f t="shared" si="225"/>
        <v>0</v>
      </c>
      <c r="JF570" t="str">
        <f t="shared" ca="1" si="226"/>
        <v/>
      </c>
      <c r="JG570" t="str">
        <f t="shared" ca="1" si="227"/>
        <v/>
      </c>
      <c r="JH570" t="str">
        <f t="shared" ca="1" si="228"/>
        <v/>
      </c>
      <c r="JI570" t="str">
        <f t="shared" ca="1" si="229"/>
        <v/>
      </c>
    </row>
    <row r="571" spans="264:269" x14ac:dyDescent="0.2">
      <c r="JD571">
        <f t="shared" si="224"/>
        <v>0</v>
      </c>
      <c r="JE571">
        <f t="shared" si="225"/>
        <v>0</v>
      </c>
      <c r="JF571" t="str">
        <f t="shared" ca="1" si="226"/>
        <v/>
      </c>
      <c r="JG571" t="str">
        <f t="shared" ca="1" si="227"/>
        <v/>
      </c>
      <c r="JH571" t="str">
        <f t="shared" ca="1" si="228"/>
        <v/>
      </c>
      <c r="JI571" t="str">
        <f t="shared" ca="1" si="229"/>
        <v/>
      </c>
    </row>
    <row r="572" spans="264:269" x14ac:dyDescent="0.2">
      <c r="JD572">
        <f t="shared" si="224"/>
        <v>0</v>
      </c>
      <c r="JE572">
        <f t="shared" si="225"/>
        <v>0</v>
      </c>
      <c r="JF572" t="str">
        <f t="shared" ca="1" si="226"/>
        <v/>
      </c>
      <c r="JG572" t="str">
        <f t="shared" ca="1" si="227"/>
        <v/>
      </c>
      <c r="JH572" t="str">
        <f t="shared" ca="1" si="228"/>
        <v/>
      </c>
      <c r="JI572" t="str">
        <f t="shared" ca="1" si="229"/>
        <v/>
      </c>
    </row>
    <row r="573" spans="264:269" x14ac:dyDescent="0.2">
      <c r="JD573">
        <f t="shared" si="224"/>
        <v>0</v>
      </c>
      <c r="JE573">
        <f t="shared" si="225"/>
        <v>0</v>
      </c>
      <c r="JF573" t="str">
        <f t="shared" ca="1" si="226"/>
        <v/>
      </c>
      <c r="JG573" t="str">
        <f t="shared" ca="1" si="227"/>
        <v/>
      </c>
      <c r="JH573" t="str">
        <f t="shared" ca="1" si="228"/>
        <v/>
      </c>
      <c r="JI573" t="str">
        <f t="shared" ca="1" si="229"/>
        <v/>
      </c>
    </row>
    <row r="574" spans="264:269" x14ac:dyDescent="0.2">
      <c r="JD574">
        <f t="shared" si="224"/>
        <v>0</v>
      </c>
      <c r="JE574">
        <f t="shared" si="225"/>
        <v>0</v>
      </c>
      <c r="JF574" t="str">
        <f t="shared" ca="1" si="226"/>
        <v/>
      </c>
      <c r="JG574" t="str">
        <f t="shared" ca="1" si="227"/>
        <v/>
      </c>
      <c r="JH574" t="str">
        <f t="shared" ca="1" si="228"/>
        <v/>
      </c>
      <c r="JI574" t="str">
        <f t="shared" ca="1" si="229"/>
        <v/>
      </c>
    </row>
    <row r="575" spans="264:269" x14ac:dyDescent="0.2">
      <c r="JD575">
        <f t="shared" si="224"/>
        <v>0</v>
      </c>
      <c r="JE575">
        <f t="shared" si="225"/>
        <v>0</v>
      </c>
      <c r="JF575" t="str">
        <f t="shared" ca="1" si="226"/>
        <v/>
      </c>
      <c r="JG575" t="str">
        <f t="shared" ca="1" si="227"/>
        <v/>
      </c>
      <c r="JH575" t="str">
        <f t="shared" ca="1" si="228"/>
        <v/>
      </c>
      <c r="JI575" t="str">
        <f t="shared" ca="1" si="229"/>
        <v/>
      </c>
    </row>
    <row r="576" spans="264:269" x14ac:dyDescent="0.2">
      <c r="JD576">
        <f t="shared" si="224"/>
        <v>0</v>
      </c>
      <c r="JE576">
        <f t="shared" si="225"/>
        <v>0</v>
      </c>
      <c r="JF576" t="str">
        <f t="shared" ca="1" si="226"/>
        <v/>
      </c>
      <c r="JG576" t="str">
        <f t="shared" ca="1" si="227"/>
        <v/>
      </c>
      <c r="JH576" t="str">
        <f t="shared" ca="1" si="228"/>
        <v/>
      </c>
      <c r="JI576" t="str">
        <f t="shared" ca="1" si="229"/>
        <v/>
      </c>
    </row>
    <row r="577" spans="264:269" x14ac:dyDescent="0.2">
      <c r="JD577">
        <f t="shared" si="224"/>
        <v>0</v>
      </c>
      <c r="JE577">
        <f t="shared" si="225"/>
        <v>0</v>
      </c>
      <c r="JF577" t="str">
        <f t="shared" ca="1" si="226"/>
        <v/>
      </c>
      <c r="JG577" t="str">
        <f t="shared" ca="1" si="227"/>
        <v/>
      </c>
      <c r="JH577" t="str">
        <f t="shared" ca="1" si="228"/>
        <v/>
      </c>
      <c r="JI577" t="str">
        <f t="shared" ca="1" si="229"/>
        <v/>
      </c>
    </row>
    <row r="578" spans="264:269" x14ac:dyDescent="0.2">
      <c r="JD578">
        <f t="shared" si="224"/>
        <v>0</v>
      </c>
      <c r="JE578">
        <f t="shared" si="225"/>
        <v>0</v>
      </c>
      <c r="JF578" t="str">
        <f t="shared" ca="1" si="226"/>
        <v/>
      </c>
      <c r="JG578" t="str">
        <f t="shared" ca="1" si="227"/>
        <v/>
      </c>
      <c r="JH578" t="str">
        <f t="shared" ca="1" si="228"/>
        <v/>
      </c>
      <c r="JI578" t="str">
        <f t="shared" ca="1" si="229"/>
        <v/>
      </c>
    </row>
    <row r="579" spans="264:269" x14ac:dyDescent="0.2">
      <c r="JD579">
        <f t="shared" si="224"/>
        <v>0</v>
      </c>
      <c r="JE579">
        <f t="shared" si="225"/>
        <v>0</v>
      </c>
      <c r="JF579" t="str">
        <f t="shared" ca="1" si="226"/>
        <v/>
      </c>
      <c r="JG579" t="str">
        <f t="shared" ca="1" si="227"/>
        <v/>
      </c>
      <c r="JH579" t="str">
        <f t="shared" ca="1" si="228"/>
        <v/>
      </c>
      <c r="JI579" t="str">
        <f t="shared" ca="1" si="229"/>
        <v/>
      </c>
    </row>
    <row r="580" spans="264:269" x14ac:dyDescent="0.2">
      <c r="JD580">
        <f t="shared" si="224"/>
        <v>0</v>
      </c>
      <c r="JE580">
        <f t="shared" si="225"/>
        <v>0</v>
      </c>
      <c r="JF580" t="str">
        <f t="shared" ca="1" si="226"/>
        <v/>
      </c>
      <c r="JG580" t="str">
        <f t="shared" ca="1" si="227"/>
        <v/>
      </c>
      <c r="JH580" t="str">
        <f t="shared" ca="1" si="228"/>
        <v/>
      </c>
      <c r="JI580" t="str">
        <f t="shared" ca="1" si="229"/>
        <v/>
      </c>
    </row>
    <row r="581" spans="264:269" x14ac:dyDescent="0.2">
      <c r="JD581">
        <f t="shared" si="224"/>
        <v>0</v>
      </c>
      <c r="JE581">
        <f t="shared" si="225"/>
        <v>0</v>
      </c>
      <c r="JF581" t="str">
        <f t="shared" ca="1" si="226"/>
        <v/>
      </c>
      <c r="JG581" t="str">
        <f t="shared" ca="1" si="227"/>
        <v/>
      </c>
      <c r="JH581" t="str">
        <f t="shared" ca="1" si="228"/>
        <v/>
      </c>
      <c r="JI581" t="str">
        <f t="shared" ca="1" si="229"/>
        <v/>
      </c>
    </row>
    <row r="582" spans="264:269" x14ac:dyDescent="0.2">
      <c r="JD582">
        <f t="shared" si="224"/>
        <v>0</v>
      </c>
      <c r="JE582">
        <f t="shared" si="225"/>
        <v>0</v>
      </c>
      <c r="JF582" t="str">
        <f t="shared" ca="1" si="226"/>
        <v/>
      </c>
      <c r="JG582" t="str">
        <f t="shared" ca="1" si="227"/>
        <v/>
      </c>
      <c r="JH582" t="str">
        <f t="shared" ca="1" si="228"/>
        <v/>
      </c>
      <c r="JI582" t="str">
        <f t="shared" ca="1" si="229"/>
        <v/>
      </c>
    </row>
    <row r="583" spans="264:269" x14ac:dyDescent="0.2">
      <c r="JD583">
        <f t="shared" si="224"/>
        <v>0</v>
      </c>
      <c r="JE583">
        <f t="shared" si="225"/>
        <v>0</v>
      </c>
      <c r="JF583" t="str">
        <f t="shared" ca="1" si="226"/>
        <v/>
      </c>
      <c r="JG583" t="str">
        <f t="shared" ca="1" si="227"/>
        <v/>
      </c>
      <c r="JH583" t="str">
        <f t="shared" ca="1" si="228"/>
        <v/>
      </c>
      <c r="JI583" t="str">
        <f t="shared" ca="1" si="229"/>
        <v/>
      </c>
    </row>
    <row r="584" spans="264:269" x14ac:dyDescent="0.2">
      <c r="JD584">
        <f t="shared" si="224"/>
        <v>0</v>
      </c>
      <c r="JE584">
        <f t="shared" si="225"/>
        <v>0</v>
      </c>
      <c r="JF584" t="str">
        <f t="shared" ca="1" si="226"/>
        <v/>
      </c>
      <c r="JG584" t="str">
        <f t="shared" ca="1" si="227"/>
        <v/>
      </c>
      <c r="JH584" t="str">
        <f t="shared" ca="1" si="228"/>
        <v/>
      </c>
      <c r="JI584" t="str">
        <f t="shared" ca="1" si="229"/>
        <v/>
      </c>
    </row>
    <row r="585" spans="264:269" x14ac:dyDescent="0.2">
      <c r="JD585">
        <f t="shared" si="224"/>
        <v>0</v>
      </c>
      <c r="JE585">
        <f t="shared" si="225"/>
        <v>0</v>
      </c>
      <c r="JF585" t="str">
        <f t="shared" ca="1" si="226"/>
        <v/>
      </c>
      <c r="JG585" t="str">
        <f t="shared" ca="1" si="227"/>
        <v/>
      </c>
      <c r="JH585" t="str">
        <f t="shared" ca="1" si="228"/>
        <v/>
      </c>
      <c r="JI585" t="str">
        <f t="shared" ca="1" si="229"/>
        <v/>
      </c>
    </row>
    <row r="586" spans="264:269" x14ac:dyDescent="0.2">
      <c r="JD586">
        <f t="shared" si="224"/>
        <v>0</v>
      </c>
      <c r="JE586">
        <f t="shared" si="225"/>
        <v>0</v>
      </c>
      <c r="JF586" t="str">
        <f t="shared" ca="1" si="226"/>
        <v/>
      </c>
      <c r="JG586" t="str">
        <f t="shared" ca="1" si="227"/>
        <v/>
      </c>
      <c r="JH586" t="str">
        <f t="shared" ca="1" si="228"/>
        <v/>
      </c>
      <c r="JI586" t="str">
        <f t="shared" ca="1" si="229"/>
        <v/>
      </c>
    </row>
    <row r="587" spans="264:269" x14ac:dyDescent="0.2">
      <c r="JD587">
        <f t="shared" si="224"/>
        <v>0</v>
      </c>
      <c r="JE587">
        <f t="shared" si="225"/>
        <v>0</v>
      </c>
      <c r="JF587" t="str">
        <f t="shared" ca="1" si="226"/>
        <v/>
      </c>
      <c r="JG587" t="str">
        <f t="shared" ca="1" si="227"/>
        <v/>
      </c>
      <c r="JH587" t="str">
        <f t="shared" ca="1" si="228"/>
        <v/>
      </c>
      <c r="JI587" t="str">
        <f t="shared" ca="1" si="229"/>
        <v/>
      </c>
    </row>
    <row r="588" spans="264:269" x14ac:dyDescent="0.2">
      <c r="JD588">
        <f t="shared" si="224"/>
        <v>0</v>
      </c>
      <c r="JE588">
        <f t="shared" si="225"/>
        <v>0</v>
      </c>
      <c r="JF588" t="str">
        <f t="shared" ca="1" si="226"/>
        <v/>
      </c>
      <c r="JG588" t="str">
        <f t="shared" ca="1" si="227"/>
        <v/>
      </c>
      <c r="JH588" t="str">
        <f t="shared" ca="1" si="228"/>
        <v/>
      </c>
      <c r="JI588" t="str">
        <f t="shared" ca="1" si="229"/>
        <v/>
      </c>
    </row>
    <row r="589" spans="264:269" x14ac:dyDescent="0.2">
      <c r="JD589">
        <f t="shared" si="224"/>
        <v>0</v>
      </c>
      <c r="JE589">
        <f t="shared" si="225"/>
        <v>0</v>
      </c>
      <c r="JF589" t="str">
        <f t="shared" ca="1" si="226"/>
        <v/>
      </c>
      <c r="JG589" t="str">
        <f t="shared" ca="1" si="227"/>
        <v/>
      </c>
      <c r="JH589" t="str">
        <f t="shared" ca="1" si="228"/>
        <v/>
      </c>
      <c r="JI589" t="str">
        <f t="shared" ca="1" si="229"/>
        <v/>
      </c>
    </row>
    <row r="590" spans="264:269" x14ac:dyDescent="0.2">
      <c r="JD590">
        <f t="shared" si="224"/>
        <v>0</v>
      </c>
      <c r="JE590">
        <f t="shared" si="225"/>
        <v>0</v>
      </c>
      <c r="JF590" t="str">
        <f t="shared" ca="1" si="226"/>
        <v/>
      </c>
      <c r="JG590" t="str">
        <f t="shared" ca="1" si="227"/>
        <v/>
      </c>
      <c r="JH590" t="str">
        <f t="shared" ca="1" si="228"/>
        <v/>
      </c>
      <c r="JI590" t="str">
        <f t="shared" ca="1" si="229"/>
        <v/>
      </c>
    </row>
    <row r="591" spans="264:269" x14ac:dyDescent="0.2">
      <c r="JD591">
        <f t="shared" si="224"/>
        <v>0</v>
      </c>
      <c r="JE591">
        <f t="shared" si="225"/>
        <v>0</v>
      </c>
      <c r="JF591" t="str">
        <f t="shared" ca="1" si="226"/>
        <v/>
      </c>
      <c r="JG591" t="str">
        <f t="shared" ca="1" si="227"/>
        <v/>
      </c>
      <c r="JH591" t="str">
        <f t="shared" ca="1" si="228"/>
        <v/>
      </c>
      <c r="JI591" t="str">
        <f t="shared" ca="1" si="229"/>
        <v/>
      </c>
    </row>
    <row r="592" spans="264:269" x14ac:dyDescent="0.2">
      <c r="JD592">
        <f t="shared" si="224"/>
        <v>0</v>
      </c>
      <c r="JE592">
        <f t="shared" si="225"/>
        <v>0</v>
      </c>
      <c r="JF592" t="str">
        <f t="shared" ca="1" si="226"/>
        <v/>
      </c>
      <c r="JG592" t="str">
        <f t="shared" ca="1" si="227"/>
        <v/>
      </c>
      <c r="JH592" t="str">
        <f t="shared" ca="1" si="228"/>
        <v/>
      </c>
      <c r="JI592" t="str">
        <f t="shared" ca="1" si="229"/>
        <v/>
      </c>
    </row>
    <row r="593" spans="264:269" x14ac:dyDescent="0.2">
      <c r="JD593">
        <f t="shared" si="224"/>
        <v>0</v>
      </c>
      <c r="JE593">
        <f t="shared" si="225"/>
        <v>0</v>
      </c>
      <c r="JF593" t="str">
        <f t="shared" ca="1" si="226"/>
        <v/>
      </c>
      <c r="JG593" t="str">
        <f t="shared" ca="1" si="227"/>
        <v/>
      </c>
      <c r="JH593" t="str">
        <f t="shared" ca="1" si="228"/>
        <v/>
      </c>
      <c r="JI593" t="str">
        <f t="shared" ca="1" si="229"/>
        <v/>
      </c>
    </row>
    <row r="594" spans="264:269" x14ac:dyDescent="0.2">
      <c r="JD594">
        <f t="shared" si="224"/>
        <v>0</v>
      </c>
      <c r="JE594">
        <f t="shared" si="225"/>
        <v>0</v>
      </c>
      <c r="JF594" t="str">
        <f t="shared" ca="1" si="226"/>
        <v/>
      </c>
      <c r="JG594" t="str">
        <f t="shared" ca="1" si="227"/>
        <v/>
      </c>
      <c r="JH594" t="str">
        <f t="shared" ca="1" si="228"/>
        <v/>
      </c>
      <c r="JI594" t="str">
        <f t="shared" ca="1" si="229"/>
        <v/>
      </c>
    </row>
    <row r="595" spans="264:269" x14ac:dyDescent="0.2">
      <c r="JD595">
        <f t="shared" si="224"/>
        <v>0</v>
      </c>
      <c r="JE595">
        <f t="shared" si="225"/>
        <v>0</v>
      </c>
      <c r="JF595" t="str">
        <f t="shared" ca="1" si="226"/>
        <v/>
      </c>
      <c r="JG595" t="str">
        <f t="shared" ca="1" si="227"/>
        <v/>
      </c>
      <c r="JH595" t="str">
        <f t="shared" ca="1" si="228"/>
        <v/>
      </c>
      <c r="JI595" t="str">
        <f t="shared" ca="1" si="229"/>
        <v/>
      </c>
    </row>
    <row r="596" spans="264:269" x14ac:dyDescent="0.2">
      <c r="JD596">
        <f t="shared" si="224"/>
        <v>0</v>
      </c>
      <c r="JE596">
        <f t="shared" si="225"/>
        <v>0</v>
      </c>
      <c r="JF596" t="str">
        <f t="shared" ca="1" si="226"/>
        <v/>
      </c>
      <c r="JG596" t="str">
        <f t="shared" ca="1" si="227"/>
        <v/>
      </c>
      <c r="JH596" t="str">
        <f t="shared" ca="1" si="228"/>
        <v/>
      </c>
      <c r="JI596" t="str">
        <f t="shared" ca="1" si="229"/>
        <v/>
      </c>
    </row>
    <row r="597" spans="264:269" x14ac:dyDescent="0.2">
      <c r="JD597">
        <f t="shared" si="224"/>
        <v>0</v>
      </c>
      <c r="JE597">
        <f t="shared" si="225"/>
        <v>0</v>
      </c>
      <c r="JF597" t="str">
        <f t="shared" ca="1" si="226"/>
        <v/>
      </c>
      <c r="JG597" t="str">
        <f t="shared" ca="1" si="227"/>
        <v/>
      </c>
      <c r="JH597" t="str">
        <f t="shared" ca="1" si="228"/>
        <v/>
      </c>
      <c r="JI597" t="str">
        <f t="shared" ca="1" si="229"/>
        <v/>
      </c>
    </row>
    <row r="598" spans="264:269" x14ac:dyDescent="0.2">
      <c r="JD598">
        <f t="shared" si="224"/>
        <v>0</v>
      </c>
      <c r="JE598">
        <f t="shared" si="225"/>
        <v>0</v>
      </c>
      <c r="JF598" t="str">
        <f t="shared" ca="1" si="226"/>
        <v/>
      </c>
      <c r="JG598" t="str">
        <f t="shared" ca="1" si="227"/>
        <v/>
      </c>
      <c r="JH598" t="str">
        <f t="shared" ca="1" si="228"/>
        <v/>
      </c>
      <c r="JI598" t="str">
        <f t="shared" ca="1" si="229"/>
        <v/>
      </c>
    </row>
    <row r="599" spans="264:269" x14ac:dyDescent="0.2">
      <c r="JD599">
        <f t="shared" si="224"/>
        <v>0</v>
      </c>
      <c r="JE599">
        <f t="shared" si="225"/>
        <v>0</v>
      </c>
      <c r="JF599" t="str">
        <f t="shared" ca="1" si="226"/>
        <v/>
      </c>
      <c r="JG599" t="str">
        <f t="shared" ca="1" si="227"/>
        <v/>
      </c>
      <c r="JH599" t="str">
        <f t="shared" ca="1" si="228"/>
        <v/>
      </c>
      <c r="JI599" t="str">
        <f t="shared" ca="1" si="229"/>
        <v/>
      </c>
    </row>
    <row r="600" spans="264:269" x14ac:dyDescent="0.2">
      <c r="JD600">
        <f t="shared" si="224"/>
        <v>0</v>
      </c>
      <c r="JE600">
        <f t="shared" si="225"/>
        <v>0</v>
      </c>
      <c r="JF600" t="str">
        <f t="shared" ca="1" si="226"/>
        <v/>
      </c>
      <c r="JG600" t="str">
        <f t="shared" ca="1" si="227"/>
        <v/>
      </c>
      <c r="JH600" t="str">
        <f t="shared" ca="1" si="228"/>
        <v/>
      </c>
      <c r="JI600" t="str">
        <f t="shared" ca="1" si="229"/>
        <v/>
      </c>
    </row>
    <row r="601" spans="264:269" x14ac:dyDescent="0.2">
      <c r="JD601">
        <f t="shared" si="224"/>
        <v>0</v>
      </c>
      <c r="JE601">
        <f t="shared" si="225"/>
        <v>0</v>
      </c>
      <c r="JF601" t="str">
        <f t="shared" ca="1" si="226"/>
        <v/>
      </c>
      <c r="JG601" t="str">
        <f t="shared" ca="1" si="227"/>
        <v/>
      </c>
      <c r="JH601" t="str">
        <f t="shared" ca="1" si="228"/>
        <v/>
      </c>
      <c r="JI601" t="str">
        <f t="shared" ca="1" si="229"/>
        <v/>
      </c>
    </row>
    <row r="602" spans="264:269" x14ac:dyDescent="0.2">
      <c r="JD602">
        <f t="shared" si="224"/>
        <v>0</v>
      </c>
      <c r="JE602">
        <f t="shared" si="225"/>
        <v>0</v>
      </c>
      <c r="JF602" t="str">
        <f t="shared" ca="1" si="226"/>
        <v/>
      </c>
      <c r="JG602" t="str">
        <f t="shared" ca="1" si="227"/>
        <v/>
      </c>
      <c r="JH602" t="str">
        <f t="shared" ca="1" si="228"/>
        <v/>
      </c>
      <c r="JI602" t="str">
        <f t="shared" ca="1" si="229"/>
        <v/>
      </c>
    </row>
    <row r="603" spans="264:269" x14ac:dyDescent="0.2">
      <c r="JD603">
        <f t="shared" si="224"/>
        <v>0</v>
      </c>
      <c r="JE603">
        <f t="shared" si="225"/>
        <v>0</v>
      </c>
      <c r="JF603" t="str">
        <f t="shared" ca="1" si="226"/>
        <v/>
      </c>
      <c r="JG603" t="str">
        <f t="shared" ca="1" si="227"/>
        <v/>
      </c>
      <c r="JH603" t="str">
        <f t="shared" ca="1" si="228"/>
        <v/>
      </c>
      <c r="JI603" t="str">
        <f t="shared" ca="1" si="229"/>
        <v/>
      </c>
    </row>
    <row r="604" spans="264:269" x14ac:dyDescent="0.2">
      <c r="JD604">
        <f t="shared" ref="JD604:JD667" si="230">IF(JD603&lt;&gt;0,JD603-1,0)</f>
        <v>0</v>
      </c>
      <c r="JE604">
        <f t="shared" ref="JE604:JE667" si="231">IF(JD604&lt;&gt;0,JE603+1,0)</f>
        <v>0</v>
      </c>
      <c r="JF604" t="str">
        <f t="shared" ref="JF604:JF667" ca="1" si="232">IF(ScenarioType&lt;&gt;"ALL",IF(ISERROR(IF(INDIRECT("SCENARIOMETA!B"&amp;JE604)=ScenarioType,INDIRECT("SCENARIOMETA!A"&amp;JE604)," ")),"",IF(INDIRECT("SCENARIOMETA!B"&amp;JE604)=ScenarioType,INDIRECT("SCENARIOMETA!A"&amp;JE604)," ")),IF(JD604&lt;&gt;0,INDIRECT("SCENARIOMETA!A"&amp;JE604),""))</f>
        <v/>
      </c>
      <c r="JG604" t="str">
        <f t="shared" ref="JG604:JG667" ca="1" si="233">IF(ScenarioType&lt;&gt;"ALL",IF(ISERROR(IF(INDIRECT("SCENARIOMETA!B"&amp;JE604)=ScenarioType,INDIRECT("SCENARIOMETA!B"&amp;JE604)," ")),"",IF(INDIRECT("SCENARIOMETA!B"&amp;JE604)=ScenarioType,INDIRECT("SCENARIOMETA!B"&amp;JE604)," ")),IF(JD604&lt;&gt;0,INDIRECT("SCENARIOMETA!B"&amp;JE604),""))</f>
        <v/>
      </c>
      <c r="JH604" t="str">
        <f t="shared" ref="JH604:JH667" ca="1" si="234">IF(ScenarioType&lt;&gt;"ALL",IF(ISERROR(IF(INDIRECT("SCENARIOMETA!B"&amp;JE604)=ScenarioType,INDIRECT("SCENARIOMETA!H"&amp;JE604)," ")),"",IF(INDIRECT("SCENARIOMETA!B"&amp;JE604)=ScenarioType,INDIRECT("SCENARIOMETA!H"&amp;JE604)," ")+14),IF(JD604&lt;&gt;0,INDIRECT("SCENARIOMETA!H"&amp;JE604)+14,""))</f>
        <v/>
      </c>
      <c r="JI604" t="str">
        <f t="shared" ref="JI604:JI667" ca="1" si="235">IF(ScenarioType&lt;&gt;"ALL",IF(ISERROR(IF(INDIRECT("SCENARIOMETA!B"&amp;JE604)=ScenarioType,INDIRECT("SCENARIOMETA!E"&amp;JE604)," ")),"",IF(INDIRECT("SCENARIOMETA!B"&amp;JE604)=ScenarioType,INDIRECT("SCENARIOMETA!E"&amp;JE604)," ")+14),IF(JD604&lt;&gt;0,INDIRECT("SCENARIOMETA!E"&amp;JE604)+14,""))</f>
        <v/>
      </c>
    </row>
    <row r="605" spans="264:269" x14ac:dyDescent="0.2">
      <c r="JD605">
        <f t="shared" si="230"/>
        <v>0</v>
      </c>
      <c r="JE605">
        <f t="shared" si="231"/>
        <v>0</v>
      </c>
      <c r="JF605" t="str">
        <f t="shared" ca="1" si="232"/>
        <v/>
      </c>
      <c r="JG605" t="str">
        <f t="shared" ca="1" si="233"/>
        <v/>
      </c>
      <c r="JH605" t="str">
        <f t="shared" ca="1" si="234"/>
        <v/>
      </c>
      <c r="JI605" t="str">
        <f t="shared" ca="1" si="235"/>
        <v/>
      </c>
    </row>
    <row r="606" spans="264:269" x14ac:dyDescent="0.2">
      <c r="JD606">
        <f t="shared" si="230"/>
        <v>0</v>
      </c>
      <c r="JE606">
        <f t="shared" si="231"/>
        <v>0</v>
      </c>
      <c r="JF606" t="str">
        <f t="shared" ca="1" si="232"/>
        <v/>
      </c>
      <c r="JG606" t="str">
        <f t="shared" ca="1" si="233"/>
        <v/>
      </c>
      <c r="JH606" t="str">
        <f t="shared" ca="1" si="234"/>
        <v/>
      </c>
      <c r="JI606" t="str">
        <f t="shared" ca="1" si="235"/>
        <v/>
      </c>
    </row>
    <row r="607" spans="264:269" x14ac:dyDescent="0.2">
      <c r="JD607">
        <f t="shared" si="230"/>
        <v>0</v>
      </c>
      <c r="JE607">
        <f t="shared" si="231"/>
        <v>0</v>
      </c>
      <c r="JF607" t="str">
        <f t="shared" ca="1" si="232"/>
        <v/>
      </c>
      <c r="JG607" t="str">
        <f t="shared" ca="1" si="233"/>
        <v/>
      </c>
      <c r="JH607" t="str">
        <f t="shared" ca="1" si="234"/>
        <v/>
      </c>
      <c r="JI607" t="str">
        <f t="shared" ca="1" si="235"/>
        <v/>
      </c>
    </row>
    <row r="608" spans="264:269" x14ac:dyDescent="0.2">
      <c r="JD608">
        <f t="shared" si="230"/>
        <v>0</v>
      </c>
      <c r="JE608">
        <f t="shared" si="231"/>
        <v>0</v>
      </c>
      <c r="JF608" t="str">
        <f t="shared" ca="1" si="232"/>
        <v/>
      </c>
      <c r="JG608" t="str">
        <f t="shared" ca="1" si="233"/>
        <v/>
      </c>
      <c r="JH608" t="str">
        <f t="shared" ca="1" si="234"/>
        <v/>
      </c>
      <c r="JI608" t="str">
        <f t="shared" ca="1" si="235"/>
        <v/>
      </c>
    </row>
    <row r="609" spans="264:269" x14ac:dyDescent="0.2">
      <c r="JD609">
        <f t="shared" si="230"/>
        <v>0</v>
      </c>
      <c r="JE609">
        <f t="shared" si="231"/>
        <v>0</v>
      </c>
      <c r="JF609" t="str">
        <f t="shared" ca="1" si="232"/>
        <v/>
      </c>
      <c r="JG609" t="str">
        <f t="shared" ca="1" si="233"/>
        <v/>
      </c>
      <c r="JH609" t="str">
        <f t="shared" ca="1" si="234"/>
        <v/>
      </c>
      <c r="JI609" t="str">
        <f t="shared" ca="1" si="235"/>
        <v/>
      </c>
    </row>
    <row r="610" spans="264:269" x14ac:dyDescent="0.2">
      <c r="JD610">
        <f t="shared" si="230"/>
        <v>0</v>
      </c>
      <c r="JE610">
        <f t="shared" si="231"/>
        <v>0</v>
      </c>
      <c r="JF610" t="str">
        <f t="shared" ca="1" si="232"/>
        <v/>
      </c>
      <c r="JG610" t="str">
        <f t="shared" ca="1" si="233"/>
        <v/>
      </c>
      <c r="JH610" t="str">
        <f t="shared" ca="1" si="234"/>
        <v/>
      </c>
      <c r="JI610" t="str">
        <f t="shared" ca="1" si="235"/>
        <v/>
      </c>
    </row>
    <row r="611" spans="264:269" x14ac:dyDescent="0.2">
      <c r="JD611">
        <f t="shared" si="230"/>
        <v>0</v>
      </c>
      <c r="JE611">
        <f t="shared" si="231"/>
        <v>0</v>
      </c>
      <c r="JF611" t="str">
        <f t="shared" ca="1" si="232"/>
        <v/>
      </c>
      <c r="JG611" t="str">
        <f t="shared" ca="1" si="233"/>
        <v/>
      </c>
      <c r="JH611" t="str">
        <f t="shared" ca="1" si="234"/>
        <v/>
      </c>
      <c r="JI611" t="str">
        <f t="shared" ca="1" si="235"/>
        <v/>
      </c>
    </row>
    <row r="612" spans="264:269" x14ac:dyDescent="0.2">
      <c r="JD612">
        <f t="shared" si="230"/>
        <v>0</v>
      </c>
      <c r="JE612">
        <f t="shared" si="231"/>
        <v>0</v>
      </c>
      <c r="JF612" t="str">
        <f t="shared" ca="1" si="232"/>
        <v/>
      </c>
      <c r="JG612" t="str">
        <f t="shared" ca="1" si="233"/>
        <v/>
      </c>
      <c r="JH612" t="str">
        <f t="shared" ca="1" si="234"/>
        <v/>
      </c>
      <c r="JI612" t="str">
        <f t="shared" ca="1" si="235"/>
        <v/>
      </c>
    </row>
    <row r="613" spans="264:269" x14ac:dyDescent="0.2">
      <c r="JD613">
        <f t="shared" si="230"/>
        <v>0</v>
      </c>
      <c r="JE613">
        <f t="shared" si="231"/>
        <v>0</v>
      </c>
      <c r="JF613" t="str">
        <f t="shared" ca="1" si="232"/>
        <v/>
      </c>
      <c r="JG613" t="str">
        <f t="shared" ca="1" si="233"/>
        <v/>
      </c>
      <c r="JH613" t="str">
        <f t="shared" ca="1" si="234"/>
        <v/>
      </c>
      <c r="JI613" t="str">
        <f t="shared" ca="1" si="235"/>
        <v/>
      </c>
    </row>
    <row r="614" spans="264:269" x14ac:dyDescent="0.2">
      <c r="JD614">
        <f t="shared" si="230"/>
        <v>0</v>
      </c>
      <c r="JE614">
        <f t="shared" si="231"/>
        <v>0</v>
      </c>
      <c r="JF614" t="str">
        <f t="shared" ca="1" si="232"/>
        <v/>
      </c>
      <c r="JG614" t="str">
        <f t="shared" ca="1" si="233"/>
        <v/>
      </c>
      <c r="JH614" t="str">
        <f t="shared" ca="1" si="234"/>
        <v/>
      </c>
      <c r="JI614" t="str">
        <f t="shared" ca="1" si="235"/>
        <v/>
      </c>
    </row>
    <row r="615" spans="264:269" x14ac:dyDescent="0.2">
      <c r="JD615">
        <f t="shared" si="230"/>
        <v>0</v>
      </c>
      <c r="JE615">
        <f t="shared" si="231"/>
        <v>0</v>
      </c>
      <c r="JF615" t="str">
        <f t="shared" ca="1" si="232"/>
        <v/>
      </c>
      <c r="JG615" t="str">
        <f t="shared" ca="1" si="233"/>
        <v/>
      </c>
      <c r="JH615" t="str">
        <f t="shared" ca="1" si="234"/>
        <v/>
      </c>
      <c r="JI615" t="str">
        <f t="shared" ca="1" si="235"/>
        <v/>
      </c>
    </row>
    <row r="616" spans="264:269" x14ac:dyDescent="0.2">
      <c r="JD616">
        <f t="shared" si="230"/>
        <v>0</v>
      </c>
      <c r="JE616">
        <f t="shared" si="231"/>
        <v>0</v>
      </c>
      <c r="JF616" t="str">
        <f t="shared" ca="1" si="232"/>
        <v/>
      </c>
      <c r="JG616" t="str">
        <f t="shared" ca="1" si="233"/>
        <v/>
      </c>
      <c r="JH616" t="str">
        <f t="shared" ca="1" si="234"/>
        <v/>
      </c>
      <c r="JI616" t="str">
        <f t="shared" ca="1" si="235"/>
        <v/>
      </c>
    </row>
    <row r="617" spans="264:269" x14ac:dyDescent="0.2">
      <c r="JD617">
        <f t="shared" si="230"/>
        <v>0</v>
      </c>
      <c r="JE617">
        <f t="shared" si="231"/>
        <v>0</v>
      </c>
      <c r="JF617" t="str">
        <f t="shared" ca="1" si="232"/>
        <v/>
      </c>
      <c r="JG617" t="str">
        <f t="shared" ca="1" si="233"/>
        <v/>
      </c>
      <c r="JH617" t="str">
        <f t="shared" ca="1" si="234"/>
        <v/>
      </c>
      <c r="JI617" t="str">
        <f t="shared" ca="1" si="235"/>
        <v/>
      </c>
    </row>
    <row r="618" spans="264:269" x14ac:dyDescent="0.2">
      <c r="JD618">
        <f t="shared" si="230"/>
        <v>0</v>
      </c>
      <c r="JE618">
        <f t="shared" si="231"/>
        <v>0</v>
      </c>
      <c r="JF618" t="str">
        <f t="shared" ca="1" si="232"/>
        <v/>
      </c>
      <c r="JG618" t="str">
        <f t="shared" ca="1" si="233"/>
        <v/>
      </c>
      <c r="JH618" t="str">
        <f t="shared" ca="1" si="234"/>
        <v/>
      </c>
      <c r="JI618" t="str">
        <f t="shared" ca="1" si="235"/>
        <v/>
      </c>
    </row>
    <row r="619" spans="264:269" x14ac:dyDescent="0.2">
      <c r="JD619">
        <f t="shared" si="230"/>
        <v>0</v>
      </c>
      <c r="JE619">
        <f t="shared" si="231"/>
        <v>0</v>
      </c>
      <c r="JF619" t="str">
        <f t="shared" ca="1" si="232"/>
        <v/>
      </c>
      <c r="JG619" t="str">
        <f t="shared" ca="1" si="233"/>
        <v/>
      </c>
      <c r="JH619" t="str">
        <f t="shared" ca="1" si="234"/>
        <v/>
      </c>
      <c r="JI619" t="str">
        <f t="shared" ca="1" si="235"/>
        <v/>
      </c>
    </row>
    <row r="620" spans="264:269" x14ac:dyDescent="0.2">
      <c r="JD620">
        <f t="shared" si="230"/>
        <v>0</v>
      </c>
      <c r="JE620">
        <f t="shared" si="231"/>
        <v>0</v>
      </c>
      <c r="JF620" t="str">
        <f t="shared" ca="1" si="232"/>
        <v/>
      </c>
      <c r="JG620" t="str">
        <f t="shared" ca="1" si="233"/>
        <v/>
      </c>
      <c r="JH620" t="str">
        <f t="shared" ca="1" si="234"/>
        <v/>
      </c>
      <c r="JI620" t="str">
        <f t="shared" ca="1" si="235"/>
        <v/>
      </c>
    </row>
    <row r="621" spans="264:269" x14ac:dyDescent="0.2">
      <c r="JD621">
        <f t="shared" si="230"/>
        <v>0</v>
      </c>
      <c r="JE621">
        <f t="shared" si="231"/>
        <v>0</v>
      </c>
      <c r="JF621" t="str">
        <f t="shared" ca="1" si="232"/>
        <v/>
      </c>
      <c r="JG621" t="str">
        <f t="shared" ca="1" si="233"/>
        <v/>
      </c>
      <c r="JH621" t="str">
        <f t="shared" ca="1" si="234"/>
        <v/>
      </c>
      <c r="JI621" t="str">
        <f t="shared" ca="1" si="235"/>
        <v/>
      </c>
    </row>
    <row r="622" spans="264:269" x14ac:dyDescent="0.2">
      <c r="JD622">
        <f t="shared" si="230"/>
        <v>0</v>
      </c>
      <c r="JE622">
        <f t="shared" si="231"/>
        <v>0</v>
      </c>
      <c r="JF622" t="str">
        <f t="shared" ca="1" si="232"/>
        <v/>
      </c>
      <c r="JG622" t="str">
        <f t="shared" ca="1" si="233"/>
        <v/>
      </c>
      <c r="JH622" t="str">
        <f t="shared" ca="1" si="234"/>
        <v/>
      </c>
      <c r="JI622" t="str">
        <f t="shared" ca="1" si="235"/>
        <v/>
      </c>
    </row>
    <row r="623" spans="264:269" x14ac:dyDescent="0.2">
      <c r="JD623">
        <f t="shared" si="230"/>
        <v>0</v>
      </c>
      <c r="JE623">
        <f t="shared" si="231"/>
        <v>0</v>
      </c>
      <c r="JF623" t="str">
        <f t="shared" ca="1" si="232"/>
        <v/>
      </c>
      <c r="JG623" t="str">
        <f t="shared" ca="1" si="233"/>
        <v/>
      </c>
      <c r="JH623" t="str">
        <f t="shared" ca="1" si="234"/>
        <v/>
      </c>
      <c r="JI623" t="str">
        <f t="shared" ca="1" si="235"/>
        <v/>
      </c>
    </row>
    <row r="624" spans="264:269" x14ac:dyDescent="0.2">
      <c r="JD624">
        <f t="shared" si="230"/>
        <v>0</v>
      </c>
      <c r="JE624">
        <f t="shared" si="231"/>
        <v>0</v>
      </c>
      <c r="JF624" t="str">
        <f t="shared" ca="1" si="232"/>
        <v/>
      </c>
      <c r="JG624" t="str">
        <f t="shared" ca="1" si="233"/>
        <v/>
      </c>
      <c r="JH624" t="str">
        <f t="shared" ca="1" si="234"/>
        <v/>
      </c>
      <c r="JI624" t="str">
        <f t="shared" ca="1" si="235"/>
        <v/>
      </c>
    </row>
    <row r="625" spans="264:269" x14ac:dyDescent="0.2">
      <c r="JD625">
        <f t="shared" si="230"/>
        <v>0</v>
      </c>
      <c r="JE625">
        <f t="shared" si="231"/>
        <v>0</v>
      </c>
      <c r="JF625" t="str">
        <f t="shared" ca="1" si="232"/>
        <v/>
      </c>
      <c r="JG625" t="str">
        <f t="shared" ca="1" si="233"/>
        <v/>
      </c>
      <c r="JH625" t="str">
        <f t="shared" ca="1" si="234"/>
        <v/>
      </c>
      <c r="JI625" t="str">
        <f t="shared" ca="1" si="235"/>
        <v/>
      </c>
    </row>
    <row r="626" spans="264:269" x14ac:dyDescent="0.2">
      <c r="JD626">
        <f t="shared" si="230"/>
        <v>0</v>
      </c>
      <c r="JE626">
        <f t="shared" si="231"/>
        <v>0</v>
      </c>
      <c r="JF626" t="str">
        <f t="shared" ca="1" si="232"/>
        <v/>
      </c>
      <c r="JG626" t="str">
        <f t="shared" ca="1" si="233"/>
        <v/>
      </c>
      <c r="JH626" t="str">
        <f t="shared" ca="1" si="234"/>
        <v/>
      </c>
      <c r="JI626" t="str">
        <f t="shared" ca="1" si="235"/>
        <v/>
      </c>
    </row>
    <row r="627" spans="264:269" x14ac:dyDescent="0.2">
      <c r="JD627">
        <f t="shared" si="230"/>
        <v>0</v>
      </c>
      <c r="JE627">
        <f t="shared" si="231"/>
        <v>0</v>
      </c>
      <c r="JF627" t="str">
        <f t="shared" ca="1" si="232"/>
        <v/>
      </c>
      <c r="JG627" t="str">
        <f t="shared" ca="1" si="233"/>
        <v/>
      </c>
      <c r="JH627" t="str">
        <f t="shared" ca="1" si="234"/>
        <v/>
      </c>
      <c r="JI627" t="str">
        <f t="shared" ca="1" si="235"/>
        <v/>
      </c>
    </row>
    <row r="628" spans="264:269" x14ac:dyDescent="0.2">
      <c r="JD628">
        <f t="shared" si="230"/>
        <v>0</v>
      </c>
      <c r="JE628">
        <f t="shared" si="231"/>
        <v>0</v>
      </c>
      <c r="JF628" t="str">
        <f t="shared" ca="1" si="232"/>
        <v/>
      </c>
      <c r="JG628" t="str">
        <f t="shared" ca="1" si="233"/>
        <v/>
      </c>
      <c r="JH628" t="str">
        <f t="shared" ca="1" si="234"/>
        <v/>
      </c>
      <c r="JI628" t="str">
        <f t="shared" ca="1" si="235"/>
        <v/>
      </c>
    </row>
    <row r="629" spans="264:269" x14ac:dyDescent="0.2">
      <c r="JD629">
        <f t="shared" si="230"/>
        <v>0</v>
      </c>
      <c r="JE629">
        <f t="shared" si="231"/>
        <v>0</v>
      </c>
      <c r="JF629" t="str">
        <f t="shared" ca="1" si="232"/>
        <v/>
      </c>
      <c r="JG629" t="str">
        <f t="shared" ca="1" si="233"/>
        <v/>
      </c>
      <c r="JH629" t="str">
        <f t="shared" ca="1" si="234"/>
        <v/>
      </c>
      <c r="JI629" t="str">
        <f t="shared" ca="1" si="235"/>
        <v/>
      </c>
    </row>
    <row r="630" spans="264:269" x14ac:dyDescent="0.2">
      <c r="JD630">
        <f t="shared" si="230"/>
        <v>0</v>
      </c>
      <c r="JE630">
        <f t="shared" si="231"/>
        <v>0</v>
      </c>
      <c r="JF630" t="str">
        <f t="shared" ca="1" si="232"/>
        <v/>
      </c>
      <c r="JG630" t="str">
        <f t="shared" ca="1" si="233"/>
        <v/>
      </c>
      <c r="JH630" t="str">
        <f t="shared" ca="1" si="234"/>
        <v/>
      </c>
      <c r="JI630" t="str">
        <f t="shared" ca="1" si="235"/>
        <v/>
      </c>
    </row>
    <row r="631" spans="264:269" x14ac:dyDescent="0.2">
      <c r="JD631">
        <f t="shared" si="230"/>
        <v>0</v>
      </c>
      <c r="JE631">
        <f t="shared" si="231"/>
        <v>0</v>
      </c>
      <c r="JF631" t="str">
        <f t="shared" ca="1" si="232"/>
        <v/>
      </c>
      <c r="JG631" t="str">
        <f t="shared" ca="1" si="233"/>
        <v/>
      </c>
      <c r="JH631" t="str">
        <f t="shared" ca="1" si="234"/>
        <v/>
      </c>
      <c r="JI631" t="str">
        <f t="shared" ca="1" si="235"/>
        <v/>
      </c>
    </row>
    <row r="632" spans="264:269" x14ac:dyDescent="0.2">
      <c r="JD632">
        <f t="shared" si="230"/>
        <v>0</v>
      </c>
      <c r="JE632">
        <f t="shared" si="231"/>
        <v>0</v>
      </c>
      <c r="JF632" t="str">
        <f t="shared" ca="1" si="232"/>
        <v/>
      </c>
      <c r="JG632" t="str">
        <f t="shared" ca="1" si="233"/>
        <v/>
      </c>
      <c r="JH632" t="str">
        <f t="shared" ca="1" si="234"/>
        <v/>
      </c>
      <c r="JI632" t="str">
        <f t="shared" ca="1" si="235"/>
        <v/>
      </c>
    </row>
    <row r="633" spans="264:269" x14ac:dyDescent="0.2">
      <c r="JD633">
        <f t="shared" si="230"/>
        <v>0</v>
      </c>
      <c r="JE633">
        <f t="shared" si="231"/>
        <v>0</v>
      </c>
      <c r="JF633" t="str">
        <f t="shared" ca="1" si="232"/>
        <v/>
      </c>
      <c r="JG633" t="str">
        <f t="shared" ca="1" si="233"/>
        <v/>
      </c>
      <c r="JH633" t="str">
        <f t="shared" ca="1" si="234"/>
        <v/>
      </c>
      <c r="JI633" t="str">
        <f t="shared" ca="1" si="235"/>
        <v/>
      </c>
    </row>
    <row r="634" spans="264:269" x14ac:dyDescent="0.2">
      <c r="JD634">
        <f t="shared" si="230"/>
        <v>0</v>
      </c>
      <c r="JE634">
        <f t="shared" si="231"/>
        <v>0</v>
      </c>
      <c r="JF634" t="str">
        <f t="shared" ca="1" si="232"/>
        <v/>
      </c>
      <c r="JG634" t="str">
        <f t="shared" ca="1" si="233"/>
        <v/>
      </c>
      <c r="JH634" t="str">
        <f t="shared" ca="1" si="234"/>
        <v/>
      </c>
      <c r="JI634" t="str">
        <f t="shared" ca="1" si="235"/>
        <v/>
      </c>
    </row>
    <row r="635" spans="264:269" x14ac:dyDescent="0.2">
      <c r="JD635">
        <f t="shared" si="230"/>
        <v>0</v>
      </c>
      <c r="JE635">
        <f t="shared" si="231"/>
        <v>0</v>
      </c>
      <c r="JF635" t="str">
        <f t="shared" ca="1" si="232"/>
        <v/>
      </c>
      <c r="JG635" t="str">
        <f t="shared" ca="1" si="233"/>
        <v/>
      </c>
      <c r="JH635" t="str">
        <f t="shared" ca="1" si="234"/>
        <v/>
      </c>
      <c r="JI635" t="str">
        <f t="shared" ca="1" si="235"/>
        <v/>
      </c>
    </row>
    <row r="636" spans="264:269" x14ac:dyDescent="0.2">
      <c r="JD636">
        <f t="shared" si="230"/>
        <v>0</v>
      </c>
      <c r="JE636">
        <f t="shared" si="231"/>
        <v>0</v>
      </c>
      <c r="JF636" t="str">
        <f t="shared" ca="1" si="232"/>
        <v/>
      </c>
      <c r="JG636" t="str">
        <f t="shared" ca="1" si="233"/>
        <v/>
      </c>
      <c r="JH636" t="str">
        <f t="shared" ca="1" si="234"/>
        <v/>
      </c>
      <c r="JI636" t="str">
        <f t="shared" ca="1" si="235"/>
        <v/>
      </c>
    </row>
    <row r="637" spans="264:269" x14ac:dyDescent="0.2">
      <c r="JD637">
        <f t="shared" si="230"/>
        <v>0</v>
      </c>
      <c r="JE637">
        <f t="shared" si="231"/>
        <v>0</v>
      </c>
      <c r="JF637" t="str">
        <f t="shared" ca="1" si="232"/>
        <v/>
      </c>
      <c r="JG637" t="str">
        <f t="shared" ca="1" si="233"/>
        <v/>
      </c>
      <c r="JH637" t="str">
        <f t="shared" ca="1" si="234"/>
        <v/>
      </c>
      <c r="JI637" t="str">
        <f t="shared" ca="1" si="235"/>
        <v/>
      </c>
    </row>
    <row r="638" spans="264:269" x14ac:dyDescent="0.2">
      <c r="JD638">
        <f t="shared" si="230"/>
        <v>0</v>
      </c>
      <c r="JE638">
        <f t="shared" si="231"/>
        <v>0</v>
      </c>
      <c r="JF638" t="str">
        <f t="shared" ca="1" si="232"/>
        <v/>
      </c>
      <c r="JG638" t="str">
        <f t="shared" ca="1" si="233"/>
        <v/>
      </c>
      <c r="JH638" t="str">
        <f t="shared" ca="1" si="234"/>
        <v/>
      </c>
      <c r="JI638" t="str">
        <f t="shared" ca="1" si="235"/>
        <v/>
      </c>
    </row>
    <row r="639" spans="264:269" x14ac:dyDescent="0.2">
      <c r="JD639">
        <f t="shared" si="230"/>
        <v>0</v>
      </c>
      <c r="JE639">
        <f t="shared" si="231"/>
        <v>0</v>
      </c>
      <c r="JF639" t="str">
        <f t="shared" ca="1" si="232"/>
        <v/>
      </c>
      <c r="JG639" t="str">
        <f t="shared" ca="1" si="233"/>
        <v/>
      </c>
      <c r="JH639" t="str">
        <f t="shared" ca="1" si="234"/>
        <v/>
      </c>
      <c r="JI639" t="str">
        <f t="shared" ca="1" si="235"/>
        <v/>
      </c>
    </row>
    <row r="640" spans="264:269" x14ac:dyDescent="0.2">
      <c r="JD640">
        <f t="shared" si="230"/>
        <v>0</v>
      </c>
      <c r="JE640">
        <f t="shared" si="231"/>
        <v>0</v>
      </c>
      <c r="JF640" t="str">
        <f t="shared" ca="1" si="232"/>
        <v/>
      </c>
      <c r="JG640" t="str">
        <f t="shared" ca="1" si="233"/>
        <v/>
      </c>
      <c r="JH640" t="str">
        <f t="shared" ca="1" si="234"/>
        <v/>
      </c>
      <c r="JI640" t="str">
        <f t="shared" ca="1" si="235"/>
        <v/>
      </c>
    </row>
    <row r="641" spans="264:269" x14ac:dyDescent="0.2">
      <c r="JD641">
        <f t="shared" si="230"/>
        <v>0</v>
      </c>
      <c r="JE641">
        <f t="shared" si="231"/>
        <v>0</v>
      </c>
      <c r="JF641" t="str">
        <f t="shared" ca="1" si="232"/>
        <v/>
      </c>
      <c r="JG641" t="str">
        <f t="shared" ca="1" si="233"/>
        <v/>
      </c>
      <c r="JH641" t="str">
        <f t="shared" ca="1" si="234"/>
        <v/>
      </c>
      <c r="JI641" t="str">
        <f t="shared" ca="1" si="235"/>
        <v/>
      </c>
    </row>
    <row r="642" spans="264:269" x14ac:dyDescent="0.2">
      <c r="JD642">
        <f t="shared" si="230"/>
        <v>0</v>
      </c>
      <c r="JE642">
        <f t="shared" si="231"/>
        <v>0</v>
      </c>
      <c r="JF642" t="str">
        <f t="shared" ca="1" si="232"/>
        <v/>
      </c>
      <c r="JG642" t="str">
        <f t="shared" ca="1" si="233"/>
        <v/>
      </c>
      <c r="JH642" t="str">
        <f t="shared" ca="1" si="234"/>
        <v/>
      </c>
      <c r="JI642" t="str">
        <f t="shared" ca="1" si="235"/>
        <v/>
      </c>
    </row>
    <row r="643" spans="264:269" x14ac:dyDescent="0.2">
      <c r="JD643">
        <f t="shared" si="230"/>
        <v>0</v>
      </c>
      <c r="JE643">
        <f t="shared" si="231"/>
        <v>0</v>
      </c>
      <c r="JF643" t="str">
        <f t="shared" ca="1" si="232"/>
        <v/>
      </c>
      <c r="JG643" t="str">
        <f t="shared" ca="1" si="233"/>
        <v/>
      </c>
      <c r="JH643" t="str">
        <f t="shared" ca="1" si="234"/>
        <v/>
      </c>
      <c r="JI643" t="str">
        <f t="shared" ca="1" si="235"/>
        <v/>
      </c>
    </row>
    <row r="644" spans="264:269" x14ac:dyDescent="0.2">
      <c r="JD644">
        <f t="shared" si="230"/>
        <v>0</v>
      </c>
      <c r="JE644">
        <f t="shared" si="231"/>
        <v>0</v>
      </c>
      <c r="JF644" t="str">
        <f t="shared" ca="1" si="232"/>
        <v/>
      </c>
      <c r="JG644" t="str">
        <f t="shared" ca="1" si="233"/>
        <v/>
      </c>
      <c r="JH644" t="str">
        <f t="shared" ca="1" si="234"/>
        <v/>
      </c>
      <c r="JI644" t="str">
        <f t="shared" ca="1" si="235"/>
        <v/>
      </c>
    </row>
    <row r="645" spans="264:269" x14ac:dyDescent="0.2">
      <c r="JD645">
        <f t="shared" si="230"/>
        <v>0</v>
      </c>
      <c r="JE645">
        <f t="shared" si="231"/>
        <v>0</v>
      </c>
      <c r="JF645" t="str">
        <f t="shared" ca="1" si="232"/>
        <v/>
      </c>
      <c r="JG645" t="str">
        <f t="shared" ca="1" si="233"/>
        <v/>
      </c>
      <c r="JH645" t="str">
        <f t="shared" ca="1" si="234"/>
        <v/>
      </c>
      <c r="JI645" t="str">
        <f t="shared" ca="1" si="235"/>
        <v/>
      </c>
    </row>
    <row r="646" spans="264:269" x14ac:dyDescent="0.2">
      <c r="JD646">
        <f t="shared" si="230"/>
        <v>0</v>
      </c>
      <c r="JE646">
        <f t="shared" si="231"/>
        <v>0</v>
      </c>
      <c r="JF646" t="str">
        <f t="shared" ca="1" si="232"/>
        <v/>
      </c>
      <c r="JG646" t="str">
        <f t="shared" ca="1" si="233"/>
        <v/>
      </c>
      <c r="JH646" t="str">
        <f t="shared" ca="1" si="234"/>
        <v/>
      </c>
      <c r="JI646" t="str">
        <f t="shared" ca="1" si="235"/>
        <v/>
      </c>
    </row>
    <row r="647" spans="264:269" x14ac:dyDescent="0.2">
      <c r="JD647">
        <f t="shared" si="230"/>
        <v>0</v>
      </c>
      <c r="JE647">
        <f t="shared" si="231"/>
        <v>0</v>
      </c>
      <c r="JF647" t="str">
        <f t="shared" ca="1" si="232"/>
        <v/>
      </c>
      <c r="JG647" t="str">
        <f t="shared" ca="1" si="233"/>
        <v/>
      </c>
      <c r="JH647" t="str">
        <f t="shared" ca="1" si="234"/>
        <v/>
      </c>
      <c r="JI647" t="str">
        <f t="shared" ca="1" si="235"/>
        <v/>
      </c>
    </row>
    <row r="648" spans="264:269" x14ac:dyDescent="0.2">
      <c r="JD648">
        <f t="shared" si="230"/>
        <v>0</v>
      </c>
      <c r="JE648">
        <f t="shared" si="231"/>
        <v>0</v>
      </c>
      <c r="JF648" t="str">
        <f t="shared" ca="1" si="232"/>
        <v/>
      </c>
      <c r="JG648" t="str">
        <f t="shared" ca="1" si="233"/>
        <v/>
      </c>
      <c r="JH648" t="str">
        <f t="shared" ca="1" si="234"/>
        <v/>
      </c>
      <c r="JI648" t="str">
        <f t="shared" ca="1" si="235"/>
        <v/>
      </c>
    </row>
    <row r="649" spans="264:269" x14ac:dyDescent="0.2">
      <c r="JD649">
        <f t="shared" si="230"/>
        <v>0</v>
      </c>
      <c r="JE649">
        <f t="shared" si="231"/>
        <v>0</v>
      </c>
      <c r="JF649" t="str">
        <f t="shared" ca="1" si="232"/>
        <v/>
      </c>
      <c r="JG649" t="str">
        <f t="shared" ca="1" si="233"/>
        <v/>
      </c>
      <c r="JH649" t="str">
        <f t="shared" ca="1" si="234"/>
        <v/>
      </c>
      <c r="JI649" t="str">
        <f t="shared" ca="1" si="235"/>
        <v/>
      </c>
    </row>
    <row r="650" spans="264:269" x14ac:dyDescent="0.2">
      <c r="JD650">
        <f t="shared" si="230"/>
        <v>0</v>
      </c>
      <c r="JE650">
        <f t="shared" si="231"/>
        <v>0</v>
      </c>
      <c r="JF650" t="str">
        <f t="shared" ca="1" si="232"/>
        <v/>
      </c>
      <c r="JG650" t="str">
        <f t="shared" ca="1" si="233"/>
        <v/>
      </c>
      <c r="JH650" t="str">
        <f t="shared" ca="1" si="234"/>
        <v/>
      </c>
      <c r="JI650" t="str">
        <f t="shared" ca="1" si="235"/>
        <v/>
      </c>
    </row>
    <row r="651" spans="264:269" x14ac:dyDescent="0.2">
      <c r="JD651">
        <f t="shared" si="230"/>
        <v>0</v>
      </c>
      <c r="JE651">
        <f t="shared" si="231"/>
        <v>0</v>
      </c>
      <c r="JF651" t="str">
        <f t="shared" ca="1" si="232"/>
        <v/>
      </c>
      <c r="JG651" t="str">
        <f t="shared" ca="1" si="233"/>
        <v/>
      </c>
      <c r="JH651" t="str">
        <f t="shared" ca="1" si="234"/>
        <v/>
      </c>
      <c r="JI651" t="str">
        <f t="shared" ca="1" si="235"/>
        <v/>
      </c>
    </row>
    <row r="652" spans="264:269" x14ac:dyDescent="0.2">
      <c r="JD652">
        <f t="shared" si="230"/>
        <v>0</v>
      </c>
      <c r="JE652">
        <f t="shared" si="231"/>
        <v>0</v>
      </c>
      <c r="JF652" t="str">
        <f t="shared" ca="1" si="232"/>
        <v/>
      </c>
      <c r="JG652" t="str">
        <f t="shared" ca="1" si="233"/>
        <v/>
      </c>
      <c r="JH652" t="str">
        <f t="shared" ca="1" si="234"/>
        <v/>
      </c>
      <c r="JI652" t="str">
        <f t="shared" ca="1" si="235"/>
        <v/>
      </c>
    </row>
    <row r="653" spans="264:269" x14ac:dyDescent="0.2">
      <c r="JD653">
        <f t="shared" si="230"/>
        <v>0</v>
      </c>
      <c r="JE653">
        <f t="shared" si="231"/>
        <v>0</v>
      </c>
      <c r="JF653" t="str">
        <f t="shared" ca="1" si="232"/>
        <v/>
      </c>
      <c r="JG653" t="str">
        <f t="shared" ca="1" si="233"/>
        <v/>
      </c>
      <c r="JH653" t="str">
        <f t="shared" ca="1" si="234"/>
        <v/>
      </c>
      <c r="JI653" t="str">
        <f t="shared" ca="1" si="235"/>
        <v/>
      </c>
    </row>
    <row r="654" spans="264:269" x14ac:dyDescent="0.2">
      <c r="JD654">
        <f t="shared" si="230"/>
        <v>0</v>
      </c>
      <c r="JE654">
        <f t="shared" si="231"/>
        <v>0</v>
      </c>
      <c r="JF654" t="str">
        <f t="shared" ca="1" si="232"/>
        <v/>
      </c>
      <c r="JG654" t="str">
        <f t="shared" ca="1" si="233"/>
        <v/>
      </c>
      <c r="JH654" t="str">
        <f t="shared" ca="1" si="234"/>
        <v/>
      </c>
      <c r="JI654" t="str">
        <f t="shared" ca="1" si="235"/>
        <v/>
      </c>
    </row>
    <row r="655" spans="264:269" x14ac:dyDescent="0.2">
      <c r="JD655">
        <f t="shared" si="230"/>
        <v>0</v>
      </c>
      <c r="JE655">
        <f t="shared" si="231"/>
        <v>0</v>
      </c>
      <c r="JF655" t="str">
        <f t="shared" ca="1" si="232"/>
        <v/>
      </c>
      <c r="JG655" t="str">
        <f t="shared" ca="1" si="233"/>
        <v/>
      </c>
      <c r="JH655" t="str">
        <f t="shared" ca="1" si="234"/>
        <v/>
      </c>
      <c r="JI655" t="str">
        <f t="shared" ca="1" si="235"/>
        <v/>
      </c>
    </row>
    <row r="656" spans="264:269" x14ac:dyDescent="0.2">
      <c r="JD656">
        <f t="shared" si="230"/>
        <v>0</v>
      </c>
      <c r="JE656">
        <f t="shared" si="231"/>
        <v>0</v>
      </c>
      <c r="JF656" t="str">
        <f t="shared" ca="1" si="232"/>
        <v/>
      </c>
      <c r="JG656" t="str">
        <f t="shared" ca="1" si="233"/>
        <v/>
      </c>
      <c r="JH656" t="str">
        <f t="shared" ca="1" si="234"/>
        <v/>
      </c>
      <c r="JI656" t="str">
        <f t="shared" ca="1" si="235"/>
        <v/>
      </c>
    </row>
    <row r="657" spans="264:269" x14ac:dyDescent="0.2">
      <c r="JD657">
        <f t="shared" si="230"/>
        <v>0</v>
      </c>
      <c r="JE657">
        <f t="shared" si="231"/>
        <v>0</v>
      </c>
      <c r="JF657" t="str">
        <f t="shared" ca="1" si="232"/>
        <v/>
      </c>
      <c r="JG657" t="str">
        <f t="shared" ca="1" si="233"/>
        <v/>
      </c>
      <c r="JH657" t="str">
        <f t="shared" ca="1" si="234"/>
        <v/>
      </c>
      <c r="JI657" t="str">
        <f t="shared" ca="1" si="235"/>
        <v/>
      </c>
    </row>
    <row r="658" spans="264:269" x14ac:dyDescent="0.2">
      <c r="JD658">
        <f t="shared" si="230"/>
        <v>0</v>
      </c>
      <c r="JE658">
        <f t="shared" si="231"/>
        <v>0</v>
      </c>
      <c r="JF658" t="str">
        <f t="shared" ca="1" si="232"/>
        <v/>
      </c>
      <c r="JG658" t="str">
        <f t="shared" ca="1" si="233"/>
        <v/>
      </c>
      <c r="JH658" t="str">
        <f t="shared" ca="1" si="234"/>
        <v/>
      </c>
      <c r="JI658" t="str">
        <f t="shared" ca="1" si="235"/>
        <v/>
      </c>
    </row>
    <row r="659" spans="264:269" x14ac:dyDescent="0.2">
      <c r="JD659">
        <f t="shared" si="230"/>
        <v>0</v>
      </c>
      <c r="JE659">
        <f t="shared" si="231"/>
        <v>0</v>
      </c>
      <c r="JF659" t="str">
        <f t="shared" ca="1" si="232"/>
        <v/>
      </c>
      <c r="JG659" t="str">
        <f t="shared" ca="1" si="233"/>
        <v/>
      </c>
      <c r="JH659" t="str">
        <f t="shared" ca="1" si="234"/>
        <v/>
      </c>
      <c r="JI659" t="str">
        <f t="shared" ca="1" si="235"/>
        <v/>
      </c>
    </row>
    <row r="660" spans="264:269" x14ac:dyDescent="0.2">
      <c r="JD660">
        <f t="shared" si="230"/>
        <v>0</v>
      </c>
      <c r="JE660">
        <f t="shared" si="231"/>
        <v>0</v>
      </c>
      <c r="JF660" t="str">
        <f t="shared" ca="1" si="232"/>
        <v/>
      </c>
      <c r="JG660" t="str">
        <f t="shared" ca="1" si="233"/>
        <v/>
      </c>
      <c r="JH660" t="str">
        <f t="shared" ca="1" si="234"/>
        <v/>
      </c>
      <c r="JI660" t="str">
        <f t="shared" ca="1" si="235"/>
        <v/>
      </c>
    </row>
    <row r="661" spans="264:269" x14ac:dyDescent="0.2">
      <c r="JD661">
        <f t="shared" si="230"/>
        <v>0</v>
      </c>
      <c r="JE661">
        <f t="shared" si="231"/>
        <v>0</v>
      </c>
      <c r="JF661" t="str">
        <f t="shared" ca="1" si="232"/>
        <v/>
      </c>
      <c r="JG661" t="str">
        <f t="shared" ca="1" si="233"/>
        <v/>
      </c>
      <c r="JH661" t="str">
        <f t="shared" ca="1" si="234"/>
        <v/>
      </c>
      <c r="JI661" t="str">
        <f t="shared" ca="1" si="235"/>
        <v/>
      </c>
    </row>
    <row r="662" spans="264:269" x14ac:dyDescent="0.2">
      <c r="JD662">
        <f t="shared" si="230"/>
        <v>0</v>
      </c>
      <c r="JE662">
        <f t="shared" si="231"/>
        <v>0</v>
      </c>
      <c r="JF662" t="str">
        <f t="shared" ca="1" si="232"/>
        <v/>
      </c>
      <c r="JG662" t="str">
        <f t="shared" ca="1" si="233"/>
        <v/>
      </c>
      <c r="JH662" t="str">
        <f t="shared" ca="1" si="234"/>
        <v/>
      </c>
      <c r="JI662" t="str">
        <f t="shared" ca="1" si="235"/>
        <v/>
      </c>
    </row>
    <row r="663" spans="264:269" x14ac:dyDescent="0.2">
      <c r="JD663">
        <f t="shared" si="230"/>
        <v>0</v>
      </c>
      <c r="JE663">
        <f t="shared" si="231"/>
        <v>0</v>
      </c>
      <c r="JF663" t="str">
        <f t="shared" ca="1" si="232"/>
        <v/>
      </c>
      <c r="JG663" t="str">
        <f t="shared" ca="1" si="233"/>
        <v/>
      </c>
      <c r="JH663" t="str">
        <f t="shared" ca="1" si="234"/>
        <v/>
      </c>
      <c r="JI663" t="str">
        <f t="shared" ca="1" si="235"/>
        <v/>
      </c>
    </row>
    <row r="664" spans="264:269" x14ac:dyDescent="0.2">
      <c r="JD664">
        <f t="shared" si="230"/>
        <v>0</v>
      </c>
      <c r="JE664">
        <f t="shared" si="231"/>
        <v>0</v>
      </c>
      <c r="JF664" t="str">
        <f t="shared" ca="1" si="232"/>
        <v/>
      </c>
      <c r="JG664" t="str">
        <f t="shared" ca="1" si="233"/>
        <v/>
      </c>
      <c r="JH664" t="str">
        <f t="shared" ca="1" si="234"/>
        <v/>
      </c>
      <c r="JI664" t="str">
        <f t="shared" ca="1" si="235"/>
        <v/>
      </c>
    </row>
    <row r="665" spans="264:269" x14ac:dyDescent="0.2">
      <c r="JD665">
        <f t="shared" si="230"/>
        <v>0</v>
      </c>
      <c r="JE665">
        <f t="shared" si="231"/>
        <v>0</v>
      </c>
      <c r="JF665" t="str">
        <f t="shared" ca="1" si="232"/>
        <v/>
      </c>
      <c r="JG665" t="str">
        <f t="shared" ca="1" si="233"/>
        <v/>
      </c>
      <c r="JH665" t="str">
        <f t="shared" ca="1" si="234"/>
        <v/>
      </c>
      <c r="JI665" t="str">
        <f t="shared" ca="1" si="235"/>
        <v/>
      </c>
    </row>
    <row r="666" spans="264:269" x14ac:dyDescent="0.2">
      <c r="JD666">
        <f t="shared" si="230"/>
        <v>0</v>
      </c>
      <c r="JE666">
        <f t="shared" si="231"/>
        <v>0</v>
      </c>
      <c r="JF666" t="str">
        <f t="shared" ca="1" si="232"/>
        <v/>
      </c>
      <c r="JG666" t="str">
        <f t="shared" ca="1" si="233"/>
        <v/>
      </c>
      <c r="JH666" t="str">
        <f t="shared" ca="1" si="234"/>
        <v/>
      </c>
      <c r="JI666" t="str">
        <f t="shared" ca="1" si="235"/>
        <v/>
      </c>
    </row>
    <row r="667" spans="264:269" x14ac:dyDescent="0.2">
      <c r="JD667">
        <f t="shared" si="230"/>
        <v>0</v>
      </c>
      <c r="JE667">
        <f t="shared" si="231"/>
        <v>0</v>
      </c>
      <c r="JF667" t="str">
        <f t="shared" ca="1" si="232"/>
        <v/>
      </c>
      <c r="JG667" t="str">
        <f t="shared" ca="1" si="233"/>
        <v/>
      </c>
      <c r="JH667" t="str">
        <f t="shared" ca="1" si="234"/>
        <v/>
      </c>
      <c r="JI667" t="str">
        <f t="shared" ca="1" si="235"/>
        <v/>
      </c>
    </row>
    <row r="668" spans="264:269" x14ac:dyDescent="0.2">
      <c r="JD668">
        <f t="shared" ref="JD668:JD731" si="236">IF(JD667&lt;&gt;0,JD667-1,0)</f>
        <v>0</v>
      </c>
      <c r="JE668">
        <f t="shared" ref="JE668:JE731" si="237">IF(JD668&lt;&gt;0,JE667+1,0)</f>
        <v>0</v>
      </c>
      <c r="JF668" t="str">
        <f t="shared" ref="JF668:JF731" ca="1" si="238">IF(ScenarioType&lt;&gt;"ALL",IF(ISERROR(IF(INDIRECT("SCENARIOMETA!B"&amp;JE668)=ScenarioType,INDIRECT("SCENARIOMETA!A"&amp;JE668)," ")),"",IF(INDIRECT("SCENARIOMETA!B"&amp;JE668)=ScenarioType,INDIRECT("SCENARIOMETA!A"&amp;JE668)," ")),IF(JD668&lt;&gt;0,INDIRECT("SCENARIOMETA!A"&amp;JE668),""))</f>
        <v/>
      </c>
      <c r="JG668" t="str">
        <f t="shared" ref="JG668:JG731" ca="1" si="239">IF(ScenarioType&lt;&gt;"ALL",IF(ISERROR(IF(INDIRECT("SCENARIOMETA!B"&amp;JE668)=ScenarioType,INDIRECT("SCENARIOMETA!B"&amp;JE668)," ")),"",IF(INDIRECT("SCENARIOMETA!B"&amp;JE668)=ScenarioType,INDIRECT("SCENARIOMETA!B"&amp;JE668)," ")),IF(JD668&lt;&gt;0,INDIRECT("SCENARIOMETA!B"&amp;JE668),""))</f>
        <v/>
      </c>
      <c r="JH668" t="str">
        <f t="shared" ref="JH668:JH731" ca="1" si="240">IF(ScenarioType&lt;&gt;"ALL",IF(ISERROR(IF(INDIRECT("SCENARIOMETA!B"&amp;JE668)=ScenarioType,INDIRECT("SCENARIOMETA!H"&amp;JE668)," ")),"",IF(INDIRECT("SCENARIOMETA!B"&amp;JE668)=ScenarioType,INDIRECT("SCENARIOMETA!H"&amp;JE668)," ")+14),IF(JD668&lt;&gt;0,INDIRECT("SCENARIOMETA!H"&amp;JE668)+14,""))</f>
        <v/>
      </c>
      <c r="JI668" t="str">
        <f t="shared" ref="JI668:JI731" ca="1" si="241">IF(ScenarioType&lt;&gt;"ALL",IF(ISERROR(IF(INDIRECT("SCENARIOMETA!B"&amp;JE668)=ScenarioType,INDIRECT("SCENARIOMETA!E"&amp;JE668)," ")),"",IF(INDIRECT("SCENARIOMETA!B"&amp;JE668)=ScenarioType,INDIRECT("SCENARIOMETA!E"&amp;JE668)," ")+14),IF(JD668&lt;&gt;0,INDIRECT("SCENARIOMETA!E"&amp;JE668)+14,""))</f>
        <v/>
      </c>
    </row>
    <row r="669" spans="264:269" x14ac:dyDescent="0.2">
      <c r="JD669">
        <f t="shared" si="236"/>
        <v>0</v>
      </c>
      <c r="JE669">
        <f t="shared" si="237"/>
        <v>0</v>
      </c>
      <c r="JF669" t="str">
        <f t="shared" ca="1" si="238"/>
        <v/>
      </c>
      <c r="JG669" t="str">
        <f t="shared" ca="1" si="239"/>
        <v/>
      </c>
      <c r="JH669" t="str">
        <f t="shared" ca="1" si="240"/>
        <v/>
      </c>
      <c r="JI669" t="str">
        <f t="shared" ca="1" si="241"/>
        <v/>
      </c>
    </row>
    <row r="670" spans="264:269" x14ac:dyDescent="0.2">
      <c r="JD670">
        <f t="shared" si="236"/>
        <v>0</v>
      </c>
      <c r="JE670">
        <f t="shared" si="237"/>
        <v>0</v>
      </c>
      <c r="JF670" t="str">
        <f t="shared" ca="1" si="238"/>
        <v/>
      </c>
      <c r="JG670" t="str">
        <f t="shared" ca="1" si="239"/>
        <v/>
      </c>
      <c r="JH670" t="str">
        <f t="shared" ca="1" si="240"/>
        <v/>
      </c>
      <c r="JI670" t="str">
        <f t="shared" ca="1" si="241"/>
        <v/>
      </c>
    </row>
    <row r="671" spans="264:269" x14ac:dyDescent="0.2">
      <c r="JD671">
        <f t="shared" si="236"/>
        <v>0</v>
      </c>
      <c r="JE671">
        <f t="shared" si="237"/>
        <v>0</v>
      </c>
      <c r="JF671" t="str">
        <f t="shared" ca="1" si="238"/>
        <v/>
      </c>
      <c r="JG671" t="str">
        <f t="shared" ca="1" si="239"/>
        <v/>
      </c>
      <c r="JH671" t="str">
        <f t="shared" ca="1" si="240"/>
        <v/>
      </c>
      <c r="JI671" t="str">
        <f t="shared" ca="1" si="241"/>
        <v/>
      </c>
    </row>
    <row r="672" spans="264:269" x14ac:dyDescent="0.2">
      <c r="JD672">
        <f t="shared" si="236"/>
        <v>0</v>
      </c>
      <c r="JE672">
        <f t="shared" si="237"/>
        <v>0</v>
      </c>
      <c r="JF672" t="str">
        <f t="shared" ca="1" si="238"/>
        <v/>
      </c>
      <c r="JG672" t="str">
        <f t="shared" ca="1" si="239"/>
        <v/>
      </c>
      <c r="JH672" t="str">
        <f t="shared" ca="1" si="240"/>
        <v/>
      </c>
      <c r="JI672" t="str">
        <f t="shared" ca="1" si="241"/>
        <v/>
      </c>
    </row>
    <row r="673" spans="264:269" x14ac:dyDescent="0.2">
      <c r="JD673">
        <f t="shared" si="236"/>
        <v>0</v>
      </c>
      <c r="JE673">
        <f t="shared" si="237"/>
        <v>0</v>
      </c>
      <c r="JF673" t="str">
        <f t="shared" ca="1" si="238"/>
        <v/>
      </c>
      <c r="JG673" t="str">
        <f t="shared" ca="1" si="239"/>
        <v/>
      </c>
      <c r="JH673" t="str">
        <f t="shared" ca="1" si="240"/>
        <v/>
      </c>
      <c r="JI673" t="str">
        <f t="shared" ca="1" si="241"/>
        <v/>
      </c>
    </row>
    <row r="674" spans="264:269" x14ac:dyDescent="0.2">
      <c r="JD674">
        <f t="shared" si="236"/>
        <v>0</v>
      </c>
      <c r="JE674">
        <f t="shared" si="237"/>
        <v>0</v>
      </c>
      <c r="JF674" t="str">
        <f t="shared" ca="1" si="238"/>
        <v/>
      </c>
      <c r="JG674" t="str">
        <f t="shared" ca="1" si="239"/>
        <v/>
      </c>
      <c r="JH674" t="str">
        <f t="shared" ca="1" si="240"/>
        <v/>
      </c>
      <c r="JI674" t="str">
        <f t="shared" ca="1" si="241"/>
        <v/>
      </c>
    </row>
    <row r="675" spans="264:269" x14ac:dyDescent="0.2">
      <c r="JD675">
        <f t="shared" si="236"/>
        <v>0</v>
      </c>
      <c r="JE675">
        <f t="shared" si="237"/>
        <v>0</v>
      </c>
      <c r="JF675" t="str">
        <f t="shared" ca="1" si="238"/>
        <v/>
      </c>
      <c r="JG675" t="str">
        <f t="shared" ca="1" si="239"/>
        <v/>
      </c>
      <c r="JH675" t="str">
        <f t="shared" ca="1" si="240"/>
        <v/>
      </c>
      <c r="JI675" t="str">
        <f t="shared" ca="1" si="241"/>
        <v/>
      </c>
    </row>
    <row r="676" spans="264:269" x14ac:dyDescent="0.2">
      <c r="JD676">
        <f t="shared" si="236"/>
        <v>0</v>
      </c>
      <c r="JE676">
        <f t="shared" si="237"/>
        <v>0</v>
      </c>
      <c r="JF676" t="str">
        <f t="shared" ca="1" si="238"/>
        <v/>
      </c>
      <c r="JG676" t="str">
        <f t="shared" ca="1" si="239"/>
        <v/>
      </c>
      <c r="JH676" t="str">
        <f t="shared" ca="1" si="240"/>
        <v/>
      </c>
      <c r="JI676" t="str">
        <f t="shared" ca="1" si="241"/>
        <v/>
      </c>
    </row>
    <row r="677" spans="264:269" x14ac:dyDescent="0.2">
      <c r="JD677">
        <f t="shared" si="236"/>
        <v>0</v>
      </c>
      <c r="JE677">
        <f t="shared" si="237"/>
        <v>0</v>
      </c>
      <c r="JF677" t="str">
        <f t="shared" ca="1" si="238"/>
        <v/>
      </c>
      <c r="JG677" t="str">
        <f t="shared" ca="1" si="239"/>
        <v/>
      </c>
      <c r="JH677" t="str">
        <f t="shared" ca="1" si="240"/>
        <v/>
      </c>
      <c r="JI677" t="str">
        <f t="shared" ca="1" si="241"/>
        <v/>
      </c>
    </row>
    <row r="678" spans="264:269" x14ac:dyDescent="0.2">
      <c r="JD678">
        <f t="shared" si="236"/>
        <v>0</v>
      </c>
      <c r="JE678">
        <f t="shared" si="237"/>
        <v>0</v>
      </c>
      <c r="JF678" t="str">
        <f t="shared" ca="1" si="238"/>
        <v/>
      </c>
      <c r="JG678" t="str">
        <f t="shared" ca="1" si="239"/>
        <v/>
      </c>
      <c r="JH678" t="str">
        <f t="shared" ca="1" si="240"/>
        <v/>
      </c>
      <c r="JI678" t="str">
        <f t="shared" ca="1" si="241"/>
        <v/>
      </c>
    </row>
    <row r="679" spans="264:269" x14ac:dyDescent="0.2">
      <c r="JD679">
        <f t="shared" si="236"/>
        <v>0</v>
      </c>
      <c r="JE679">
        <f t="shared" si="237"/>
        <v>0</v>
      </c>
      <c r="JF679" t="str">
        <f t="shared" ca="1" si="238"/>
        <v/>
      </c>
      <c r="JG679" t="str">
        <f t="shared" ca="1" si="239"/>
        <v/>
      </c>
      <c r="JH679" t="str">
        <f t="shared" ca="1" si="240"/>
        <v/>
      </c>
      <c r="JI679" t="str">
        <f t="shared" ca="1" si="241"/>
        <v/>
      </c>
    </row>
    <row r="680" spans="264:269" x14ac:dyDescent="0.2">
      <c r="JD680">
        <f t="shared" si="236"/>
        <v>0</v>
      </c>
      <c r="JE680">
        <f t="shared" si="237"/>
        <v>0</v>
      </c>
      <c r="JF680" t="str">
        <f t="shared" ca="1" si="238"/>
        <v/>
      </c>
      <c r="JG680" t="str">
        <f t="shared" ca="1" si="239"/>
        <v/>
      </c>
      <c r="JH680" t="str">
        <f t="shared" ca="1" si="240"/>
        <v/>
      </c>
      <c r="JI680" t="str">
        <f t="shared" ca="1" si="241"/>
        <v/>
      </c>
    </row>
    <row r="681" spans="264:269" x14ac:dyDescent="0.2">
      <c r="JD681">
        <f t="shared" si="236"/>
        <v>0</v>
      </c>
      <c r="JE681">
        <f t="shared" si="237"/>
        <v>0</v>
      </c>
      <c r="JF681" t="str">
        <f t="shared" ca="1" si="238"/>
        <v/>
      </c>
      <c r="JG681" t="str">
        <f t="shared" ca="1" si="239"/>
        <v/>
      </c>
      <c r="JH681" t="str">
        <f t="shared" ca="1" si="240"/>
        <v/>
      </c>
      <c r="JI681" t="str">
        <f t="shared" ca="1" si="241"/>
        <v/>
      </c>
    </row>
    <row r="682" spans="264:269" x14ac:dyDescent="0.2">
      <c r="JD682">
        <f t="shared" si="236"/>
        <v>0</v>
      </c>
      <c r="JE682">
        <f t="shared" si="237"/>
        <v>0</v>
      </c>
      <c r="JF682" t="str">
        <f t="shared" ca="1" si="238"/>
        <v/>
      </c>
      <c r="JG682" t="str">
        <f t="shared" ca="1" si="239"/>
        <v/>
      </c>
      <c r="JH682" t="str">
        <f t="shared" ca="1" si="240"/>
        <v/>
      </c>
      <c r="JI682" t="str">
        <f t="shared" ca="1" si="241"/>
        <v/>
      </c>
    </row>
    <row r="683" spans="264:269" x14ac:dyDescent="0.2">
      <c r="JD683">
        <f t="shared" si="236"/>
        <v>0</v>
      </c>
      <c r="JE683">
        <f t="shared" si="237"/>
        <v>0</v>
      </c>
      <c r="JF683" t="str">
        <f t="shared" ca="1" si="238"/>
        <v/>
      </c>
      <c r="JG683" t="str">
        <f t="shared" ca="1" si="239"/>
        <v/>
      </c>
      <c r="JH683" t="str">
        <f t="shared" ca="1" si="240"/>
        <v/>
      </c>
      <c r="JI683" t="str">
        <f t="shared" ca="1" si="241"/>
        <v/>
      </c>
    </row>
    <row r="684" spans="264:269" x14ac:dyDescent="0.2">
      <c r="JD684">
        <f t="shared" si="236"/>
        <v>0</v>
      </c>
      <c r="JE684">
        <f t="shared" si="237"/>
        <v>0</v>
      </c>
      <c r="JF684" t="str">
        <f t="shared" ca="1" si="238"/>
        <v/>
      </c>
      <c r="JG684" t="str">
        <f t="shared" ca="1" si="239"/>
        <v/>
      </c>
      <c r="JH684" t="str">
        <f t="shared" ca="1" si="240"/>
        <v/>
      </c>
      <c r="JI684" t="str">
        <f t="shared" ca="1" si="241"/>
        <v/>
      </c>
    </row>
    <row r="685" spans="264:269" x14ac:dyDescent="0.2">
      <c r="JD685">
        <f t="shared" si="236"/>
        <v>0</v>
      </c>
      <c r="JE685">
        <f t="shared" si="237"/>
        <v>0</v>
      </c>
      <c r="JF685" t="str">
        <f t="shared" ca="1" si="238"/>
        <v/>
      </c>
      <c r="JG685" t="str">
        <f t="shared" ca="1" si="239"/>
        <v/>
      </c>
      <c r="JH685" t="str">
        <f t="shared" ca="1" si="240"/>
        <v/>
      </c>
      <c r="JI685" t="str">
        <f t="shared" ca="1" si="241"/>
        <v/>
      </c>
    </row>
    <row r="686" spans="264:269" x14ac:dyDescent="0.2">
      <c r="JD686">
        <f t="shared" si="236"/>
        <v>0</v>
      </c>
      <c r="JE686">
        <f t="shared" si="237"/>
        <v>0</v>
      </c>
      <c r="JF686" t="str">
        <f t="shared" ca="1" si="238"/>
        <v/>
      </c>
      <c r="JG686" t="str">
        <f t="shared" ca="1" si="239"/>
        <v/>
      </c>
      <c r="JH686" t="str">
        <f t="shared" ca="1" si="240"/>
        <v/>
      </c>
      <c r="JI686" t="str">
        <f t="shared" ca="1" si="241"/>
        <v/>
      </c>
    </row>
    <row r="687" spans="264:269" x14ac:dyDescent="0.2">
      <c r="JD687">
        <f t="shared" si="236"/>
        <v>0</v>
      </c>
      <c r="JE687">
        <f t="shared" si="237"/>
        <v>0</v>
      </c>
      <c r="JF687" t="str">
        <f t="shared" ca="1" si="238"/>
        <v/>
      </c>
      <c r="JG687" t="str">
        <f t="shared" ca="1" si="239"/>
        <v/>
      </c>
      <c r="JH687" t="str">
        <f t="shared" ca="1" si="240"/>
        <v/>
      </c>
      <c r="JI687" t="str">
        <f t="shared" ca="1" si="241"/>
        <v/>
      </c>
    </row>
    <row r="688" spans="264:269" x14ac:dyDescent="0.2">
      <c r="JD688">
        <f t="shared" si="236"/>
        <v>0</v>
      </c>
      <c r="JE688">
        <f t="shared" si="237"/>
        <v>0</v>
      </c>
      <c r="JF688" t="str">
        <f t="shared" ca="1" si="238"/>
        <v/>
      </c>
      <c r="JG688" t="str">
        <f t="shared" ca="1" si="239"/>
        <v/>
      </c>
      <c r="JH688" t="str">
        <f t="shared" ca="1" si="240"/>
        <v/>
      </c>
      <c r="JI688" t="str">
        <f t="shared" ca="1" si="241"/>
        <v/>
      </c>
    </row>
    <row r="689" spans="264:269" x14ac:dyDescent="0.2">
      <c r="JD689">
        <f t="shared" si="236"/>
        <v>0</v>
      </c>
      <c r="JE689">
        <f t="shared" si="237"/>
        <v>0</v>
      </c>
      <c r="JF689" t="str">
        <f t="shared" ca="1" si="238"/>
        <v/>
      </c>
      <c r="JG689" t="str">
        <f t="shared" ca="1" si="239"/>
        <v/>
      </c>
      <c r="JH689" t="str">
        <f t="shared" ca="1" si="240"/>
        <v/>
      </c>
      <c r="JI689" t="str">
        <f t="shared" ca="1" si="241"/>
        <v/>
      </c>
    </row>
    <row r="690" spans="264:269" x14ac:dyDescent="0.2">
      <c r="JD690">
        <f t="shared" si="236"/>
        <v>0</v>
      </c>
      <c r="JE690">
        <f t="shared" si="237"/>
        <v>0</v>
      </c>
      <c r="JF690" t="str">
        <f t="shared" ca="1" si="238"/>
        <v/>
      </c>
      <c r="JG690" t="str">
        <f t="shared" ca="1" si="239"/>
        <v/>
      </c>
      <c r="JH690" t="str">
        <f t="shared" ca="1" si="240"/>
        <v/>
      </c>
      <c r="JI690" t="str">
        <f t="shared" ca="1" si="241"/>
        <v/>
      </c>
    </row>
    <row r="691" spans="264:269" x14ac:dyDescent="0.2">
      <c r="JD691">
        <f t="shared" si="236"/>
        <v>0</v>
      </c>
      <c r="JE691">
        <f t="shared" si="237"/>
        <v>0</v>
      </c>
      <c r="JF691" t="str">
        <f t="shared" ca="1" si="238"/>
        <v/>
      </c>
      <c r="JG691" t="str">
        <f t="shared" ca="1" si="239"/>
        <v/>
      </c>
      <c r="JH691" t="str">
        <f t="shared" ca="1" si="240"/>
        <v/>
      </c>
      <c r="JI691" t="str">
        <f t="shared" ca="1" si="241"/>
        <v/>
      </c>
    </row>
    <row r="692" spans="264:269" x14ac:dyDescent="0.2">
      <c r="JD692">
        <f t="shared" si="236"/>
        <v>0</v>
      </c>
      <c r="JE692">
        <f t="shared" si="237"/>
        <v>0</v>
      </c>
      <c r="JF692" t="str">
        <f t="shared" ca="1" si="238"/>
        <v/>
      </c>
      <c r="JG692" t="str">
        <f t="shared" ca="1" si="239"/>
        <v/>
      </c>
      <c r="JH692" t="str">
        <f t="shared" ca="1" si="240"/>
        <v/>
      </c>
      <c r="JI692" t="str">
        <f t="shared" ca="1" si="241"/>
        <v/>
      </c>
    </row>
    <row r="693" spans="264:269" x14ac:dyDescent="0.2">
      <c r="JD693">
        <f t="shared" si="236"/>
        <v>0</v>
      </c>
      <c r="JE693">
        <f t="shared" si="237"/>
        <v>0</v>
      </c>
      <c r="JF693" t="str">
        <f t="shared" ca="1" si="238"/>
        <v/>
      </c>
      <c r="JG693" t="str">
        <f t="shared" ca="1" si="239"/>
        <v/>
      </c>
      <c r="JH693" t="str">
        <f t="shared" ca="1" si="240"/>
        <v/>
      </c>
      <c r="JI693" t="str">
        <f t="shared" ca="1" si="241"/>
        <v/>
      </c>
    </row>
    <row r="694" spans="264:269" x14ac:dyDescent="0.2">
      <c r="JD694">
        <f t="shared" si="236"/>
        <v>0</v>
      </c>
      <c r="JE694">
        <f t="shared" si="237"/>
        <v>0</v>
      </c>
      <c r="JF694" t="str">
        <f t="shared" ca="1" si="238"/>
        <v/>
      </c>
      <c r="JG694" t="str">
        <f t="shared" ca="1" si="239"/>
        <v/>
      </c>
      <c r="JH694" t="str">
        <f t="shared" ca="1" si="240"/>
        <v/>
      </c>
      <c r="JI694" t="str">
        <f t="shared" ca="1" si="241"/>
        <v/>
      </c>
    </row>
    <row r="695" spans="264:269" x14ac:dyDescent="0.2">
      <c r="JD695">
        <f t="shared" si="236"/>
        <v>0</v>
      </c>
      <c r="JE695">
        <f t="shared" si="237"/>
        <v>0</v>
      </c>
      <c r="JF695" t="str">
        <f t="shared" ca="1" si="238"/>
        <v/>
      </c>
      <c r="JG695" t="str">
        <f t="shared" ca="1" si="239"/>
        <v/>
      </c>
      <c r="JH695" t="str">
        <f t="shared" ca="1" si="240"/>
        <v/>
      </c>
      <c r="JI695" t="str">
        <f t="shared" ca="1" si="241"/>
        <v/>
      </c>
    </row>
    <row r="696" spans="264:269" x14ac:dyDescent="0.2">
      <c r="JD696">
        <f t="shared" si="236"/>
        <v>0</v>
      </c>
      <c r="JE696">
        <f t="shared" si="237"/>
        <v>0</v>
      </c>
      <c r="JF696" t="str">
        <f t="shared" ca="1" si="238"/>
        <v/>
      </c>
      <c r="JG696" t="str">
        <f t="shared" ca="1" si="239"/>
        <v/>
      </c>
      <c r="JH696" t="str">
        <f t="shared" ca="1" si="240"/>
        <v/>
      </c>
      <c r="JI696" t="str">
        <f t="shared" ca="1" si="241"/>
        <v/>
      </c>
    </row>
    <row r="697" spans="264:269" x14ac:dyDescent="0.2">
      <c r="JD697">
        <f t="shared" si="236"/>
        <v>0</v>
      </c>
      <c r="JE697">
        <f t="shared" si="237"/>
        <v>0</v>
      </c>
      <c r="JF697" t="str">
        <f t="shared" ca="1" si="238"/>
        <v/>
      </c>
      <c r="JG697" t="str">
        <f t="shared" ca="1" si="239"/>
        <v/>
      </c>
      <c r="JH697" t="str">
        <f t="shared" ca="1" si="240"/>
        <v/>
      </c>
      <c r="JI697" t="str">
        <f t="shared" ca="1" si="241"/>
        <v/>
      </c>
    </row>
    <row r="698" spans="264:269" x14ac:dyDescent="0.2">
      <c r="JD698">
        <f t="shared" si="236"/>
        <v>0</v>
      </c>
      <c r="JE698">
        <f t="shared" si="237"/>
        <v>0</v>
      </c>
      <c r="JF698" t="str">
        <f t="shared" ca="1" si="238"/>
        <v/>
      </c>
      <c r="JG698" t="str">
        <f t="shared" ca="1" si="239"/>
        <v/>
      </c>
      <c r="JH698" t="str">
        <f t="shared" ca="1" si="240"/>
        <v/>
      </c>
      <c r="JI698" t="str">
        <f t="shared" ca="1" si="241"/>
        <v/>
      </c>
    </row>
    <row r="699" spans="264:269" x14ac:dyDescent="0.2">
      <c r="JD699">
        <f t="shared" si="236"/>
        <v>0</v>
      </c>
      <c r="JE699">
        <f t="shared" si="237"/>
        <v>0</v>
      </c>
      <c r="JF699" t="str">
        <f t="shared" ca="1" si="238"/>
        <v/>
      </c>
      <c r="JG699" t="str">
        <f t="shared" ca="1" si="239"/>
        <v/>
      </c>
      <c r="JH699" t="str">
        <f t="shared" ca="1" si="240"/>
        <v/>
      </c>
      <c r="JI699" t="str">
        <f t="shared" ca="1" si="241"/>
        <v/>
      </c>
    </row>
    <row r="700" spans="264:269" x14ac:dyDescent="0.2">
      <c r="JD700">
        <f t="shared" si="236"/>
        <v>0</v>
      </c>
      <c r="JE700">
        <f t="shared" si="237"/>
        <v>0</v>
      </c>
      <c r="JF700" t="str">
        <f t="shared" ca="1" si="238"/>
        <v/>
      </c>
      <c r="JG700" t="str">
        <f t="shared" ca="1" si="239"/>
        <v/>
      </c>
      <c r="JH700" t="str">
        <f t="shared" ca="1" si="240"/>
        <v/>
      </c>
      <c r="JI700" t="str">
        <f t="shared" ca="1" si="241"/>
        <v/>
      </c>
    </row>
    <row r="701" spans="264:269" x14ac:dyDescent="0.2">
      <c r="JD701">
        <f t="shared" si="236"/>
        <v>0</v>
      </c>
      <c r="JE701">
        <f t="shared" si="237"/>
        <v>0</v>
      </c>
      <c r="JF701" t="str">
        <f t="shared" ca="1" si="238"/>
        <v/>
      </c>
      <c r="JG701" t="str">
        <f t="shared" ca="1" si="239"/>
        <v/>
      </c>
      <c r="JH701" t="str">
        <f t="shared" ca="1" si="240"/>
        <v/>
      </c>
      <c r="JI701" t="str">
        <f t="shared" ca="1" si="241"/>
        <v/>
      </c>
    </row>
    <row r="702" spans="264:269" x14ac:dyDescent="0.2">
      <c r="JD702">
        <f t="shared" si="236"/>
        <v>0</v>
      </c>
      <c r="JE702">
        <f t="shared" si="237"/>
        <v>0</v>
      </c>
      <c r="JF702" t="str">
        <f t="shared" ca="1" si="238"/>
        <v/>
      </c>
      <c r="JG702" t="str">
        <f t="shared" ca="1" si="239"/>
        <v/>
      </c>
      <c r="JH702" t="str">
        <f t="shared" ca="1" si="240"/>
        <v/>
      </c>
      <c r="JI702" t="str">
        <f t="shared" ca="1" si="241"/>
        <v/>
      </c>
    </row>
    <row r="703" spans="264:269" x14ac:dyDescent="0.2">
      <c r="JD703">
        <f t="shared" si="236"/>
        <v>0</v>
      </c>
      <c r="JE703">
        <f t="shared" si="237"/>
        <v>0</v>
      </c>
      <c r="JF703" t="str">
        <f t="shared" ca="1" si="238"/>
        <v/>
      </c>
      <c r="JG703" t="str">
        <f t="shared" ca="1" si="239"/>
        <v/>
      </c>
      <c r="JH703" t="str">
        <f t="shared" ca="1" si="240"/>
        <v/>
      </c>
      <c r="JI703" t="str">
        <f t="shared" ca="1" si="241"/>
        <v/>
      </c>
    </row>
    <row r="704" spans="264:269" x14ac:dyDescent="0.2">
      <c r="JD704">
        <f t="shared" si="236"/>
        <v>0</v>
      </c>
      <c r="JE704">
        <f t="shared" si="237"/>
        <v>0</v>
      </c>
      <c r="JF704" t="str">
        <f t="shared" ca="1" si="238"/>
        <v/>
      </c>
      <c r="JG704" t="str">
        <f t="shared" ca="1" si="239"/>
        <v/>
      </c>
      <c r="JH704" t="str">
        <f t="shared" ca="1" si="240"/>
        <v/>
      </c>
      <c r="JI704" t="str">
        <f t="shared" ca="1" si="241"/>
        <v/>
      </c>
    </row>
    <row r="705" spans="264:269" x14ac:dyDescent="0.2">
      <c r="JD705">
        <f t="shared" si="236"/>
        <v>0</v>
      </c>
      <c r="JE705">
        <f t="shared" si="237"/>
        <v>0</v>
      </c>
      <c r="JF705" t="str">
        <f t="shared" ca="1" si="238"/>
        <v/>
      </c>
      <c r="JG705" t="str">
        <f t="shared" ca="1" si="239"/>
        <v/>
      </c>
      <c r="JH705" t="str">
        <f t="shared" ca="1" si="240"/>
        <v/>
      </c>
      <c r="JI705" t="str">
        <f t="shared" ca="1" si="241"/>
        <v/>
      </c>
    </row>
    <row r="706" spans="264:269" x14ac:dyDescent="0.2">
      <c r="JD706">
        <f t="shared" si="236"/>
        <v>0</v>
      </c>
      <c r="JE706">
        <f t="shared" si="237"/>
        <v>0</v>
      </c>
      <c r="JF706" t="str">
        <f t="shared" ca="1" si="238"/>
        <v/>
      </c>
      <c r="JG706" t="str">
        <f t="shared" ca="1" si="239"/>
        <v/>
      </c>
      <c r="JH706" t="str">
        <f t="shared" ca="1" si="240"/>
        <v/>
      </c>
      <c r="JI706" t="str">
        <f t="shared" ca="1" si="241"/>
        <v/>
      </c>
    </row>
    <row r="707" spans="264:269" x14ac:dyDescent="0.2">
      <c r="JD707">
        <f t="shared" si="236"/>
        <v>0</v>
      </c>
      <c r="JE707">
        <f t="shared" si="237"/>
        <v>0</v>
      </c>
      <c r="JF707" t="str">
        <f t="shared" ca="1" si="238"/>
        <v/>
      </c>
      <c r="JG707" t="str">
        <f t="shared" ca="1" si="239"/>
        <v/>
      </c>
      <c r="JH707" t="str">
        <f t="shared" ca="1" si="240"/>
        <v/>
      </c>
      <c r="JI707" t="str">
        <f t="shared" ca="1" si="241"/>
        <v/>
      </c>
    </row>
    <row r="708" spans="264:269" x14ac:dyDescent="0.2">
      <c r="JD708">
        <f t="shared" si="236"/>
        <v>0</v>
      </c>
      <c r="JE708">
        <f t="shared" si="237"/>
        <v>0</v>
      </c>
      <c r="JF708" t="str">
        <f t="shared" ca="1" si="238"/>
        <v/>
      </c>
      <c r="JG708" t="str">
        <f t="shared" ca="1" si="239"/>
        <v/>
      </c>
      <c r="JH708" t="str">
        <f t="shared" ca="1" si="240"/>
        <v/>
      </c>
      <c r="JI708" t="str">
        <f t="shared" ca="1" si="241"/>
        <v/>
      </c>
    </row>
    <row r="709" spans="264:269" x14ac:dyDescent="0.2">
      <c r="JD709">
        <f t="shared" si="236"/>
        <v>0</v>
      </c>
      <c r="JE709">
        <f t="shared" si="237"/>
        <v>0</v>
      </c>
      <c r="JF709" t="str">
        <f t="shared" ca="1" si="238"/>
        <v/>
      </c>
      <c r="JG709" t="str">
        <f t="shared" ca="1" si="239"/>
        <v/>
      </c>
      <c r="JH709" t="str">
        <f t="shared" ca="1" si="240"/>
        <v/>
      </c>
      <c r="JI709" t="str">
        <f t="shared" ca="1" si="241"/>
        <v/>
      </c>
    </row>
    <row r="710" spans="264:269" x14ac:dyDescent="0.2">
      <c r="JD710">
        <f t="shared" si="236"/>
        <v>0</v>
      </c>
      <c r="JE710">
        <f t="shared" si="237"/>
        <v>0</v>
      </c>
      <c r="JF710" t="str">
        <f t="shared" ca="1" si="238"/>
        <v/>
      </c>
      <c r="JG710" t="str">
        <f t="shared" ca="1" si="239"/>
        <v/>
      </c>
      <c r="JH710" t="str">
        <f t="shared" ca="1" si="240"/>
        <v/>
      </c>
      <c r="JI710" t="str">
        <f t="shared" ca="1" si="241"/>
        <v/>
      </c>
    </row>
    <row r="711" spans="264:269" x14ac:dyDescent="0.2">
      <c r="JD711">
        <f t="shared" si="236"/>
        <v>0</v>
      </c>
      <c r="JE711">
        <f t="shared" si="237"/>
        <v>0</v>
      </c>
      <c r="JF711" t="str">
        <f t="shared" ca="1" si="238"/>
        <v/>
      </c>
      <c r="JG711" t="str">
        <f t="shared" ca="1" si="239"/>
        <v/>
      </c>
      <c r="JH711" t="str">
        <f t="shared" ca="1" si="240"/>
        <v/>
      </c>
      <c r="JI711" t="str">
        <f t="shared" ca="1" si="241"/>
        <v/>
      </c>
    </row>
    <row r="712" spans="264:269" x14ac:dyDescent="0.2">
      <c r="JD712">
        <f t="shared" si="236"/>
        <v>0</v>
      </c>
      <c r="JE712">
        <f t="shared" si="237"/>
        <v>0</v>
      </c>
      <c r="JF712" t="str">
        <f t="shared" ca="1" si="238"/>
        <v/>
      </c>
      <c r="JG712" t="str">
        <f t="shared" ca="1" si="239"/>
        <v/>
      </c>
      <c r="JH712" t="str">
        <f t="shared" ca="1" si="240"/>
        <v/>
      </c>
      <c r="JI712" t="str">
        <f t="shared" ca="1" si="241"/>
        <v/>
      </c>
    </row>
    <row r="713" spans="264:269" x14ac:dyDescent="0.2">
      <c r="JD713">
        <f t="shared" si="236"/>
        <v>0</v>
      </c>
      <c r="JE713">
        <f t="shared" si="237"/>
        <v>0</v>
      </c>
      <c r="JF713" t="str">
        <f t="shared" ca="1" si="238"/>
        <v/>
      </c>
      <c r="JG713" t="str">
        <f t="shared" ca="1" si="239"/>
        <v/>
      </c>
      <c r="JH713" t="str">
        <f t="shared" ca="1" si="240"/>
        <v/>
      </c>
      <c r="JI713" t="str">
        <f t="shared" ca="1" si="241"/>
        <v/>
      </c>
    </row>
    <row r="714" spans="264:269" x14ac:dyDescent="0.2">
      <c r="JD714">
        <f t="shared" si="236"/>
        <v>0</v>
      </c>
      <c r="JE714">
        <f t="shared" si="237"/>
        <v>0</v>
      </c>
      <c r="JF714" t="str">
        <f t="shared" ca="1" si="238"/>
        <v/>
      </c>
      <c r="JG714" t="str">
        <f t="shared" ca="1" si="239"/>
        <v/>
      </c>
      <c r="JH714" t="str">
        <f t="shared" ca="1" si="240"/>
        <v/>
      </c>
      <c r="JI714" t="str">
        <f t="shared" ca="1" si="241"/>
        <v/>
      </c>
    </row>
    <row r="715" spans="264:269" x14ac:dyDescent="0.2">
      <c r="JD715">
        <f t="shared" si="236"/>
        <v>0</v>
      </c>
      <c r="JE715">
        <f t="shared" si="237"/>
        <v>0</v>
      </c>
      <c r="JF715" t="str">
        <f t="shared" ca="1" si="238"/>
        <v/>
      </c>
      <c r="JG715" t="str">
        <f t="shared" ca="1" si="239"/>
        <v/>
      </c>
      <c r="JH715" t="str">
        <f t="shared" ca="1" si="240"/>
        <v/>
      </c>
      <c r="JI715" t="str">
        <f t="shared" ca="1" si="241"/>
        <v/>
      </c>
    </row>
    <row r="716" spans="264:269" x14ac:dyDescent="0.2">
      <c r="JD716">
        <f t="shared" si="236"/>
        <v>0</v>
      </c>
      <c r="JE716">
        <f t="shared" si="237"/>
        <v>0</v>
      </c>
      <c r="JF716" t="str">
        <f t="shared" ca="1" si="238"/>
        <v/>
      </c>
      <c r="JG716" t="str">
        <f t="shared" ca="1" si="239"/>
        <v/>
      </c>
      <c r="JH716" t="str">
        <f t="shared" ca="1" si="240"/>
        <v/>
      </c>
      <c r="JI716" t="str">
        <f t="shared" ca="1" si="241"/>
        <v/>
      </c>
    </row>
    <row r="717" spans="264:269" x14ac:dyDescent="0.2">
      <c r="JD717">
        <f t="shared" si="236"/>
        <v>0</v>
      </c>
      <c r="JE717">
        <f t="shared" si="237"/>
        <v>0</v>
      </c>
      <c r="JF717" t="str">
        <f t="shared" ca="1" si="238"/>
        <v/>
      </c>
      <c r="JG717" t="str">
        <f t="shared" ca="1" si="239"/>
        <v/>
      </c>
      <c r="JH717" t="str">
        <f t="shared" ca="1" si="240"/>
        <v/>
      </c>
      <c r="JI717" t="str">
        <f t="shared" ca="1" si="241"/>
        <v/>
      </c>
    </row>
    <row r="718" spans="264:269" x14ac:dyDescent="0.2">
      <c r="JD718">
        <f t="shared" si="236"/>
        <v>0</v>
      </c>
      <c r="JE718">
        <f t="shared" si="237"/>
        <v>0</v>
      </c>
      <c r="JF718" t="str">
        <f t="shared" ca="1" si="238"/>
        <v/>
      </c>
      <c r="JG718" t="str">
        <f t="shared" ca="1" si="239"/>
        <v/>
      </c>
      <c r="JH718" t="str">
        <f t="shared" ca="1" si="240"/>
        <v/>
      </c>
      <c r="JI718" t="str">
        <f t="shared" ca="1" si="241"/>
        <v/>
      </c>
    </row>
    <row r="719" spans="264:269" x14ac:dyDescent="0.2">
      <c r="JD719">
        <f t="shared" si="236"/>
        <v>0</v>
      </c>
      <c r="JE719">
        <f t="shared" si="237"/>
        <v>0</v>
      </c>
      <c r="JF719" t="str">
        <f t="shared" ca="1" si="238"/>
        <v/>
      </c>
      <c r="JG719" t="str">
        <f t="shared" ca="1" si="239"/>
        <v/>
      </c>
      <c r="JH719" t="str">
        <f t="shared" ca="1" si="240"/>
        <v/>
      </c>
      <c r="JI719" t="str">
        <f t="shared" ca="1" si="241"/>
        <v/>
      </c>
    </row>
    <row r="720" spans="264:269" x14ac:dyDescent="0.2">
      <c r="JD720">
        <f t="shared" si="236"/>
        <v>0</v>
      </c>
      <c r="JE720">
        <f t="shared" si="237"/>
        <v>0</v>
      </c>
      <c r="JF720" t="str">
        <f t="shared" ca="1" si="238"/>
        <v/>
      </c>
      <c r="JG720" t="str">
        <f t="shared" ca="1" si="239"/>
        <v/>
      </c>
      <c r="JH720" t="str">
        <f t="shared" ca="1" si="240"/>
        <v/>
      </c>
      <c r="JI720" t="str">
        <f t="shared" ca="1" si="241"/>
        <v/>
      </c>
    </row>
    <row r="721" spans="264:269" x14ac:dyDescent="0.2">
      <c r="JD721">
        <f t="shared" si="236"/>
        <v>0</v>
      </c>
      <c r="JE721">
        <f t="shared" si="237"/>
        <v>0</v>
      </c>
      <c r="JF721" t="str">
        <f t="shared" ca="1" si="238"/>
        <v/>
      </c>
      <c r="JG721" t="str">
        <f t="shared" ca="1" si="239"/>
        <v/>
      </c>
      <c r="JH721" t="str">
        <f t="shared" ca="1" si="240"/>
        <v/>
      </c>
      <c r="JI721" t="str">
        <f t="shared" ca="1" si="241"/>
        <v/>
      </c>
    </row>
    <row r="722" spans="264:269" x14ac:dyDescent="0.2">
      <c r="JD722">
        <f t="shared" si="236"/>
        <v>0</v>
      </c>
      <c r="JE722">
        <f t="shared" si="237"/>
        <v>0</v>
      </c>
      <c r="JF722" t="str">
        <f t="shared" ca="1" si="238"/>
        <v/>
      </c>
      <c r="JG722" t="str">
        <f t="shared" ca="1" si="239"/>
        <v/>
      </c>
      <c r="JH722" t="str">
        <f t="shared" ca="1" si="240"/>
        <v/>
      </c>
      <c r="JI722" t="str">
        <f t="shared" ca="1" si="241"/>
        <v/>
      </c>
    </row>
    <row r="723" spans="264:269" x14ac:dyDescent="0.2">
      <c r="JD723">
        <f t="shared" si="236"/>
        <v>0</v>
      </c>
      <c r="JE723">
        <f t="shared" si="237"/>
        <v>0</v>
      </c>
      <c r="JF723" t="str">
        <f t="shared" ca="1" si="238"/>
        <v/>
      </c>
      <c r="JG723" t="str">
        <f t="shared" ca="1" si="239"/>
        <v/>
      </c>
      <c r="JH723" t="str">
        <f t="shared" ca="1" si="240"/>
        <v/>
      </c>
      <c r="JI723" t="str">
        <f t="shared" ca="1" si="241"/>
        <v/>
      </c>
    </row>
    <row r="724" spans="264:269" x14ac:dyDescent="0.2">
      <c r="JD724">
        <f t="shared" si="236"/>
        <v>0</v>
      </c>
      <c r="JE724">
        <f t="shared" si="237"/>
        <v>0</v>
      </c>
      <c r="JF724" t="str">
        <f t="shared" ca="1" si="238"/>
        <v/>
      </c>
      <c r="JG724" t="str">
        <f t="shared" ca="1" si="239"/>
        <v/>
      </c>
      <c r="JH724" t="str">
        <f t="shared" ca="1" si="240"/>
        <v/>
      </c>
      <c r="JI724" t="str">
        <f t="shared" ca="1" si="241"/>
        <v/>
      </c>
    </row>
    <row r="725" spans="264:269" x14ac:dyDescent="0.2">
      <c r="JD725">
        <f t="shared" si="236"/>
        <v>0</v>
      </c>
      <c r="JE725">
        <f t="shared" si="237"/>
        <v>0</v>
      </c>
      <c r="JF725" t="str">
        <f t="shared" ca="1" si="238"/>
        <v/>
      </c>
      <c r="JG725" t="str">
        <f t="shared" ca="1" si="239"/>
        <v/>
      </c>
      <c r="JH725" t="str">
        <f t="shared" ca="1" si="240"/>
        <v/>
      </c>
      <c r="JI725" t="str">
        <f t="shared" ca="1" si="241"/>
        <v/>
      </c>
    </row>
    <row r="726" spans="264:269" x14ac:dyDescent="0.2">
      <c r="JD726">
        <f t="shared" si="236"/>
        <v>0</v>
      </c>
      <c r="JE726">
        <f t="shared" si="237"/>
        <v>0</v>
      </c>
      <c r="JF726" t="str">
        <f t="shared" ca="1" si="238"/>
        <v/>
      </c>
      <c r="JG726" t="str">
        <f t="shared" ca="1" si="239"/>
        <v/>
      </c>
      <c r="JH726" t="str">
        <f t="shared" ca="1" si="240"/>
        <v/>
      </c>
      <c r="JI726" t="str">
        <f t="shared" ca="1" si="241"/>
        <v/>
      </c>
    </row>
    <row r="727" spans="264:269" x14ac:dyDescent="0.2">
      <c r="JD727">
        <f t="shared" si="236"/>
        <v>0</v>
      </c>
      <c r="JE727">
        <f t="shared" si="237"/>
        <v>0</v>
      </c>
      <c r="JF727" t="str">
        <f t="shared" ca="1" si="238"/>
        <v/>
      </c>
      <c r="JG727" t="str">
        <f t="shared" ca="1" si="239"/>
        <v/>
      </c>
      <c r="JH727" t="str">
        <f t="shared" ca="1" si="240"/>
        <v/>
      </c>
      <c r="JI727" t="str">
        <f t="shared" ca="1" si="241"/>
        <v/>
      </c>
    </row>
    <row r="728" spans="264:269" x14ac:dyDescent="0.2">
      <c r="JD728">
        <f t="shared" si="236"/>
        <v>0</v>
      </c>
      <c r="JE728">
        <f t="shared" si="237"/>
        <v>0</v>
      </c>
      <c r="JF728" t="str">
        <f t="shared" ca="1" si="238"/>
        <v/>
      </c>
      <c r="JG728" t="str">
        <f t="shared" ca="1" si="239"/>
        <v/>
      </c>
      <c r="JH728" t="str">
        <f t="shared" ca="1" si="240"/>
        <v/>
      </c>
      <c r="JI728" t="str">
        <f t="shared" ca="1" si="241"/>
        <v/>
      </c>
    </row>
    <row r="729" spans="264:269" x14ac:dyDescent="0.2">
      <c r="JD729">
        <f t="shared" si="236"/>
        <v>0</v>
      </c>
      <c r="JE729">
        <f t="shared" si="237"/>
        <v>0</v>
      </c>
      <c r="JF729" t="str">
        <f t="shared" ca="1" si="238"/>
        <v/>
      </c>
      <c r="JG729" t="str">
        <f t="shared" ca="1" si="239"/>
        <v/>
      </c>
      <c r="JH729" t="str">
        <f t="shared" ca="1" si="240"/>
        <v/>
      </c>
      <c r="JI729" t="str">
        <f t="shared" ca="1" si="241"/>
        <v/>
      </c>
    </row>
    <row r="730" spans="264:269" x14ac:dyDescent="0.2">
      <c r="JD730">
        <f t="shared" si="236"/>
        <v>0</v>
      </c>
      <c r="JE730">
        <f t="shared" si="237"/>
        <v>0</v>
      </c>
      <c r="JF730" t="str">
        <f t="shared" ca="1" si="238"/>
        <v/>
      </c>
      <c r="JG730" t="str">
        <f t="shared" ca="1" si="239"/>
        <v/>
      </c>
      <c r="JH730" t="str">
        <f t="shared" ca="1" si="240"/>
        <v/>
      </c>
      <c r="JI730" t="str">
        <f t="shared" ca="1" si="241"/>
        <v/>
      </c>
    </row>
    <row r="731" spans="264:269" x14ac:dyDescent="0.2">
      <c r="JD731">
        <f t="shared" si="236"/>
        <v>0</v>
      </c>
      <c r="JE731">
        <f t="shared" si="237"/>
        <v>0</v>
      </c>
      <c r="JF731" t="str">
        <f t="shared" ca="1" si="238"/>
        <v/>
      </c>
      <c r="JG731" t="str">
        <f t="shared" ca="1" si="239"/>
        <v/>
      </c>
      <c r="JH731" t="str">
        <f t="shared" ca="1" si="240"/>
        <v/>
      </c>
      <c r="JI731" t="str">
        <f t="shared" ca="1" si="241"/>
        <v/>
      </c>
    </row>
    <row r="732" spans="264:269" x14ac:dyDescent="0.2">
      <c r="JD732">
        <f t="shared" ref="JD732:JD795" si="242">IF(JD731&lt;&gt;0,JD731-1,0)</f>
        <v>0</v>
      </c>
      <c r="JE732">
        <f t="shared" ref="JE732:JE795" si="243">IF(JD732&lt;&gt;0,JE731+1,0)</f>
        <v>0</v>
      </c>
      <c r="JF732" t="str">
        <f t="shared" ref="JF732:JF795" ca="1" si="244">IF(ScenarioType&lt;&gt;"ALL",IF(ISERROR(IF(INDIRECT("SCENARIOMETA!B"&amp;JE732)=ScenarioType,INDIRECT("SCENARIOMETA!A"&amp;JE732)," ")),"",IF(INDIRECT("SCENARIOMETA!B"&amp;JE732)=ScenarioType,INDIRECT("SCENARIOMETA!A"&amp;JE732)," ")),IF(JD732&lt;&gt;0,INDIRECT("SCENARIOMETA!A"&amp;JE732),""))</f>
        <v/>
      </c>
      <c r="JG732" t="str">
        <f t="shared" ref="JG732:JG795" ca="1" si="245">IF(ScenarioType&lt;&gt;"ALL",IF(ISERROR(IF(INDIRECT("SCENARIOMETA!B"&amp;JE732)=ScenarioType,INDIRECT("SCENARIOMETA!B"&amp;JE732)," ")),"",IF(INDIRECT("SCENARIOMETA!B"&amp;JE732)=ScenarioType,INDIRECT("SCENARIOMETA!B"&amp;JE732)," ")),IF(JD732&lt;&gt;0,INDIRECT("SCENARIOMETA!B"&amp;JE732),""))</f>
        <v/>
      </c>
      <c r="JH732" t="str">
        <f t="shared" ref="JH732:JH795" ca="1" si="246">IF(ScenarioType&lt;&gt;"ALL",IF(ISERROR(IF(INDIRECT("SCENARIOMETA!B"&amp;JE732)=ScenarioType,INDIRECT("SCENARIOMETA!H"&amp;JE732)," ")),"",IF(INDIRECT("SCENARIOMETA!B"&amp;JE732)=ScenarioType,INDIRECT("SCENARIOMETA!H"&amp;JE732)," ")+14),IF(JD732&lt;&gt;0,INDIRECT("SCENARIOMETA!H"&amp;JE732)+14,""))</f>
        <v/>
      </c>
      <c r="JI732" t="str">
        <f t="shared" ref="JI732:JI795" ca="1" si="247">IF(ScenarioType&lt;&gt;"ALL",IF(ISERROR(IF(INDIRECT("SCENARIOMETA!B"&amp;JE732)=ScenarioType,INDIRECT("SCENARIOMETA!E"&amp;JE732)," ")),"",IF(INDIRECT("SCENARIOMETA!B"&amp;JE732)=ScenarioType,INDIRECT("SCENARIOMETA!E"&amp;JE732)," ")+14),IF(JD732&lt;&gt;0,INDIRECT("SCENARIOMETA!E"&amp;JE732)+14,""))</f>
        <v/>
      </c>
    </row>
    <row r="733" spans="264:269" x14ac:dyDescent="0.2">
      <c r="JD733">
        <f t="shared" si="242"/>
        <v>0</v>
      </c>
      <c r="JE733">
        <f t="shared" si="243"/>
        <v>0</v>
      </c>
      <c r="JF733" t="str">
        <f t="shared" ca="1" si="244"/>
        <v/>
      </c>
      <c r="JG733" t="str">
        <f t="shared" ca="1" si="245"/>
        <v/>
      </c>
      <c r="JH733" t="str">
        <f t="shared" ca="1" si="246"/>
        <v/>
      </c>
      <c r="JI733" t="str">
        <f t="shared" ca="1" si="247"/>
        <v/>
      </c>
    </row>
    <row r="734" spans="264:269" x14ac:dyDescent="0.2">
      <c r="JD734">
        <f t="shared" si="242"/>
        <v>0</v>
      </c>
      <c r="JE734">
        <f t="shared" si="243"/>
        <v>0</v>
      </c>
      <c r="JF734" t="str">
        <f t="shared" ca="1" si="244"/>
        <v/>
      </c>
      <c r="JG734" t="str">
        <f t="shared" ca="1" si="245"/>
        <v/>
      </c>
      <c r="JH734" t="str">
        <f t="shared" ca="1" si="246"/>
        <v/>
      </c>
      <c r="JI734" t="str">
        <f t="shared" ca="1" si="247"/>
        <v/>
      </c>
    </row>
    <row r="735" spans="264:269" x14ac:dyDescent="0.2">
      <c r="JD735">
        <f t="shared" si="242"/>
        <v>0</v>
      </c>
      <c r="JE735">
        <f t="shared" si="243"/>
        <v>0</v>
      </c>
      <c r="JF735" t="str">
        <f t="shared" ca="1" si="244"/>
        <v/>
      </c>
      <c r="JG735" t="str">
        <f t="shared" ca="1" si="245"/>
        <v/>
      </c>
      <c r="JH735" t="str">
        <f t="shared" ca="1" si="246"/>
        <v/>
      </c>
      <c r="JI735" t="str">
        <f t="shared" ca="1" si="247"/>
        <v/>
      </c>
    </row>
    <row r="736" spans="264:269" x14ac:dyDescent="0.2">
      <c r="JD736">
        <f t="shared" si="242"/>
        <v>0</v>
      </c>
      <c r="JE736">
        <f t="shared" si="243"/>
        <v>0</v>
      </c>
      <c r="JF736" t="str">
        <f t="shared" ca="1" si="244"/>
        <v/>
      </c>
      <c r="JG736" t="str">
        <f t="shared" ca="1" si="245"/>
        <v/>
      </c>
      <c r="JH736" t="str">
        <f t="shared" ca="1" si="246"/>
        <v/>
      </c>
      <c r="JI736" t="str">
        <f t="shared" ca="1" si="247"/>
        <v/>
      </c>
    </row>
    <row r="737" spans="264:269" x14ac:dyDescent="0.2">
      <c r="JD737">
        <f t="shared" si="242"/>
        <v>0</v>
      </c>
      <c r="JE737">
        <f t="shared" si="243"/>
        <v>0</v>
      </c>
      <c r="JF737" t="str">
        <f t="shared" ca="1" si="244"/>
        <v/>
      </c>
      <c r="JG737" t="str">
        <f t="shared" ca="1" si="245"/>
        <v/>
      </c>
      <c r="JH737" t="str">
        <f t="shared" ca="1" si="246"/>
        <v/>
      </c>
      <c r="JI737" t="str">
        <f t="shared" ca="1" si="247"/>
        <v/>
      </c>
    </row>
    <row r="738" spans="264:269" x14ac:dyDescent="0.2">
      <c r="JD738">
        <f t="shared" si="242"/>
        <v>0</v>
      </c>
      <c r="JE738">
        <f t="shared" si="243"/>
        <v>0</v>
      </c>
      <c r="JF738" t="str">
        <f t="shared" ca="1" si="244"/>
        <v/>
      </c>
      <c r="JG738" t="str">
        <f t="shared" ca="1" si="245"/>
        <v/>
      </c>
      <c r="JH738" t="str">
        <f t="shared" ca="1" si="246"/>
        <v/>
      </c>
      <c r="JI738" t="str">
        <f t="shared" ca="1" si="247"/>
        <v/>
      </c>
    </row>
    <row r="739" spans="264:269" x14ac:dyDescent="0.2">
      <c r="JD739">
        <f t="shared" si="242"/>
        <v>0</v>
      </c>
      <c r="JE739">
        <f t="shared" si="243"/>
        <v>0</v>
      </c>
      <c r="JF739" t="str">
        <f t="shared" ca="1" si="244"/>
        <v/>
      </c>
      <c r="JG739" t="str">
        <f t="shared" ca="1" si="245"/>
        <v/>
      </c>
      <c r="JH739" t="str">
        <f t="shared" ca="1" si="246"/>
        <v/>
      </c>
      <c r="JI739" t="str">
        <f t="shared" ca="1" si="247"/>
        <v/>
      </c>
    </row>
    <row r="740" spans="264:269" x14ac:dyDescent="0.2">
      <c r="JD740">
        <f t="shared" si="242"/>
        <v>0</v>
      </c>
      <c r="JE740">
        <f t="shared" si="243"/>
        <v>0</v>
      </c>
      <c r="JF740" t="str">
        <f t="shared" ca="1" si="244"/>
        <v/>
      </c>
      <c r="JG740" t="str">
        <f t="shared" ca="1" si="245"/>
        <v/>
      </c>
      <c r="JH740" t="str">
        <f t="shared" ca="1" si="246"/>
        <v/>
      </c>
      <c r="JI740" t="str">
        <f t="shared" ca="1" si="247"/>
        <v/>
      </c>
    </row>
    <row r="741" spans="264:269" x14ac:dyDescent="0.2">
      <c r="JD741">
        <f t="shared" si="242"/>
        <v>0</v>
      </c>
      <c r="JE741">
        <f t="shared" si="243"/>
        <v>0</v>
      </c>
      <c r="JF741" t="str">
        <f t="shared" ca="1" si="244"/>
        <v/>
      </c>
      <c r="JG741" t="str">
        <f t="shared" ca="1" si="245"/>
        <v/>
      </c>
      <c r="JH741" t="str">
        <f t="shared" ca="1" si="246"/>
        <v/>
      </c>
      <c r="JI741" t="str">
        <f t="shared" ca="1" si="247"/>
        <v/>
      </c>
    </row>
    <row r="742" spans="264:269" x14ac:dyDescent="0.2">
      <c r="JD742">
        <f t="shared" si="242"/>
        <v>0</v>
      </c>
      <c r="JE742">
        <f t="shared" si="243"/>
        <v>0</v>
      </c>
      <c r="JF742" t="str">
        <f t="shared" ca="1" si="244"/>
        <v/>
      </c>
      <c r="JG742" t="str">
        <f t="shared" ca="1" si="245"/>
        <v/>
      </c>
      <c r="JH742" t="str">
        <f t="shared" ca="1" si="246"/>
        <v/>
      </c>
      <c r="JI742" t="str">
        <f t="shared" ca="1" si="247"/>
        <v/>
      </c>
    </row>
    <row r="743" spans="264:269" x14ac:dyDescent="0.2">
      <c r="JD743">
        <f t="shared" si="242"/>
        <v>0</v>
      </c>
      <c r="JE743">
        <f t="shared" si="243"/>
        <v>0</v>
      </c>
      <c r="JF743" t="str">
        <f t="shared" ca="1" si="244"/>
        <v/>
      </c>
      <c r="JG743" t="str">
        <f t="shared" ca="1" si="245"/>
        <v/>
      </c>
      <c r="JH743" t="str">
        <f t="shared" ca="1" si="246"/>
        <v/>
      </c>
      <c r="JI743" t="str">
        <f t="shared" ca="1" si="247"/>
        <v/>
      </c>
    </row>
    <row r="744" spans="264:269" x14ac:dyDescent="0.2">
      <c r="JD744">
        <f t="shared" si="242"/>
        <v>0</v>
      </c>
      <c r="JE744">
        <f t="shared" si="243"/>
        <v>0</v>
      </c>
      <c r="JF744" t="str">
        <f t="shared" ca="1" si="244"/>
        <v/>
      </c>
      <c r="JG744" t="str">
        <f t="shared" ca="1" si="245"/>
        <v/>
      </c>
      <c r="JH744" t="str">
        <f t="shared" ca="1" si="246"/>
        <v/>
      </c>
      <c r="JI744" t="str">
        <f t="shared" ca="1" si="247"/>
        <v/>
      </c>
    </row>
    <row r="745" spans="264:269" x14ac:dyDescent="0.2">
      <c r="JD745">
        <f t="shared" si="242"/>
        <v>0</v>
      </c>
      <c r="JE745">
        <f t="shared" si="243"/>
        <v>0</v>
      </c>
      <c r="JF745" t="str">
        <f t="shared" ca="1" si="244"/>
        <v/>
      </c>
      <c r="JG745" t="str">
        <f t="shared" ca="1" si="245"/>
        <v/>
      </c>
      <c r="JH745" t="str">
        <f t="shared" ca="1" si="246"/>
        <v/>
      </c>
      <c r="JI745" t="str">
        <f t="shared" ca="1" si="247"/>
        <v/>
      </c>
    </row>
    <row r="746" spans="264:269" x14ac:dyDescent="0.2">
      <c r="JD746">
        <f t="shared" si="242"/>
        <v>0</v>
      </c>
      <c r="JE746">
        <f t="shared" si="243"/>
        <v>0</v>
      </c>
      <c r="JF746" t="str">
        <f t="shared" ca="1" si="244"/>
        <v/>
      </c>
      <c r="JG746" t="str">
        <f t="shared" ca="1" si="245"/>
        <v/>
      </c>
      <c r="JH746" t="str">
        <f t="shared" ca="1" si="246"/>
        <v/>
      </c>
      <c r="JI746" t="str">
        <f t="shared" ca="1" si="247"/>
        <v/>
      </c>
    </row>
    <row r="747" spans="264:269" x14ac:dyDescent="0.2">
      <c r="JD747">
        <f t="shared" si="242"/>
        <v>0</v>
      </c>
      <c r="JE747">
        <f t="shared" si="243"/>
        <v>0</v>
      </c>
      <c r="JF747" t="str">
        <f t="shared" ca="1" si="244"/>
        <v/>
      </c>
      <c r="JG747" t="str">
        <f t="shared" ca="1" si="245"/>
        <v/>
      </c>
      <c r="JH747" t="str">
        <f t="shared" ca="1" si="246"/>
        <v/>
      </c>
      <c r="JI747" t="str">
        <f t="shared" ca="1" si="247"/>
        <v/>
      </c>
    </row>
    <row r="748" spans="264:269" x14ac:dyDescent="0.2">
      <c r="JD748">
        <f t="shared" si="242"/>
        <v>0</v>
      </c>
      <c r="JE748">
        <f t="shared" si="243"/>
        <v>0</v>
      </c>
      <c r="JF748" t="str">
        <f t="shared" ca="1" si="244"/>
        <v/>
      </c>
      <c r="JG748" t="str">
        <f t="shared" ca="1" si="245"/>
        <v/>
      </c>
      <c r="JH748" t="str">
        <f t="shared" ca="1" si="246"/>
        <v/>
      </c>
      <c r="JI748" t="str">
        <f t="shared" ca="1" si="247"/>
        <v/>
      </c>
    </row>
    <row r="749" spans="264:269" x14ac:dyDescent="0.2">
      <c r="JD749">
        <f t="shared" si="242"/>
        <v>0</v>
      </c>
      <c r="JE749">
        <f t="shared" si="243"/>
        <v>0</v>
      </c>
      <c r="JF749" t="str">
        <f t="shared" ca="1" si="244"/>
        <v/>
      </c>
      <c r="JG749" t="str">
        <f t="shared" ca="1" si="245"/>
        <v/>
      </c>
      <c r="JH749" t="str">
        <f t="shared" ca="1" si="246"/>
        <v/>
      </c>
      <c r="JI749" t="str">
        <f t="shared" ca="1" si="247"/>
        <v/>
      </c>
    </row>
    <row r="750" spans="264:269" x14ac:dyDescent="0.2">
      <c r="JD750">
        <f t="shared" si="242"/>
        <v>0</v>
      </c>
      <c r="JE750">
        <f t="shared" si="243"/>
        <v>0</v>
      </c>
      <c r="JF750" t="str">
        <f t="shared" ca="1" si="244"/>
        <v/>
      </c>
      <c r="JG750" t="str">
        <f t="shared" ca="1" si="245"/>
        <v/>
      </c>
      <c r="JH750" t="str">
        <f t="shared" ca="1" si="246"/>
        <v/>
      </c>
      <c r="JI750" t="str">
        <f t="shared" ca="1" si="247"/>
        <v/>
      </c>
    </row>
    <row r="751" spans="264:269" x14ac:dyDescent="0.2">
      <c r="JD751">
        <f t="shared" si="242"/>
        <v>0</v>
      </c>
      <c r="JE751">
        <f t="shared" si="243"/>
        <v>0</v>
      </c>
      <c r="JF751" t="str">
        <f t="shared" ca="1" si="244"/>
        <v/>
      </c>
      <c r="JG751" t="str">
        <f t="shared" ca="1" si="245"/>
        <v/>
      </c>
      <c r="JH751" t="str">
        <f t="shared" ca="1" si="246"/>
        <v/>
      </c>
      <c r="JI751" t="str">
        <f t="shared" ca="1" si="247"/>
        <v/>
      </c>
    </row>
    <row r="752" spans="264:269" x14ac:dyDescent="0.2">
      <c r="JD752">
        <f t="shared" si="242"/>
        <v>0</v>
      </c>
      <c r="JE752">
        <f t="shared" si="243"/>
        <v>0</v>
      </c>
      <c r="JF752" t="str">
        <f t="shared" ca="1" si="244"/>
        <v/>
      </c>
      <c r="JG752" t="str">
        <f t="shared" ca="1" si="245"/>
        <v/>
      </c>
      <c r="JH752" t="str">
        <f t="shared" ca="1" si="246"/>
        <v/>
      </c>
      <c r="JI752" t="str">
        <f t="shared" ca="1" si="247"/>
        <v/>
      </c>
    </row>
    <row r="753" spans="264:269" x14ac:dyDescent="0.2">
      <c r="JD753">
        <f t="shared" si="242"/>
        <v>0</v>
      </c>
      <c r="JE753">
        <f t="shared" si="243"/>
        <v>0</v>
      </c>
      <c r="JF753" t="str">
        <f t="shared" ca="1" si="244"/>
        <v/>
      </c>
      <c r="JG753" t="str">
        <f t="shared" ca="1" si="245"/>
        <v/>
      </c>
      <c r="JH753" t="str">
        <f t="shared" ca="1" si="246"/>
        <v/>
      </c>
      <c r="JI753" t="str">
        <f t="shared" ca="1" si="247"/>
        <v/>
      </c>
    </row>
    <row r="754" spans="264:269" x14ac:dyDescent="0.2">
      <c r="JD754">
        <f t="shared" si="242"/>
        <v>0</v>
      </c>
      <c r="JE754">
        <f t="shared" si="243"/>
        <v>0</v>
      </c>
      <c r="JF754" t="str">
        <f t="shared" ca="1" si="244"/>
        <v/>
      </c>
      <c r="JG754" t="str">
        <f t="shared" ca="1" si="245"/>
        <v/>
      </c>
      <c r="JH754" t="str">
        <f t="shared" ca="1" si="246"/>
        <v/>
      </c>
      <c r="JI754" t="str">
        <f t="shared" ca="1" si="247"/>
        <v/>
      </c>
    </row>
    <row r="755" spans="264:269" x14ac:dyDescent="0.2">
      <c r="JD755">
        <f t="shared" si="242"/>
        <v>0</v>
      </c>
      <c r="JE755">
        <f t="shared" si="243"/>
        <v>0</v>
      </c>
      <c r="JF755" t="str">
        <f t="shared" ca="1" si="244"/>
        <v/>
      </c>
      <c r="JG755" t="str">
        <f t="shared" ca="1" si="245"/>
        <v/>
      </c>
      <c r="JH755" t="str">
        <f t="shared" ca="1" si="246"/>
        <v/>
      </c>
      <c r="JI755" t="str">
        <f t="shared" ca="1" si="247"/>
        <v/>
      </c>
    </row>
    <row r="756" spans="264:269" x14ac:dyDescent="0.2">
      <c r="JD756">
        <f t="shared" si="242"/>
        <v>0</v>
      </c>
      <c r="JE756">
        <f t="shared" si="243"/>
        <v>0</v>
      </c>
      <c r="JF756" t="str">
        <f t="shared" ca="1" si="244"/>
        <v/>
      </c>
      <c r="JG756" t="str">
        <f t="shared" ca="1" si="245"/>
        <v/>
      </c>
      <c r="JH756" t="str">
        <f t="shared" ca="1" si="246"/>
        <v/>
      </c>
      <c r="JI756" t="str">
        <f t="shared" ca="1" si="247"/>
        <v/>
      </c>
    </row>
    <row r="757" spans="264:269" x14ac:dyDescent="0.2">
      <c r="JD757">
        <f t="shared" si="242"/>
        <v>0</v>
      </c>
      <c r="JE757">
        <f t="shared" si="243"/>
        <v>0</v>
      </c>
      <c r="JF757" t="str">
        <f t="shared" ca="1" si="244"/>
        <v/>
      </c>
      <c r="JG757" t="str">
        <f t="shared" ca="1" si="245"/>
        <v/>
      </c>
      <c r="JH757" t="str">
        <f t="shared" ca="1" si="246"/>
        <v/>
      </c>
      <c r="JI757" t="str">
        <f t="shared" ca="1" si="247"/>
        <v/>
      </c>
    </row>
    <row r="758" spans="264:269" x14ac:dyDescent="0.2">
      <c r="JD758">
        <f t="shared" si="242"/>
        <v>0</v>
      </c>
      <c r="JE758">
        <f t="shared" si="243"/>
        <v>0</v>
      </c>
      <c r="JF758" t="str">
        <f t="shared" ca="1" si="244"/>
        <v/>
      </c>
      <c r="JG758" t="str">
        <f t="shared" ca="1" si="245"/>
        <v/>
      </c>
      <c r="JH758" t="str">
        <f t="shared" ca="1" si="246"/>
        <v/>
      </c>
      <c r="JI758" t="str">
        <f t="shared" ca="1" si="247"/>
        <v/>
      </c>
    </row>
    <row r="759" spans="264:269" x14ac:dyDescent="0.2">
      <c r="JD759">
        <f t="shared" si="242"/>
        <v>0</v>
      </c>
      <c r="JE759">
        <f t="shared" si="243"/>
        <v>0</v>
      </c>
      <c r="JF759" t="str">
        <f t="shared" ca="1" si="244"/>
        <v/>
      </c>
      <c r="JG759" t="str">
        <f t="shared" ca="1" si="245"/>
        <v/>
      </c>
      <c r="JH759" t="str">
        <f t="shared" ca="1" si="246"/>
        <v/>
      </c>
      <c r="JI759" t="str">
        <f t="shared" ca="1" si="247"/>
        <v/>
      </c>
    </row>
    <row r="760" spans="264:269" x14ac:dyDescent="0.2">
      <c r="JD760">
        <f t="shared" si="242"/>
        <v>0</v>
      </c>
      <c r="JE760">
        <f t="shared" si="243"/>
        <v>0</v>
      </c>
      <c r="JF760" t="str">
        <f t="shared" ca="1" si="244"/>
        <v/>
      </c>
      <c r="JG760" t="str">
        <f t="shared" ca="1" si="245"/>
        <v/>
      </c>
      <c r="JH760" t="str">
        <f t="shared" ca="1" si="246"/>
        <v/>
      </c>
      <c r="JI760" t="str">
        <f t="shared" ca="1" si="247"/>
        <v/>
      </c>
    </row>
    <row r="761" spans="264:269" x14ac:dyDescent="0.2">
      <c r="JD761">
        <f t="shared" si="242"/>
        <v>0</v>
      </c>
      <c r="JE761">
        <f t="shared" si="243"/>
        <v>0</v>
      </c>
      <c r="JF761" t="str">
        <f t="shared" ca="1" si="244"/>
        <v/>
      </c>
      <c r="JG761" t="str">
        <f t="shared" ca="1" si="245"/>
        <v/>
      </c>
      <c r="JH761" t="str">
        <f t="shared" ca="1" si="246"/>
        <v/>
      </c>
      <c r="JI761" t="str">
        <f t="shared" ca="1" si="247"/>
        <v/>
      </c>
    </row>
    <row r="762" spans="264:269" x14ac:dyDescent="0.2">
      <c r="JD762">
        <f t="shared" si="242"/>
        <v>0</v>
      </c>
      <c r="JE762">
        <f t="shared" si="243"/>
        <v>0</v>
      </c>
      <c r="JF762" t="str">
        <f t="shared" ca="1" si="244"/>
        <v/>
      </c>
      <c r="JG762" t="str">
        <f t="shared" ca="1" si="245"/>
        <v/>
      </c>
      <c r="JH762" t="str">
        <f t="shared" ca="1" si="246"/>
        <v/>
      </c>
      <c r="JI762" t="str">
        <f t="shared" ca="1" si="247"/>
        <v/>
      </c>
    </row>
    <row r="763" spans="264:269" x14ac:dyDescent="0.2">
      <c r="JD763">
        <f t="shared" si="242"/>
        <v>0</v>
      </c>
      <c r="JE763">
        <f t="shared" si="243"/>
        <v>0</v>
      </c>
      <c r="JF763" t="str">
        <f t="shared" ca="1" si="244"/>
        <v/>
      </c>
      <c r="JG763" t="str">
        <f t="shared" ca="1" si="245"/>
        <v/>
      </c>
      <c r="JH763" t="str">
        <f t="shared" ca="1" si="246"/>
        <v/>
      </c>
      <c r="JI763" t="str">
        <f t="shared" ca="1" si="247"/>
        <v/>
      </c>
    </row>
    <row r="764" spans="264:269" x14ac:dyDescent="0.2">
      <c r="JD764">
        <f t="shared" si="242"/>
        <v>0</v>
      </c>
      <c r="JE764">
        <f t="shared" si="243"/>
        <v>0</v>
      </c>
      <c r="JF764" t="str">
        <f t="shared" ca="1" si="244"/>
        <v/>
      </c>
      <c r="JG764" t="str">
        <f t="shared" ca="1" si="245"/>
        <v/>
      </c>
      <c r="JH764" t="str">
        <f t="shared" ca="1" si="246"/>
        <v/>
      </c>
      <c r="JI764" t="str">
        <f t="shared" ca="1" si="247"/>
        <v/>
      </c>
    </row>
    <row r="765" spans="264:269" x14ac:dyDescent="0.2">
      <c r="JD765">
        <f t="shared" si="242"/>
        <v>0</v>
      </c>
      <c r="JE765">
        <f t="shared" si="243"/>
        <v>0</v>
      </c>
      <c r="JF765" t="str">
        <f t="shared" ca="1" si="244"/>
        <v/>
      </c>
      <c r="JG765" t="str">
        <f t="shared" ca="1" si="245"/>
        <v/>
      </c>
      <c r="JH765" t="str">
        <f t="shared" ca="1" si="246"/>
        <v/>
      </c>
      <c r="JI765" t="str">
        <f t="shared" ca="1" si="247"/>
        <v/>
      </c>
    </row>
    <row r="766" spans="264:269" x14ac:dyDescent="0.2">
      <c r="JD766">
        <f t="shared" si="242"/>
        <v>0</v>
      </c>
      <c r="JE766">
        <f t="shared" si="243"/>
        <v>0</v>
      </c>
      <c r="JF766" t="str">
        <f t="shared" ca="1" si="244"/>
        <v/>
      </c>
      <c r="JG766" t="str">
        <f t="shared" ca="1" si="245"/>
        <v/>
      </c>
      <c r="JH766" t="str">
        <f t="shared" ca="1" si="246"/>
        <v/>
      </c>
      <c r="JI766" t="str">
        <f t="shared" ca="1" si="247"/>
        <v/>
      </c>
    </row>
    <row r="767" spans="264:269" x14ac:dyDescent="0.2">
      <c r="JD767">
        <f t="shared" si="242"/>
        <v>0</v>
      </c>
      <c r="JE767">
        <f t="shared" si="243"/>
        <v>0</v>
      </c>
      <c r="JF767" t="str">
        <f t="shared" ca="1" si="244"/>
        <v/>
      </c>
      <c r="JG767" t="str">
        <f t="shared" ca="1" si="245"/>
        <v/>
      </c>
      <c r="JH767" t="str">
        <f t="shared" ca="1" si="246"/>
        <v/>
      </c>
      <c r="JI767" t="str">
        <f t="shared" ca="1" si="247"/>
        <v/>
      </c>
    </row>
    <row r="768" spans="264:269" x14ac:dyDescent="0.2">
      <c r="JD768">
        <f t="shared" si="242"/>
        <v>0</v>
      </c>
      <c r="JE768">
        <f t="shared" si="243"/>
        <v>0</v>
      </c>
      <c r="JF768" t="str">
        <f t="shared" ca="1" si="244"/>
        <v/>
      </c>
      <c r="JG768" t="str">
        <f t="shared" ca="1" si="245"/>
        <v/>
      </c>
      <c r="JH768" t="str">
        <f t="shared" ca="1" si="246"/>
        <v/>
      </c>
      <c r="JI768" t="str">
        <f t="shared" ca="1" si="247"/>
        <v/>
      </c>
    </row>
    <row r="769" spans="264:269" x14ac:dyDescent="0.2">
      <c r="JD769">
        <f t="shared" si="242"/>
        <v>0</v>
      </c>
      <c r="JE769">
        <f t="shared" si="243"/>
        <v>0</v>
      </c>
      <c r="JF769" t="str">
        <f t="shared" ca="1" si="244"/>
        <v/>
      </c>
      <c r="JG769" t="str">
        <f t="shared" ca="1" si="245"/>
        <v/>
      </c>
      <c r="JH769" t="str">
        <f t="shared" ca="1" si="246"/>
        <v/>
      </c>
      <c r="JI769" t="str">
        <f t="shared" ca="1" si="247"/>
        <v/>
      </c>
    </row>
    <row r="770" spans="264:269" x14ac:dyDescent="0.2">
      <c r="JD770">
        <f t="shared" si="242"/>
        <v>0</v>
      </c>
      <c r="JE770">
        <f t="shared" si="243"/>
        <v>0</v>
      </c>
      <c r="JF770" t="str">
        <f t="shared" ca="1" si="244"/>
        <v/>
      </c>
      <c r="JG770" t="str">
        <f t="shared" ca="1" si="245"/>
        <v/>
      </c>
      <c r="JH770" t="str">
        <f t="shared" ca="1" si="246"/>
        <v/>
      </c>
      <c r="JI770" t="str">
        <f t="shared" ca="1" si="247"/>
        <v/>
      </c>
    </row>
    <row r="771" spans="264:269" x14ac:dyDescent="0.2">
      <c r="JD771">
        <f t="shared" si="242"/>
        <v>0</v>
      </c>
      <c r="JE771">
        <f t="shared" si="243"/>
        <v>0</v>
      </c>
      <c r="JF771" t="str">
        <f t="shared" ca="1" si="244"/>
        <v/>
      </c>
      <c r="JG771" t="str">
        <f t="shared" ca="1" si="245"/>
        <v/>
      </c>
      <c r="JH771" t="str">
        <f t="shared" ca="1" si="246"/>
        <v/>
      </c>
      <c r="JI771" t="str">
        <f t="shared" ca="1" si="247"/>
        <v/>
      </c>
    </row>
    <row r="772" spans="264:269" x14ac:dyDescent="0.2">
      <c r="JD772">
        <f t="shared" si="242"/>
        <v>0</v>
      </c>
      <c r="JE772">
        <f t="shared" si="243"/>
        <v>0</v>
      </c>
      <c r="JF772" t="str">
        <f t="shared" ca="1" si="244"/>
        <v/>
      </c>
      <c r="JG772" t="str">
        <f t="shared" ca="1" si="245"/>
        <v/>
      </c>
      <c r="JH772" t="str">
        <f t="shared" ca="1" si="246"/>
        <v/>
      </c>
      <c r="JI772" t="str">
        <f t="shared" ca="1" si="247"/>
        <v/>
      </c>
    </row>
    <row r="773" spans="264:269" x14ac:dyDescent="0.2">
      <c r="JD773">
        <f t="shared" si="242"/>
        <v>0</v>
      </c>
      <c r="JE773">
        <f t="shared" si="243"/>
        <v>0</v>
      </c>
      <c r="JF773" t="str">
        <f t="shared" ca="1" si="244"/>
        <v/>
      </c>
      <c r="JG773" t="str">
        <f t="shared" ca="1" si="245"/>
        <v/>
      </c>
      <c r="JH773" t="str">
        <f t="shared" ca="1" si="246"/>
        <v/>
      </c>
      <c r="JI773" t="str">
        <f t="shared" ca="1" si="247"/>
        <v/>
      </c>
    </row>
    <row r="774" spans="264:269" x14ac:dyDescent="0.2">
      <c r="JD774">
        <f t="shared" si="242"/>
        <v>0</v>
      </c>
      <c r="JE774">
        <f t="shared" si="243"/>
        <v>0</v>
      </c>
      <c r="JF774" t="str">
        <f t="shared" ca="1" si="244"/>
        <v/>
      </c>
      <c r="JG774" t="str">
        <f t="shared" ca="1" si="245"/>
        <v/>
      </c>
      <c r="JH774" t="str">
        <f t="shared" ca="1" si="246"/>
        <v/>
      </c>
      <c r="JI774" t="str">
        <f t="shared" ca="1" si="247"/>
        <v/>
      </c>
    </row>
    <row r="775" spans="264:269" x14ac:dyDescent="0.2">
      <c r="JD775">
        <f t="shared" si="242"/>
        <v>0</v>
      </c>
      <c r="JE775">
        <f t="shared" si="243"/>
        <v>0</v>
      </c>
      <c r="JF775" t="str">
        <f t="shared" ca="1" si="244"/>
        <v/>
      </c>
      <c r="JG775" t="str">
        <f t="shared" ca="1" si="245"/>
        <v/>
      </c>
      <c r="JH775" t="str">
        <f t="shared" ca="1" si="246"/>
        <v/>
      </c>
      <c r="JI775" t="str">
        <f t="shared" ca="1" si="247"/>
        <v/>
      </c>
    </row>
    <row r="776" spans="264:269" x14ac:dyDescent="0.2">
      <c r="JD776">
        <f t="shared" si="242"/>
        <v>0</v>
      </c>
      <c r="JE776">
        <f t="shared" si="243"/>
        <v>0</v>
      </c>
      <c r="JF776" t="str">
        <f t="shared" ca="1" si="244"/>
        <v/>
      </c>
      <c r="JG776" t="str">
        <f t="shared" ca="1" si="245"/>
        <v/>
      </c>
      <c r="JH776" t="str">
        <f t="shared" ca="1" si="246"/>
        <v/>
      </c>
      <c r="JI776" t="str">
        <f t="shared" ca="1" si="247"/>
        <v/>
      </c>
    </row>
    <row r="777" spans="264:269" x14ac:dyDescent="0.2">
      <c r="JD777">
        <f t="shared" si="242"/>
        <v>0</v>
      </c>
      <c r="JE777">
        <f t="shared" si="243"/>
        <v>0</v>
      </c>
      <c r="JF777" t="str">
        <f t="shared" ca="1" si="244"/>
        <v/>
      </c>
      <c r="JG777" t="str">
        <f t="shared" ca="1" si="245"/>
        <v/>
      </c>
      <c r="JH777" t="str">
        <f t="shared" ca="1" si="246"/>
        <v/>
      </c>
      <c r="JI777" t="str">
        <f t="shared" ca="1" si="247"/>
        <v/>
      </c>
    </row>
    <row r="778" spans="264:269" x14ac:dyDescent="0.2">
      <c r="JD778">
        <f t="shared" si="242"/>
        <v>0</v>
      </c>
      <c r="JE778">
        <f t="shared" si="243"/>
        <v>0</v>
      </c>
      <c r="JF778" t="str">
        <f t="shared" ca="1" si="244"/>
        <v/>
      </c>
      <c r="JG778" t="str">
        <f t="shared" ca="1" si="245"/>
        <v/>
      </c>
      <c r="JH778" t="str">
        <f t="shared" ca="1" si="246"/>
        <v/>
      </c>
      <c r="JI778" t="str">
        <f t="shared" ca="1" si="247"/>
        <v/>
      </c>
    </row>
    <row r="779" spans="264:269" x14ac:dyDescent="0.2">
      <c r="JD779">
        <f t="shared" si="242"/>
        <v>0</v>
      </c>
      <c r="JE779">
        <f t="shared" si="243"/>
        <v>0</v>
      </c>
      <c r="JF779" t="str">
        <f t="shared" ca="1" si="244"/>
        <v/>
      </c>
      <c r="JG779" t="str">
        <f t="shared" ca="1" si="245"/>
        <v/>
      </c>
      <c r="JH779" t="str">
        <f t="shared" ca="1" si="246"/>
        <v/>
      </c>
      <c r="JI779" t="str">
        <f t="shared" ca="1" si="247"/>
        <v/>
      </c>
    </row>
    <row r="780" spans="264:269" x14ac:dyDescent="0.2">
      <c r="JD780">
        <f t="shared" si="242"/>
        <v>0</v>
      </c>
      <c r="JE780">
        <f t="shared" si="243"/>
        <v>0</v>
      </c>
      <c r="JF780" t="str">
        <f t="shared" ca="1" si="244"/>
        <v/>
      </c>
      <c r="JG780" t="str">
        <f t="shared" ca="1" si="245"/>
        <v/>
      </c>
      <c r="JH780" t="str">
        <f t="shared" ca="1" si="246"/>
        <v/>
      </c>
      <c r="JI780" t="str">
        <f t="shared" ca="1" si="247"/>
        <v/>
      </c>
    </row>
    <row r="781" spans="264:269" x14ac:dyDescent="0.2">
      <c r="JD781">
        <f t="shared" si="242"/>
        <v>0</v>
      </c>
      <c r="JE781">
        <f t="shared" si="243"/>
        <v>0</v>
      </c>
      <c r="JF781" t="str">
        <f t="shared" ca="1" si="244"/>
        <v/>
      </c>
      <c r="JG781" t="str">
        <f t="shared" ca="1" si="245"/>
        <v/>
      </c>
      <c r="JH781" t="str">
        <f t="shared" ca="1" si="246"/>
        <v/>
      </c>
      <c r="JI781" t="str">
        <f t="shared" ca="1" si="247"/>
        <v/>
      </c>
    </row>
    <row r="782" spans="264:269" x14ac:dyDescent="0.2">
      <c r="JD782">
        <f t="shared" si="242"/>
        <v>0</v>
      </c>
      <c r="JE782">
        <f t="shared" si="243"/>
        <v>0</v>
      </c>
      <c r="JF782" t="str">
        <f t="shared" ca="1" si="244"/>
        <v/>
      </c>
      <c r="JG782" t="str">
        <f t="shared" ca="1" si="245"/>
        <v/>
      </c>
      <c r="JH782" t="str">
        <f t="shared" ca="1" si="246"/>
        <v/>
      </c>
      <c r="JI782" t="str">
        <f t="shared" ca="1" si="247"/>
        <v/>
      </c>
    </row>
    <row r="783" spans="264:269" x14ac:dyDescent="0.2">
      <c r="JD783">
        <f t="shared" si="242"/>
        <v>0</v>
      </c>
      <c r="JE783">
        <f t="shared" si="243"/>
        <v>0</v>
      </c>
      <c r="JF783" t="str">
        <f t="shared" ca="1" si="244"/>
        <v/>
      </c>
      <c r="JG783" t="str">
        <f t="shared" ca="1" si="245"/>
        <v/>
      </c>
      <c r="JH783" t="str">
        <f t="shared" ca="1" si="246"/>
        <v/>
      </c>
      <c r="JI783" t="str">
        <f t="shared" ca="1" si="247"/>
        <v/>
      </c>
    </row>
    <row r="784" spans="264:269" x14ac:dyDescent="0.2">
      <c r="JD784">
        <f t="shared" si="242"/>
        <v>0</v>
      </c>
      <c r="JE784">
        <f t="shared" si="243"/>
        <v>0</v>
      </c>
      <c r="JF784" t="str">
        <f t="shared" ca="1" si="244"/>
        <v/>
      </c>
      <c r="JG784" t="str">
        <f t="shared" ca="1" si="245"/>
        <v/>
      </c>
      <c r="JH784" t="str">
        <f t="shared" ca="1" si="246"/>
        <v/>
      </c>
      <c r="JI784" t="str">
        <f t="shared" ca="1" si="247"/>
        <v/>
      </c>
    </row>
    <row r="785" spans="264:269" x14ac:dyDescent="0.2">
      <c r="JD785">
        <f t="shared" si="242"/>
        <v>0</v>
      </c>
      <c r="JE785">
        <f t="shared" si="243"/>
        <v>0</v>
      </c>
      <c r="JF785" t="str">
        <f t="shared" ca="1" si="244"/>
        <v/>
      </c>
      <c r="JG785" t="str">
        <f t="shared" ca="1" si="245"/>
        <v/>
      </c>
      <c r="JH785" t="str">
        <f t="shared" ca="1" si="246"/>
        <v/>
      </c>
      <c r="JI785" t="str">
        <f t="shared" ca="1" si="247"/>
        <v/>
      </c>
    </row>
    <row r="786" spans="264:269" x14ac:dyDescent="0.2">
      <c r="JD786">
        <f t="shared" si="242"/>
        <v>0</v>
      </c>
      <c r="JE786">
        <f t="shared" si="243"/>
        <v>0</v>
      </c>
      <c r="JF786" t="str">
        <f t="shared" ca="1" si="244"/>
        <v/>
      </c>
      <c r="JG786" t="str">
        <f t="shared" ca="1" si="245"/>
        <v/>
      </c>
      <c r="JH786" t="str">
        <f t="shared" ca="1" si="246"/>
        <v/>
      </c>
      <c r="JI786" t="str">
        <f t="shared" ca="1" si="247"/>
        <v/>
      </c>
    </row>
    <row r="787" spans="264:269" x14ac:dyDescent="0.2">
      <c r="JD787">
        <f t="shared" si="242"/>
        <v>0</v>
      </c>
      <c r="JE787">
        <f t="shared" si="243"/>
        <v>0</v>
      </c>
      <c r="JF787" t="str">
        <f t="shared" ca="1" si="244"/>
        <v/>
      </c>
      <c r="JG787" t="str">
        <f t="shared" ca="1" si="245"/>
        <v/>
      </c>
      <c r="JH787" t="str">
        <f t="shared" ca="1" si="246"/>
        <v/>
      </c>
      <c r="JI787" t="str">
        <f t="shared" ca="1" si="247"/>
        <v/>
      </c>
    </row>
    <row r="788" spans="264:269" x14ac:dyDescent="0.2">
      <c r="JD788">
        <f t="shared" si="242"/>
        <v>0</v>
      </c>
      <c r="JE788">
        <f t="shared" si="243"/>
        <v>0</v>
      </c>
      <c r="JF788" t="str">
        <f t="shared" ca="1" si="244"/>
        <v/>
      </c>
      <c r="JG788" t="str">
        <f t="shared" ca="1" si="245"/>
        <v/>
      </c>
      <c r="JH788" t="str">
        <f t="shared" ca="1" si="246"/>
        <v/>
      </c>
      <c r="JI788" t="str">
        <f t="shared" ca="1" si="247"/>
        <v/>
      </c>
    </row>
    <row r="789" spans="264:269" x14ac:dyDescent="0.2">
      <c r="JD789">
        <f t="shared" si="242"/>
        <v>0</v>
      </c>
      <c r="JE789">
        <f t="shared" si="243"/>
        <v>0</v>
      </c>
      <c r="JF789" t="str">
        <f t="shared" ca="1" si="244"/>
        <v/>
      </c>
      <c r="JG789" t="str">
        <f t="shared" ca="1" si="245"/>
        <v/>
      </c>
      <c r="JH789" t="str">
        <f t="shared" ca="1" si="246"/>
        <v/>
      </c>
      <c r="JI789" t="str">
        <f t="shared" ca="1" si="247"/>
        <v/>
      </c>
    </row>
    <row r="790" spans="264:269" x14ac:dyDescent="0.2">
      <c r="JD790">
        <f t="shared" si="242"/>
        <v>0</v>
      </c>
      <c r="JE790">
        <f t="shared" si="243"/>
        <v>0</v>
      </c>
      <c r="JF790" t="str">
        <f t="shared" ca="1" si="244"/>
        <v/>
      </c>
      <c r="JG790" t="str">
        <f t="shared" ca="1" si="245"/>
        <v/>
      </c>
      <c r="JH790" t="str">
        <f t="shared" ca="1" si="246"/>
        <v/>
      </c>
      <c r="JI790" t="str">
        <f t="shared" ca="1" si="247"/>
        <v/>
      </c>
    </row>
    <row r="791" spans="264:269" x14ac:dyDescent="0.2">
      <c r="JD791">
        <f t="shared" si="242"/>
        <v>0</v>
      </c>
      <c r="JE791">
        <f t="shared" si="243"/>
        <v>0</v>
      </c>
      <c r="JF791" t="str">
        <f t="shared" ca="1" si="244"/>
        <v/>
      </c>
      <c r="JG791" t="str">
        <f t="shared" ca="1" si="245"/>
        <v/>
      </c>
      <c r="JH791" t="str">
        <f t="shared" ca="1" si="246"/>
        <v/>
      </c>
      <c r="JI791" t="str">
        <f t="shared" ca="1" si="247"/>
        <v/>
      </c>
    </row>
    <row r="792" spans="264:269" x14ac:dyDescent="0.2">
      <c r="JD792">
        <f t="shared" si="242"/>
        <v>0</v>
      </c>
      <c r="JE792">
        <f t="shared" si="243"/>
        <v>0</v>
      </c>
      <c r="JF792" t="str">
        <f t="shared" ca="1" si="244"/>
        <v/>
      </c>
      <c r="JG792" t="str">
        <f t="shared" ca="1" si="245"/>
        <v/>
      </c>
      <c r="JH792" t="str">
        <f t="shared" ca="1" si="246"/>
        <v/>
      </c>
      <c r="JI792" t="str">
        <f t="shared" ca="1" si="247"/>
        <v/>
      </c>
    </row>
    <row r="793" spans="264:269" x14ac:dyDescent="0.2">
      <c r="JD793">
        <f t="shared" si="242"/>
        <v>0</v>
      </c>
      <c r="JE793">
        <f t="shared" si="243"/>
        <v>0</v>
      </c>
      <c r="JF793" t="str">
        <f t="shared" ca="1" si="244"/>
        <v/>
      </c>
      <c r="JG793" t="str">
        <f t="shared" ca="1" si="245"/>
        <v/>
      </c>
      <c r="JH793" t="str">
        <f t="shared" ca="1" si="246"/>
        <v/>
      </c>
      <c r="JI793" t="str">
        <f t="shared" ca="1" si="247"/>
        <v/>
      </c>
    </row>
    <row r="794" spans="264:269" x14ac:dyDescent="0.2">
      <c r="JD794">
        <f t="shared" si="242"/>
        <v>0</v>
      </c>
      <c r="JE794">
        <f t="shared" si="243"/>
        <v>0</v>
      </c>
      <c r="JF794" t="str">
        <f t="shared" ca="1" si="244"/>
        <v/>
      </c>
      <c r="JG794" t="str">
        <f t="shared" ca="1" si="245"/>
        <v/>
      </c>
      <c r="JH794" t="str">
        <f t="shared" ca="1" si="246"/>
        <v/>
      </c>
      <c r="JI794" t="str">
        <f t="shared" ca="1" si="247"/>
        <v/>
      </c>
    </row>
    <row r="795" spans="264:269" x14ac:dyDescent="0.2">
      <c r="JD795">
        <f t="shared" si="242"/>
        <v>0</v>
      </c>
      <c r="JE795">
        <f t="shared" si="243"/>
        <v>0</v>
      </c>
      <c r="JF795" t="str">
        <f t="shared" ca="1" si="244"/>
        <v/>
      </c>
      <c r="JG795" t="str">
        <f t="shared" ca="1" si="245"/>
        <v/>
      </c>
      <c r="JH795" t="str">
        <f t="shared" ca="1" si="246"/>
        <v/>
      </c>
      <c r="JI795" t="str">
        <f t="shared" ca="1" si="247"/>
        <v/>
      </c>
    </row>
    <row r="796" spans="264:269" x14ac:dyDescent="0.2">
      <c r="JD796">
        <f t="shared" ref="JD796:JD859" si="248">IF(JD795&lt;&gt;0,JD795-1,0)</f>
        <v>0</v>
      </c>
      <c r="JE796">
        <f t="shared" ref="JE796:JE859" si="249">IF(JD796&lt;&gt;0,JE795+1,0)</f>
        <v>0</v>
      </c>
      <c r="JF796" t="str">
        <f t="shared" ref="JF796:JF859" ca="1" si="250">IF(ScenarioType&lt;&gt;"ALL",IF(ISERROR(IF(INDIRECT("SCENARIOMETA!B"&amp;JE796)=ScenarioType,INDIRECT("SCENARIOMETA!A"&amp;JE796)," ")),"",IF(INDIRECT("SCENARIOMETA!B"&amp;JE796)=ScenarioType,INDIRECT("SCENARIOMETA!A"&amp;JE796)," ")),IF(JD796&lt;&gt;0,INDIRECT("SCENARIOMETA!A"&amp;JE796),""))</f>
        <v/>
      </c>
      <c r="JG796" t="str">
        <f t="shared" ref="JG796:JG859" ca="1" si="251">IF(ScenarioType&lt;&gt;"ALL",IF(ISERROR(IF(INDIRECT("SCENARIOMETA!B"&amp;JE796)=ScenarioType,INDIRECT("SCENARIOMETA!B"&amp;JE796)," ")),"",IF(INDIRECT("SCENARIOMETA!B"&amp;JE796)=ScenarioType,INDIRECT("SCENARIOMETA!B"&amp;JE796)," ")),IF(JD796&lt;&gt;0,INDIRECT("SCENARIOMETA!B"&amp;JE796),""))</f>
        <v/>
      </c>
      <c r="JH796" t="str">
        <f t="shared" ref="JH796:JH859" ca="1" si="252">IF(ScenarioType&lt;&gt;"ALL",IF(ISERROR(IF(INDIRECT("SCENARIOMETA!B"&amp;JE796)=ScenarioType,INDIRECT("SCENARIOMETA!H"&amp;JE796)," ")),"",IF(INDIRECT("SCENARIOMETA!B"&amp;JE796)=ScenarioType,INDIRECT("SCENARIOMETA!H"&amp;JE796)," ")+14),IF(JD796&lt;&gt;0,INDIRECT("SCENARIOMETA!H"&amp;JE796)+14,""))</f>
        <v/>
      </c>
      <c r="JI796" t="str">
        <f t="shared" ref="JI796:JI859" ca="1" si="253">IF(ScenarioType&lt;&gt;"ALL",IF(ISERROR(IF(INDIRECT("SCENARIOMETA!B"&amp;JE796)=ScenarioType,INDIRECT("SCENARIOMETA!E"&amp;JE796)," ")),"",IF(INDIRECT("SCENARIOMETA!B"&amp;JE796)=ScenarioType,INDIRECT("SCENARIOMETA!E"&amp;JE796)," ")+14),IF(JD796&lt;&gt;0,INDIRECT("SCENARIOMETA!E"&amp;JE796)+14,""))</f>
        <v/>
      </c>
    </row>
    <row r="797" spans="264:269" x14ac:dyDescent="0.2">
      <c r="JD797">
        <f t="shared" si="248"/>
        <v>0</v>
      </c>
      <c r="JE797">
        <f t="shared" si="249"/>
        <v>0</v>
      </c>
      <c r="JF797" t="str">
        <f t="shared" ca="1" si="250"/>
        <v/>
      </c>
      <c r="JG797" t="str">
        <f t="shared" ca="1" si="251"/>
        <v/>
      </c>
      <c r="JH797" t="str">
        <f t="shared" ca="1" si="252"/>
        <v/>
      </c>
      <c r="JI797" t="str">
        <f t="shared" ca="1" si="253"/>
        <v/>
      </c>
    </row>
    <row r="798" spans="264:269" x14ac:dyDescent="0.2">
      <c r="JD798">
        <f t="shared" si="248"/>
        <v>0</v>
      </c>
      <c r="JE798">
        <f t="shared" si="249"/>
        <v>0</v>
      </c>
      <c r="JF798" t="str">
        <f t="shared" ca="1" si="250"/>
        <v/>
      </c>
      <c r="JG798" t="str">
        <f t="shared" ca="1" si="251"/>
        <v/>
      </c>
      <c r="JH798" t="str">
        <f t="shared" ca="1" si="252"/>
        <v/>
      </c>
      <c r="JI798" t="str">
        <f t="shared" ca="1" si="253"/>
        <v/>
      </c>
    </row>
    <row r="799" spans="264:269" x14ac:dyDescent="0.2">
      <c r="JD799">
        <f t="shared" si="248"/>
        <v>0</v>
      </c>
      <c r="JE799">
        <f t="shared" si="249"/>
        <v>0</v>
      </c>
      <c r="JF799" t="str">
        <f t="shared" ca="1" si="250"/>
        <v/>
      </c>
      <c r="JG799" t="str">
        <f t="shared" ca="1" si="251"/>
        <v/>
      </c>
      <c r="JH799" t="str">
        <f t="shared" ca="1" si="252"/>
        <v/>
      </c>
      <c r="JI799" t="str">
        <f t="shared" ca="1" si="253"/>
        <v/>
      </c>
    </row>
    <row r="800" spans="264:269" x14ac:dyDescent="0.2">
      <c r="JD800">
        <f t="shared" si="248"/>
        <v>0</v>
      </c>
      <c r="JE800">
        <f t="shared" si="249"/>
        <v>0</v>
      </c>
      <c r="JF800" t="str">
        <f t="shared" ca="1" si="250"/>
        <v/>
      </c>
      <c r="JG800" t="str">
        <f t="shared" ca="1" si="251"/>
        <v/>
      </c>
      <c r="JH800" t="str">
        <f t="shared" ca="1" si="252"/>
        <v/>
      </c>
      <c r="JI800" t="str">
        <f t="shared" ca="1" si="253"/>
        <v/>
      </c>
    </row>
    <row r="801" spans="264:269" x14ac:dyDescent="0.2">
      <c r="JD801">
        <f t="shared" si="248"/>
        <v>0</v>
      </c>
      <c r="JE801">
        <f t="shared" si="249"/>
        <v>0</v>
      </c>
      <c r="JF801" t="str">
        <f t="shared" ca="1" si="250"/>
        <v/>
      </c>
      <c r="JG801" t="str">
        <f t="shared" ca="1" si="251"/>
        <v/>
      </c>
      <c r="JH801" t="str">
        <f t="shared" ca="1" si="252"/>
        <v/>
      </c>
      <c r="JI801" t="str">
        <f t="shared" ca="1" si="253"/>
        <v/>
      </c>
    </row>
    <row r="802" spans="264:269" x14ac:dyDescent="0.2">
      <c r="JD802">
        <f t="shared" si="248"/>
        <v>0</v>
      </c>
      <c r="JE802">
        <f t="shared" si="249"/>
        <v>0</v>
      </c>
      <c r="JF802" t="str">
        <f t="shared" ca="1" si="250"/>
        <v/>
      </c>
      <c r="JG802" t="str">
        <f t="shared" ca="1" si="251"/>
        <v/>
      </c>
      <c r="JH802" t="str">
        <f t="shared" ca="1" si="252"/>
        <v/>
      </c>
      <c r="JI802" t="str">
        <f t="shared" ca="1" si="253"/>
        <v/>
      </c>
    </row>
    <row r="803" spans="264:269" x14ac:dyDescent="0.2">
      <c r="JD803">
        <f t="shared" si="248"/>
        <v>0</v>
      </c>
      <c r="JE803">
        <f t="shared" si="249"/>
        <v>0</v>
      </c>
      <c r="JF803" t="str">
        <f t="shared" ca="1" si="250"/>
        <v/>
      </c>
      <c r="JG803" t="str">
        <f t="shared" ca="1" si="251"/>
        <v/>
      </c>
      <c r="JH803" t="str">
        <f t="shared" ca="1" si="252"/>
        <v/>
      </c>
      <c r="JI803" t="str">
        <f t="shared" ca="1" si="253"/>
        <v/>
      </c>
    </row>
    <row r="804" spans="264:269" x14ac:dyDescent="0.2">
      <c r="JD804">
        <f t="shared" si="248"/>
        <v>0</v>
      </c>
      <c r="JE804">
        <f t="shared" si="249"/>
        <v>0</v>
      </c>
      <c r="JF804" t="str">
        <f t="shared" ca="1" si="250"/>
        <v/>
      </c>
      <c r="JG804" t="str">
        <f t="shared" ca="1" si="251"/>
        <v/>
      </c>
      <c r="JH804" t="str">
        <f t="shared" ca="1" si="252"/>
        <v/>
      </c>
      <c r="JI804" t="str">
        <f t="shared" ca="1" si="253"/>
        <v/>
      </c>
    </row>
    <row r="805" spans="264:269" x14ac:dyDescent="0.2">
      <c r="JD805">
        <f t="shared" si="248"/>
        <v>0</v>
      </c>
      <c r="JE805">
        <f t="shared" si="249"/>
        <v>0</v>
      </c>
      <c r="JF805" t="str">
        <f t="shared" ca="1" si="250"/>
        <v/>
      </c>
      <c r="JG805" t="str">
        <f t="shared" ca="1" si="251"/>
        <v/>
      </c>
      <c r="JH805" t="str">
        <f t="shared" ca="1" si="252"/>
        <v/>
      </c>
      <c r="JI805" t="str">
        <f t="shared" ca="1" si="253"/>
        <v/>
      </c>
    </row>
    <row r="806" spans="264:269" x14ac:dyDescent="0.2">
      <c r="JD806">
        <f t="shared" si="248"/>
        <v>0</v>
      </c>
      <c r="JE806">
        <f t="shared" si="249"/>
        <v>0</v>
      </c>
      <c r="JF806" t="str">
        <f t="shared" ca="1" si="250"/>
        <v/>
      </c>
      <c r="JG806" t="str">
        <f t="shared" ca="1" si="251"/>
        <v/>
      </c>
      <c r="JH806" t="str">
        <f t="shared" ca="1" si="252"/>
        <v/>
      </c>
      <c r="JI806" t="str">
        <f t="shared" ca="1" si="253"/>
        <v/>
      </c>
    </row>
    <row r="807" spans="264:269" x14ac:dyDescent="0.2">
      <c r="JD807">
        <f t="shared" si="248"/>
        <v>0</v>
      </c>
      <c r="JE807">
        <f t="shared" si="249"/>
        <v>0</v>
      </c>
      <c r="JF807" t="str">
        <f t="shared" ca="1" si="250"/>
        <v/>
      </c>
      <c r="JG807" t="str">
        <f t="shared" ca="1" si="251"/>
        <v/>
      </c>
      <c r="JH807" t="str">
        <f t="shared" ca="1" si="252"/>
        <v/>
      </c>
      <c r="JI807" t="str">
        <f t="shared" ca="1" si="253"/>
        <v/>
      </c>
    </row>
    <row r="808" spans="264:269" x14ac:dyDescent="0.2">
      <c r="JD808">
        <f t="shared" si="248"/>
        <v>0</v>
      </c>
      <c r="JE808">
        <f t="shared" si="249"/>
        <v>0</v>
      </c>
      <c r="JF808" t="str">
        <f t="shared" ca="1" si="250"/>
        <v/>
      </c>
      <c r="JG808" t="str">
        <f t="shared" ca="1" si="251"/>
        <v/>
      </c>
      <c r="JH808" t="str">
        <f t="shared" ca="1" si="252"/>
        <v/>
      </c>
      <c r="JI808" t="str">
        <f t="shared" ca="1" si="253"/>
        <v/>
      </c>
    </row>
    <row r="809" spans="264:269" x14ac:dyDescent="0.2">
      <c r="JD809">
        <f t="shared" si="248"/>
        <v>0</v>
      </c>
      <c r="JE809">
        <f t="shared" si="249"/>
        <v>0</v>
      </c>
      <c r="JF809" t="str">
        <f t="shared" ca="1" si="250"/>
        <v/>
      </c>
      <c r="JG809" t="str">
        <f t="shared" ca="1" si="251"/>
        <v/>
      </c>
      <c r="JH809" t="str">
        <f t="shared" ca="1" si="252"/>
        <v/>
      </c>
      <c r="JI809" t="str">
        <f t="shared" ca="1" si="253"/>
        <v/>
      </c>
    </row>
    <row r="810" spans="264:269" x14ac:dyDescent="0.2">
      <c r="JD810">
        <f t="shared" si="248"/>
        <v>0</v>
      </c>
      <c r="JE810">
        <f t="shared" si="249"/>
        <v>0</v>
      </c>
      <c r="JF810" t="str">
        <f t="shared" ca="1" si="250"/>
        <v/>
      </c>
      <c r="JG810" t="str">
        <f t="shared" ca="1" si="251"/>
        <v/>
      </c>
      <c r="JH810" t="str">
        <f t="shared" ca="1" si="252"/>
        <v/>
      </c>
      <c r="JI810" t="str">
        <f t="shared" ca="1" si="253"/>
        <v/>
      </c>
    </row>
    <row r="811" spans="264:269" x14ac:dyDescent="0.2">
      <c r="JD811">
        <f t="shared" si="248"/>
        <v>0</v>
      </c>
      <c r="JE811">
        <f t="shared" si="249"/>
        <v>0</v>
      </c>
      <c r="JF811" t="str">
        <f t="shared" ca="1" si="250"/>
        <v/>
      </c>
      <c r="JG811" t="str">
        <f t="shared" ca="1" si="251"/>
        <v/>
      </c>
      <c r="JH811" t="str">
        <f t="shared" ca="1" si="252"/>
        <v/>
      </c>
      <c r="JI811" t="str">
        <f t="shared" ca="1" si="253"/>
        <v/>
      </c>
    </row>
    <row r="812" spans="264:269" x14ac:dyDescent="0.2">
      <c r="JD812">
        <f t="shared" si="248"/>
        <v>0</v>
      </c>
      <c r="JE812">
        <f t="shared" si="249"/>
        <v>0</v>
      </c>
      <c r="JF812" t="str">
        <f t="shared" ca="1" si="250"/>
        <v/>
      </c>
      <c r="JG812" t="str">
        <f t="shared" ca="1" si="251"/>
        <v/>
      </c>
      <c r="JH812" t="str">
        <f t="shared" ca="1" si="252"/>
        <v/>
      </c>
      <c r="JI812" t="str">
        <f t="shared" ca="1" si="253"/>
        <v/>
      </c>
    </row>
    <row r="813" spans="264:269" x14ac:dyDescent="0.2">
      <c r="JD813">
        <f t="shared" si="248"/>
        <v>0</v>
      </c>
      <c r="JE813">
        <f t="shared" si="249"/>
        <v>0</v>
      </c>
      <c r="JF813" t="str">
        <f t="shared" ca="1" si="250"/>
        <v/>
      </c>
      <c r="JG813" t="str">
        <f t="shared" ca="1" si="251"/>
        <v/>
      </c>
      <c r="JH813" t="str">
        <f t="shared" ca="1" si="252"/>
        <v/>
      </c>
      <c r="JI813" t="str">
        <f t="shared" ca="1" si="253"/>
        <v/>
      </c>
    </row>
    <row r="814" spans="264:269" x14ac:dyDescent="0.2">
      <c r="JD814">
        <f t="shared" si="248"/>
        <v>0</v>
      </c>
      <c r="JE814">
        <f t="shared" si="249"/>
        <v>0</v>
      </c>
      <c r="JF814" t="str">
        <f t="shared" ca="1" si="250"/>
        <v/>
      </c>
      <c r="JG814" t="str">
        <f t="shared" ca="1" si="251"/>
        <v/>
      </c>
      <c r="JH814" t="str">
        <f t="shared" ca="1" si="252"/>
        <v/>
      </c>
      <c r="JI814" t="str">
        <f t="shared" ca="1" si="253"/>
        <v/>
      </c>
    </row>
    <row r="815" spans="264:269" x14ac:dyDescent="0.2">
      <c r="JD815">
        <f t="shared" si="248"/>
        <v>0</v>
      </c>
      <c r="JE815">
        <f t="shared" si="249"/>
        <v>0</v>
      </c>
      <c r="JF815" t="str">
        <f t="shared" ca="1" si="250"/>
        <v/>
      </c>
      <c r="JG815" t="str">
        <f t="shared" ca="1" si="251"/>
        <v/>
      </c>
      <c r="JH815" t="str">
        <f t="shared" ca="1" si="252"/>
        <v/>
      </c>
      <c r="JI815" t="str">
        <f t="shared" ca="1" si="253"/>
        <v/>
      </c>
    </row>
    <row r="816" spans="264:269" x14ac:dyDescent="0.2">
      <c r="JD816">
        <f t="shared" si="248"/>
        <v>0</v>
      </c>
      <c r="JE816">
        <f t="shared" si="249"/>
        <v>0</v>
      </c>
      <c r="JF816" t="str">
        <f t="shared" ca="1" si="250"/>
        <v/>
      </c>
      <c r="JG816" t="str">
        <f t="shared" ca="1" si="251"/>
        <v/>
      </c>
      <c r="JH816" t="str">
        <f t="shared" ca="1" si="252"/>
        <v/>
      </c>
      <c r="JI816" t="str">
        <f t="shared" ca="1" si="253"/>
        <v/>
      </c>
    </row>
    <row r="817" spans="264:269" x14ac:dyDescent="0.2">
      <c r="JD817">
        <f t="shared" si="248"/>
        <v>0</v>
      </c>
      <c r="JE817">
        <f t="shared" si="249"/>
        <v>0</v>
      </c>
      <c r="JF817" t="str">
        <f t="shared" ca="1" si="250"/>
        <v/>
      </c>
      <c r="JG817" t="str">
        <f t="shared" ca="1" si="251"/>
        <v/>
      </c>
      <c r="JH817" t="str">
        <f t="shared" ca="1" si="252"/>
        <v/>
      </c>
      <c r="JI817" t="str">
        <f t="shared" ca="1" si="253"/>
        <v/>
      </c>
    </row>
    <row r="818" spans="264:269" x14ac:dyDescent="0.2">
      <c r="JD818">
        <f t="shared" si="248"/>
        <v>0</v>
      </c>
      <c r="JE818">
        <f t="shared" si="249"/>
        <v>0</v>
      </c>
      <c r="JF818" t="str">
        <f t="shared" ca="1" si="250"/>
        <v/>
      </c>
      <c r="JG818" t="str">
        <f t="shared" ca="1" si="251"/>
        <v/>
      </c>
      <c r="JH818" t="str">
        <f t="shared" ca="1" si="252"/>
        <v/>
      </c>
      <c r="JI818" t="str">
        <f t="shared" ca="1" si="253"/>
        <v/>
      </c>
    </row>
    <row r="819" spans="264:269" x14ac:dyDescent="0.2">
      <c r="JD819">
        <f t="shared" si="248"/>
        <v>0</v>
      </c>
      <c r="JE819">
        <f t="shared" si="249"/>
        <v>0</v>
      </c>
      <c r="JF819" t="str">
        <f t="shared" ca="1" si="250"/>
        <v/>
      </c>
      <c r="JG819" t="str">
        <f t="shared" ca="1" si="251"/>
        <v/>
      </c>
      <c r="JH819" t="str">
        <f t="shared" ca="1" si="252"/>
        <v/>
      </c>
      <c r="JI819" t="str">
        <f t="shared" ca="1" si="253"/>
        <v/>
      </c>
    </row>
    <row r="820" spans="264:269" x14ac:dyDescent="0.2">
      <c r="JD820">
        <f t="shared" si="248"/>
        <v>0</v>
      </c>
      <c r="JE820">
        <f t="shared" si="249"/>
        <v>0</v>
      </c>
      <c r="JF820" t="str">
        <f t="shared" ca="1" si="250"/>
        <v/>
      </c>
      <c r="JG820" t="str">
        <f t="shared" ca="1" si="251"/>
        <v/>
      </c>
      <c r="JH820" t="str">
        <f t="shared" ca="1" si="252"/>
        <v/>
      </c>
      <c r="JI820" t="str">
        <f t="shared" ca="1" si="253"/>
        <v/>
      </c>
    </row>
    <row r="821" spans="264:269" x14ac:dyDescent="0.2">
      <c r="JD821">
        <f t="shared" si="248"/>
        <v>0</v>
      </c>
      <c r="JE821">
        <f t="shared" si="249"/>
        <v>0</v>
      </c>
      <c r="JF821" t="str">
        <f t="shared" ca="1" si="250"/>
        <v/>
      </c>
      <c r="JG821" t="str">
        <f t="shared" ca="1" si="251"/>
        <v/>
      </c>
      <c r="JH821" t="str">
        <f t="shared" ca="1" si="252"/>
        <v/>
      </c>
      <c r="JI821" t="str">
        <f t="shared" ca="1" si="253"/>
        <v/>
      </c>
    </row>
    <row r="822" spans="264:269" x14ac:dyDescent="0.2">
      <c r="JD822">
        <f t="shared" si="248"/>
        <v>0</v>
      </c>
      <c r="JE822">
        <f t="shared" si="249"/>
        <v>0</v>
      </c>
      <c r="JF822" t="str">
        <f t="shared" ca="1" si="250"/>
        <v/>
      </c>
      <c r="JG822" t="str">
        <f t="shared" ca="1" si="251"/>
        <v/>
      </c>
      <c r="JH822" t="str">
        <f t="shared" ca="1" si="252"/>
        <v/>
      </c>
      <c r="JI822" t="str">
        <f t="shared" ca="1" si="253"/>
        <v/>
      </c>
    </row>
    <row r="823" spans="264:269" x14ac:dyDescent="0.2">
      <c r="JD823">
        <f t="shared" si="248"/>
        <v>0</v>
      </c>
      <c r="JE823">
        <f t="shared" si="249"/>
        <v>0</v>
      </c>
      <c r="JF823" t="str">
        <f t="shared" ca="1" si="250"/>
        <v/>
      </c>
      <c r="JG823" t="str">
        <f t="shared" ca="1" si="251"/>
        <v/>
      </c>
      <c r="JH823" t="str">
        <f t="shared" ca="1" si="252"/>
        <v/>
      </c>
      <c r="JI823" t="str">
        <f t="shared" ca="1" si="253"/>
        <v/>
      </c>
    </row>
    <row r="824" spans="264:269" x14ac:dyDescent="0.2">
      <c r="JD824">
        <f t="shared" si="248"/>
        <v>0</v>
      </c>
      <c r="JE824">
        <f t="shared" si="249"/>
        <v>0</v>
      </c>
      <c r="JF824" t="str">
        <f t="shared" ca="1" si="250"/>
        <v/>
      </c>
      <c r="JG824" t="str">
        <f t="shared" ca="1" si="251"/>
        <v/>
      </c>
      <c r="JH824" t="str">
        <f t="shared" ca="1" si="252"/>
        <v/>
      </c>
      <c r="JI824" t="str">
        <f t="shared" ca="1" si="253"/>
        <v/>
      </c>
    </row>
    <row r="825" spans="264:269" x14ac:dyDescent="0.2">
      <c r="JD825">
        <f t="shared" si="248"/>
        <v>0</v>
      </c>
      <c r="JE825">
        <f t="shared" si="249"/>
        <v>0</v>
      </c>
      <c r="JF825" t="str">
        <f t="shared" ca="1" si="250"/>
        <v/>
      </c>
      <c r="JG825" t="str">
        <f t="shared" ca="1" si="251"/>
        <v/>
      </c>
      <c r="JH825" t="str">
        <f t="shared" ca="1" si="252"/>
        <v/>
      </c>
      <c r="JI825" t="str">
        <f t="shared" ca="1" si="253"/>
        <v/>
      </c>
    </row>
    <row r="826" spans="264:269" x14ac:dyDescent="0.2">
      <c r="JD826">
        <f t="shared" si="248"/>
        <v>0</v>
      </c>
      <c r="JE826">
        <f t="shared" si="249"/>
        <v>0</v>
      </c>
      <c r="JF826" t="str">
        <f t="shared" ca="1" si="250"/>
        <v/>
      </c>
      <c r="JG826" t="str">
        <f t="shared" ca="1" si="251"/>
        <v/>
      </c>
      <c r="JH826" t="str">
        <f t="shared" ca="1" si="252"/>
        <v/>
      </c>
      <c r="JI826" t="str">
        <f t="shared" ca="1" si="253"/>
        <v/>
      </c>
    </row>
    <row r="827" spans="264:269" x14ac:dyDescent="0.2">
      <c r="JD827">
        <f t="shared" si="248"/>
        <v>0</v>
      </c>
      <c r="JE827">
        <f t="shared" si="249"/>
        <v>0</v>
      </c>
      <c r="JF827" t="str">
        <f t="shared" ca="1" si="250"/>
        <v/>
      </c>
      <c r="JG827" t="str">
        <f t="shared" ca="1" si="251"/>
        <v/>
      </c>
      <c r="JH827" t="str">
        <f t="shared" ca="1" si="252"/>
        <v/>
      </c>
      <c r="JI827" t="str">
        <f t="shared" ca="1" si="253"/>
        <v/>
      </c>
    </row>
    <row r="828" spans="264:269" x14ac:dyDescent="0.2">
      <c r="JD828">
        <f t="shared" si="248"/>
        <v>0</v>
      </c>
      <c r="JE828">
        <f t="shared" si="249"/>
        <v>0</v>
      </c>
      <c r="JF828" t="str">
        <f t="shared" ca="1" si="250"/>
        <v/>
      </c>
      <c r="JG828" t="str">
        <f t="shared" ca="1" si="251"/>
        <v/>
      </c>
      <c r="JH828" t="str">
        <f t="shared" ca="1" si="252"/>
        <v/>
      </c>
      <c r="JI828" t="str">
        <f t="shared" ca="1" si="253"/>
        <v/>
      </c>
    </row>
    <row r="829" spans="264:269" x14ac:dyDescent="0.2">
      <c r="JD829">
        <f t="shared" si="248"/>
        <v>0</v>
      </c>
      <c r="JE829">
        <f t="shared" si="249"/>
        <v>0</v>
      </c>
      <c r="JF829" t="str">
        <f t="shared" ca="1" si="250"/>
        <v/>
      </c>
      <c r="JG829" t="str">
        <f t="shared" ca="1" si="251"/>
        <v/>
      </c>
      <c r="JH829" t="str">
        <f t="shared" ca="1" si="252"/>
        <v/>
      </c>
      <c r="JI829" t="str">
        <f t="shared" ca="1" si="253"/>
        <v/>
      </c>
    </row>
    <row r="830" spans="264:269" x14ac:dyDescent="0.2">
      <c r="JD830">
        <f t="shared" si="248"/>
        <v>0</v>
      </c>
      <c r="JE830">
        <f t="shared" si="249"/>
        <v>0</v>
      </c>
      <c r="JF830" t="str">
        <f t="shared" ca="1" si="250"/>
        <v/>
      </c>
      <c r="JG830" t="str">
        <f t="shared" ca="1" si="251"/>
        <v/>
      </c>
      <c r="JH830" t="str">
        <f t="shared" ca="1" si="252"/>
        <v/>
      </c>
      <c r="JI830" t="str">
        <f t="shared" ca="1" si="253"/>
        <v/>
      </c>
    </row>
    <row r="831" spans="264:269" x14ac:dyDescent="0.2">
      <c r="JD831">
        <f t="shared" si="248"/>
        <v>0</v>
      </c>
      <c r="JE831">
        <f t="shared" si="249"/>
        <v>0</v>
      </c>
      <c r="JF831" t="str">
        <f t="shared" ca="1" si="250"/>
        <v/>
      </c>
      <c r="JG831" t="str">
        <f t="shared" ca="1" si="251"/>
        <v/>
      </c>
      <c r="JH831" t="str">
        <f t="shared" ca="1" si="252"/>
        <v/>
      </c>
      <c r="JI831" t="str">
        <f t="shared" ca="1" si="253"/>
        <v/>
      </c>
    </row>
    <row r="832" spans="264:269" x14ac:dyDescent="0.2">
      <c r="JD832">
        <f t="shared" si="248"/>
        <v>0</v>
      </c>
      <c r="JE832">
        <f t="shared" si="249"/>
        <v>0</v>
      </c>
      <c r="JF832" t="str">
        <f t="shared" ca="1" si="250"/>
        <v/>
      </c>
      <c r="JG832" t="str">
        <f t="shared" ca="1" si="251"/>
        <v/>
      </c>
      <c r="JH832" t="str">
        <f t="shared" ca="1" si="252"/>
        <v/>
      </c>
      <c r="JI832" t="str">
        <f t="shared" ca="1" si="253"/>
        <v/>
      </c>
    </row>
    <row r="833" spans="264:269" x14ac:dyDescent="0.2">
      <c r="JD833">
        <f t="shared" si="248"/>
        <v>0</v>
      </c>
      <c r="JE833">
        <f t="shared" si="249"/>
        <v>0</v>
      </c>
      <c r="JF833" t="str">
        <f t="shared" ca="1" si="250"/>
        <v/>
      </c>
      <c r="JG833" t="str">
        <f t="shared" ca="1" si="251"/>
        <v/>
      </c>
      <c r="JH833" t="str">
        <f t="shared" ca="1" si="252"/>
        <v/>
      </c>
      <c r="JI833" t="str">
        <f t="shared" ca="1" si="253"/>
        <v/>
      </c>
    </row>
    <row r="834" spans="264:269" x14ac:dyDescent="0.2">
      <c r="JD834">
        <f t="shared" si="248"/>
        <v>0</v>
      </c>
      <c r="JE834">
        <f t="shared" si="249"/>
        <v>0</v>
      </c>
      <c r="JF834" t="str">
        <f t="shared" ca="1" si="250"/>
        <v/>
      </c>
      <c r="JG834" t="str">
        <f t="shared" ca="1" si="251"/>
        <v/>
      </c>
      <c r="JH834" t="str">
        <f t="shared" ca="1" si="252"/>
        <v/>
      </c>
      <c r="JI834" t="str">
        <f t="shared" ca="1" si="253"/>
        <v/>
      </c>
    </row>
    <row r="835" spans="264:269" x14ac:dyDescent="0.2">
      <c r="JD835">
        <f t="shared" si="248"/>
        <v>0</v>
      </c>
      <c r="JE835">
        <f t="shared" si="249"/>
        <v>0</v>
      </c>
      <c r="JF835" t="str">
        <f t="shared" ca="1" si="250"/>
        <v/>
      </c>
      <c r="JG835" t="str">
        <f t="shared" ca="1" si="251"/>
        <v/>
      </c>
      <c r="JH835" t="str">
        <f t="shared" ca="1" si="252"/>
        <v/>
      </c>
      <c r="JI835" t="str">
        <f t="shared" ca="1" si="253"/>
        <v/>
      </c>
    </row>
    <row r="836" spans="264:269" x14ac:dyDescent="0.2">
      <c r="JD836">
        <f t="shared" si="248"/>
        <v>0</v>
      </c>
      <c r="JE836">
        <f t="shared" si="249"/>
        <v>0</v>
      </c>
      <c r="JF836" t="str">
        <f t="shared" ca="1" si="250"/>
        <v/>
      </c>
      <c r="JG836" t="str">
        <f t="shared" ca="1" si="251"/>
        <v/>
      </c>
      <c r="JH836" t="str">
        <f t="shared" ca="1" si="252"/>
        <v/>
      </c>
      <c r="JI836" t="str">
        <f t="shared" ca="1" si="253"/>
        <v/>
      </c>
    </row>
    <row r="837" spans="264:269" x14ac:dyDescent="0.2">
      <c r="JD837">
        <f t="shared" si="248"/>
        <v>0</v>
      </c>
      <c r="JE837">
        <f t="shared" si="249"/>
        <v>0</v>
      </c>
      <c r="JF837" t="str">
        <f t="shared" ca="1" si="250"/>
        <v/>
      </c>
      <c r="JG837" t="str">
        <f t="shared" ca="1" si="251"/>
        <v/>
      </c>
      <c r="JH837" t="str">
        <f t="shared" ca="1" si="252"/>
        <v/>
      </c>
      <c r="JI837" t="str">
        <f t="shared" ca="1" si="253"/>
        <v/>
      </c>
    </row>
    <row r="838" spans="264:269" x14ac:dyDescent="0.2">
      <c r="JD838">
        <f t="shared" si="248"/>
        <v>0</v>
      </c>
      <c r="JE838">
        <f t="shared" si="249"/>
        <v>0</v>
      </c>
      <c r="JF838" t="str">
        <f t="shared" ca="1" si="250"/>
        <v/>
      </c>
      <c r="JG838" t="str">
        <f t="shared" ca="1" si="251"/>
        <v/>
      </c>
      <c r="JH838" t="str">
        <f t="shared" ca="1" si="252"/>
        <v/>
      </c>
      <c r="JI838" t="str">
        <f t="shared" ca="1" si="253"/>
        <v/>
      </c>
    </row>
    <row r="839" spans="264:269" x14ac:dyDescent="0.2">
      <c r="JD839">
        <f t="shared" si="248"/>
        <v>0</v>
      </c>
      <c r="JE839">
        <f t="shared" si="249"/>
        <v>0</v>
      </c>
      <c r="JF839" t="str">
        <f t="shared" ca="1" si="250"/>
        <v/>
      </c>
      <c r="JG839" t="str">
        <f t="shared" ca="1" si="251"/>
        <v/>
      </c>
      <c r="JH839" t="str">
        <f t="shared" ca="1" si="252"/>
        <v/>
      </c>
      <c r="JI839" t="str">
        <f t="shared" ca="1" si="253"/>
        <v/>
      </c>
    </row>
    <row r="840" spans="264:269" x14ac:dyDescent="0.2">
      <c r="JD840">
        <f t="shared" si="248"/>
        <v>0</v>
      </c>
      <c r="JE840">
        <f t="shared" si="249"/>
        <v>0</v>
      </c>
      <c r="JF840" t="str">
        <f t="shared" ca="1" si="250"/>
        <v/>
      </c>
      <c r="JG840" t="str">
        <f t="shared" ca="1" si="251"/>
        <v/>
      </c>
      <c r="JH840" t="str">
        <f t="shared" ca="1" si="252"/>
        <v/>
      </c>
      <c r="JI840" t="str">
        <f t="shared" ca="1" si="253"/>
        <v/>
      </c>
    </row>
    <row r="841" spans="264:269" x14ac:dyDescent="0.2">
      <c r="JD841">
        <f t="shared" si="248"/>
        <v>0</v>
      </c>
      <c r="JE841">
        <f t="shared" si="249"/>
        <v>0</v>
      </c>
      <c r="JF841" t="str">
        <f t="shared" ca="1" si="250"/>
        <v/>
      </c>
      <c r="JG841" t="str">
        <f t="shared" ca="1" si="251"/>
        <v/>
      </c>
      <c r="JH841" t="str">
        <f t="shared" ca="1" si="252"/>
        <v/>
      </c>
      <c r="JI841" t="str">
        <f t="shared" ca="1" si="253"/>
        <v/>
      </c>
    </row>
    <row r="842" spans="264:269" x14ac:dyDescent="0.2">
      <c r="JD842">
        <f t="shared" si="248"/>
        <v>0</v>
      </c>
      <c r="JE842">
        <f t="shared" si="249"/>
        <v>0</v>
      </c>
      <c r="JF842" t="str">
        <f t="shared" ca="1" si="250"/>
        <v/>
      </c>
      <c r="JG842" t="str">
        <f t="shared" ca="1" si="251"/>
        <v/>
      </c>
      <c r="JH842" t="str">
        <f t="shared" ca="1" si="252"/>
        <v/>
      </c>
      <c r="JI842" t="str">
        <f t="shared" ca="1" si="253"/>
        <v/>
      </c>
    </row>
    <row r="843" spans="264:269" x14ac:dyDescent="0.2">
      <c r="JD843">
        <f t="shared" si="248"/>
        <v>0</v>
      </c>
      <c r="JE843">
        <f t="shared" si="249"/>
        <v>0</v>
      </c>
      <c r="JF843" t="str">
        <f t="shared" ca="1" si="250"/>
        <v/>
      </c>
      <c r="JG843" t="str">
        <f t="shared" ca="1" si="251"/>
        <v/>
      </c>
      <c r="JH843" t="str">
        <f t="shared" ca="1" si="252"/>
        <v/>
      </c>
      <c r="JI843" t="str">
        <f t="shared" ca="1" si="253"/>
        <v/>
      </c>
    </row>
    <row r="844" spans="264:269" x14ac:dyDescent="0.2">
      <c r="JD844">
        <f t="shared" si="248"/>
        <v>0</v>
      </c>
      <c r="JE844">
        <f t="shared" si="249"/>
        <v>0</v>
      </c>
      <c r="JF844" t="str">
        <f t="shared" ca="1" si="250"/>
        <v/>
      </c>
      <c r="JG844" t="str">
        <f t="shared" ca="1" si="251"/>
        <v/>
      </c>
      <c r="JH844" t="str">
        <f t="shared" ca="1" si="252"/>
        <v/>
      </c>
      <c r="JI844" t="str">
        <f t="shared" ca="1" si="253"/>
        <v/>
      </c>
    </row>
    <row r="845" spans="264:269" x14ac:dyDescent="0.2">
      <c r="JD845">
        <f t="shared" si="248"/>
        <v>0</v>
      </c>
      <c r="JE845">
        <f t="shared" si="249"/>
        <v>0</v>
      </c>
      <c r="JF845" t="str">
        <f t="shared" ca="1" si="250"/>
        <v/>
      </c>
      <c r="JG845" t="str">
        <f t="shared" ca="1" si="251"/>
        <v/>
      </c>
      <c r="JH845" t="str">
        <f t="shared" ca="1" si="252"/>
        <v/>
      </c>
      <c r="JI845" t="str">
        <f t="shared" ca="1" si="253"/>
        <v/>
      </c>
    </row>
    <row r="846" spans="264:269" x14ac:dyDescent="0.2">
      <c r="JD846">
        <f t="shared" si="248"/>
        <v>0</v>
      </c>
      <c r="JE846">
        <f t="shared" si="249"/>
        <v>0</v>
      </c>
      <c r="JF846" t="str">
        <f t="shared" ca="1" si="250"/>
        <v/>
      </c>
      <c r="JG846" t="str">
        <f t="shared" ca="1" si="251"/>
        <v/>
      </c>
      <c r="JH846" t="str">
        <f t="shared" ca="1" si="252"/>
        <v/>
      </c>
      <c r="JI846" t="str">
        <f t="shared" ca="1" si="253"/>
        <v/>
      </c>
    </row>
    <row r="847" spans="264:269" x14ac:dyDescent="0.2">
      <c r="JD847">
        <f t="shared" si="248"/>
        <v>0</v>
      </c>
      <c r="JE847">
        <f t="shared" si="249"/>
        <v>0</v>
      </c>
      <c r="JF847" t="str">
        <f t="shared" ca="1" si="250"/>
        <v/>
      </c>
      <c r="JG847" t="str">
        <f t="shared" ca="1" si="251"/>
        <v/>
      </c>
      <c r="JH847" t="str">
        <f t="shared" ca="1" si="252"/>
        <v/>
      </c>
      <c r="JI847" t="str">
        <f t="shared" ca="1" si="253"/>
        <v/>
      </c>
    </row>
    <row r="848" spans="264:269" x14ac:dyDescent="0.2">
      <c r="JD848">
        <f t="shared" si="248"/>
        <v>0</v>
      </c>
      <c r="JE848">
        <f t="shared" si="249"/>
        <v>0</v>
      </c>
      <c r="JF848" t="str">
        <f t="shared" ca="1" si="250"/>
        <v/>
      </c>
      <c r="JG848" t="str">
        <f t="shared" ca="1" si="251"/>
        <v/>
      </c>
      <c r="JH848" t="str">
        <f t="shared" ca="1" si="252"/>
        <v/>
      </c>
      <c r="JI848" t="str">
        <f t="shared" ca="1" si="253"/>
        <v/>
      </c>
    </row>
    <row r="849" spans="264:269" x14ac:dyDescent="0.2">
      <c r="JD849">
        <f t="shared" si="248"/>
        <v>0</v>
      </c>
      <c r="JE849">
        <f t="shared" si="249"/>
        <v>0</v>
      </c>
      <c r="JF849" t="str">
        <f t="shared" ca="1" si="250"/>
        <v/>
      </c>
      <c r="JG849" t="str">
        <f t="shared" ca="1" si="251"/>
        <v/>
      </c>
      <c r="JH849" t="str">
        <f t="shared" ca="1" si="252"/>
        <v/>
      </c>
      <c r="JI849" t="str">
        <f t="shared" ca="1" si="253"/>
        <v/>
      </c>
    </row>
    <row r="850" spans="264:269" x14ac:dyDescent="0.2">
      <c r="JD850">
        <f t="shared" si="248"/>
        <v>0</v>
      </c>
      <c r="JE850">
        <f t="shared" si="249"/>
        <v>0</v>
      </c>
      <c r="JF850" t="str">
        <f t="shared" ca="1" si="250"/>
        <v/>
      </c>
      <c r="JG850" t="str">
        <f t="shared" ca="1" si="251"/>
        <v/>
      </c>
      <c r="JH850" t="str">
        <f t="shared" ca="1" si="252"/>
        <v/>
      </c>
      <c r="JI850" t="str">
        <f t="shared" ca="1" si="253"/>
        <v/>
      </c>
    </row>
    <row r="851" spans="264:269" x14ac:dyDescent="0.2">
      <c r="JD851">
        <f t="shared" si="248"/>
        <v>0</v>
      </c>
      <c r="JE851">
        <f t="shared" si="249"/>
        <v>0</v>
      </c>
      <c r="JF851" t="str">
        <f t="shared" ca="1" si="250"/>
        <v/>
      </c>
      <c r="JG851" t="str">
        <f t="shared" ca="1" si="251"/>
        <v/>
      </c>
      <c r="JH851" t="str">
        <f t="shared" ca="1" si="252"/>
        <v/>
      </c>
      <c r="JI851" t="str">
        <f t="shared" ca="1" si="253"/>
        <v/>
      </c>
    </row>
    <row r="852" spans="264:269" x14ac:dyDescent="0.2">
      <c r="JD852">
        <f t="shared" si="248"/>
        <v>0</v>
      </c>
      <c r="JE852">
        <f t="shared" si="249"/>
        <v>0</v>
      </c>
      <c r="JF852" t="str">
        <f t="shared" ca="1" si="250"/>
        <v/>
      </c>
      <c r="JG852" t="str">
        <f t="shared" ca="1" si="251"/>
        <v/>
      </c>
      <c r="JH852" t="str">
        <f t="shared" ca="1" si="252"/>
        <v/>
      </c>
      <c r="JI852" t="str">
        <f t="shared" ca="1" si="253"/>
        <v/>
      </c>
    </row>
    <row r="853" spans="264:269" x14ac:dyDescent="0.2">
      <c r="JD853">
        <f t="shared" si="248"/>
        <v>0</v>
      </c>
      <c r="JE853">
        <f t="shared" si="249"/>
        <v>0</v>
      </c>
      <c r="JF853" t="str">
        <f t="shared" ca="1" si="250"/>
        <v/>
      </c>
      <c r="JG853" t="str">
        <f t="shared" ca="1" si="251"/>
        <v/>
      </c>
      <c r="JH853" t="str">
        <f t="shared" ca="1" si="252"/>
        <v/>
      </c>
      <c r="JI853" t="str">
        <f t="shared" ca="1" si="253"/>
        <v/>
      </c>
    </row>
    <row r="854" spans="264:269" x14ac:dyDescent="0.2">
      <c r="JD854">
        <f t="shared" si="248"/>
        <v>0</v>
      </c>
      <c r="JE854">
        <f t="shared" si="249"/>
        <v>0</v>
      </c>
      <c r="JF854" t="str">
        <f t="shared" ca="1" si="250"/>
        <v/>
      </c>
      <c r="JG854" t="str">
        <f t="shared" ca="1" si="251"/>
        <v/>
      </c>
      <c r="JH854" t="str">
        <f t="shared" ca="1" si="252"/>
        <v/>
      </c>
      <c r="JI854" t="str">
        <f t="shared" ca="1" si="253"/>
        <v/>
      </c>
    </row>
    <row r="855" spans="264:269" x14ac:dyDescent="0.2">
      <c r="JD855">
        <f t="shared" si="248"/>
        <v>0</v>
      </c>
      <c r="JE855">
        <f t="shared" si="249"/>
        <v>0</v>
      </c>
      <c r="JF855" t="str">
        <f t="shared" ca="1" si="250"/>
        <v/>
      </c>
      <c r="JG855" t="str">
        <f t="shared" ca="1" si="251"/>
        <v/>
      </c>
      <c r="JH855" t="str">
        <f t="shared" ca="1" si="252"/>
        <v/>
      </c>
      <c r="JI855" t="str">
        <f t="shared" ca="1" si="253"/>
        <v/>
      </c>
    </row>
    <row r="856" spans="264:269" x14ac:dyDescent="0.2">
      <c r="JD856">
        <f t="shared" si="248"/>
        <v>0</v>
      </c>
      <c r="JE856">
        <f t="shared" si="249"/>
        <v>0</v>
      </c>
      <c r="JF856" t="str">
        <f t="shared" ca="1" si="250"/>
        <v/>
      </c>
      <c r="JG856" t="str">
        <f t="shared" ca="1" si="251"/>
        <v/>
      </c>
      <c r="JH856" t="str">
        <f t="shared" ca="1" si="252"/>
        <v/>
      </c>
      <c r="JI856" t="str">
        <f t="shared" ca="1" si="253"/>
        <v/>
      </c>
    </row>
    <row r="857" spans="264:269" x14ac:dyDescent="0.2">
      <c r="JD857">
        <f t="shared" si="248"/>
        <v>0</v>
      </c>
      <c r="JE857">
        <f t="shared" si="249"/>
        <v>0</v>
      </c>
      <c r="JF857" t="str">
        <f t="shared" ca="1" si="250"/>
        <v/>
      </c>
      <c r="JG857" t="str">
        <f t="shared" ca="1" si="251"/>
        <v/>
      </c>
      <c r="JH857" t="str">
        <f t="shared" ca="1" si="252"/>
        <v/>
      </c>
      <c r="JI857" t="str">
        <f t="shared" ca="1" si="253"/>
        <v/>
      </c>
    </row>
    <row r="858" spans="264:269" x14ac:dyDescent="0.2">
      <c r="JD858">
        <f t="shared" si="248"/>
        <v>0</v>
      </c>
      <c r="JE858">
        <f t="shared" si="249"/>
        <v>0</v>
      </c>
      <c r="JF858" t="str">
        <f t="shared" ca="1" si="250"/>
        <v/>
      </c>
      <c r="JG858" t="str">
        <f t="shared" ca="1" si="251"/>
        <v/>
      </c>
      <c r="JH858" t="str">
        <f t="shared" ca="1" si="252"/>
        <v/>
      </c>
      <c r="JI858" t="str">
        <f t="shared" ca="1" si="253"/>
        <v/>
      </c>
    </row>
    <row r="859" spans="264:269" x14ac:dyDescent="0.2">
      <c r="JD859">
        <f t="shared" si="248"/>
        <v>0</v>
      </c>
      <c r="JE859">
        <f t="shared" si="249"/>
        <v>0</v>
      </c>
      <c r="JF859" t="str">
        <f t="shared" ca="1" si="250"/>
        <v/>
      </c>
      <c r="JG859" t="str">
        <f t="shared" ca="1" si="251"/>
        <v/>
      </c>
      <c r="JH859" t="str">
        <f t="shared" ca="1" si="252"/>
        <v/>
      </c>
      <c r="JI859" t="str">
        <f t="shared" ca="1" si="253"/>
        <v/>
      </c>
    </row>
    <row r="860" spans="264:269" x14ac:dyDescent="0.2">
      <c r="JD860">
        <f t="shared" ref="JD860:JD923" si="254">IF(JD859&lt;&gt;0,JD859-1,0)</f>
        <v>0</v>
      </c>
      <c r="JE860">
        <f t="shared" ref="JE860:JE923" si="255">IF(JD860&lt;&gt;0,JE859+1,0)</f>
        <v>0</v>
      </c>
      <c r="JF860" t="str">
        <f t="shared" ref="JF860:JF923" ca="1" si="256">IF(ScenarioType&lt;&gt;"ALL",IF(ISERROR(IF(INDIRECT("SCENARIOMETA!B"&amp;JE860)=ScenarioType,INDIRECT("SCENARIOMETA!A"&amp;JE860)," ")),"",IF(INDIRECT("SCENARIOMETA!B"&amp;JE860)=ScenarioType,INDIRECT("SCENARIOMETA!A"&amp;JE860)," ")),IF(JD860&lt;&gt;0,INDIRECT("SCENARIOMETA!A"&amp;JE860),""))</f>
        <v/>
      </c>
      <c r="JG860" t="str">
        <f t="shared" ref="JG860:JG923" ca="1" si="257">IF(ScenarioType&lt;&gt;"ALL",IF(ISERROR(IF(INDIRECT("SCENARIOMETA!B"&amp;JE860)=ScenarioType,INDIRECT("SCENARIOMETA!B"&amp;JE860)," ")),"",IF(INDIRECT("SCENARIOMETA!B"&amp;JE860)=ScenarioType,INDIRECT("SCENARIOMETA!B"&amp;JE860)," ")),IF(JD860&lt;&gt;0,INDIRECT("SCENARIOMETA!B"&amp;JE860),""))</f>
        <v/>
      </c>
      <c r="JH860" t="str">
        <f t="shared" ref="JH860:JH923" ca="1" si="258">IF(ScenarioType&lt;&gt;"ALL",IF(ISERROR(IF(INDIRECT("SCENARIOMETA!B"&amp;JE860)=ScenarioType,INDIRECT("SCENARIOMETA!H"&amp;JE860)," ")),"",IF(INDIRECT("SCENARIOMETA!B"&amp;JE860)=ScenarioType,INDIRECT("SCENARIOMETA!H"&amp;JE860)," ")+14),IF(JD860&lt;&gt;0,INDIRECT("SCENARIOMETA!H"&amp;JE860)+14,""))</f>
        <v/>
      </c>
      <c r="JI860" t="str">
        <f t="shared" ref="JI860:JI923" ca="1" si="259">IF(ScenarioType&lt;&gt;"ALL",IF(ISERROR(IF(INDIRECT("SCENARIOMETA!B"&amp;JE860)=ScenarioType,INDIRECT("SCENARIOMETA!E"&amp;JE860)," ")),"",IF(INDIRECT("SCENARIOMETA!B"&amp;JE860)=ScenarioType,INDIRECT("SCENARIOMETA!E"&amp;JE860)," ")+14),IF(JD860&lt;&gt;0,INDIRECT("SCENARIOMETA!E"&amp;JE860)+14,""))</f>
        <v/>
      </c>
    </row>
    <row r="861" spans="264:269" x14ac:dyDescent="0.2">
      <c r="JD861">
        <f t="shared" si="254"/>
        <v>0</v>
      </c>
      <c r="JE861">
        <f t="shared" si="255"/>
        <v>0</v>
      </c>
      <c r="JF861" t="str">
        <f t="shared" ca="1" si="256"/>
        <v/>
      </c>
      <c r="JG861" t="str">
        <f t="shared" ca="1" si="257"/>
        <v/>
      </c>
      <c r="JH861" t="str">
        <f t="shared" ca="1" si="258"/>
        <v/>
      </c>
      <c r="JI861" t="str">
        <f t="shared" ca="1" si="259"/>
        <v/>
      </c>
    </row>
    <row r="862" spans="264:269" x14ac:dyDescent="0.2">
      <c r="JD862">
        <f t="shared" si="254"/>
        <v>0</v>
      </c>
      <c r="JE862">
        <f t="shared" si="255"/>
        <v>0</v>
      </c>
      <c r="JF862" t="str">
        <f t="shared" ca="1" si="256"/>
        <v/>
      </c>
      <c r="JG862" t="str">
        <f t="shared" ca="1" si="257"/>
        <v/>
      </c>
      <c r="JH862" t="str">
        <f t="shared" ca="1" si="258"/>
        <v/>
      </c>
      <c r="JI862" t="str">
        <f t="shared" ca="1" si="259"/>
        <v/>
      </c>
    </row>
    <row r="863" spans="264:269" x14ac:dyDescent="0.2">
      <c r="JD863">
        <f t="shared" si="254"/>
        <v>0</v>
      </c>
      <c r="JE863">
        <f t="shared" si="255"/>
        <v>0</v>
      </c>
      <c r="JF863" t="str">
        <f t="shared" ca="1" si="256"/>
        <v/>
      </c>
      <c r="JG863" t="str">
        <f t="shared" ca="1" si="257"/>
        <v/>
      </c>
      <c r="JH863" t="str">
        <f t="shared" ca="1" si="258"/>
        <v/>
      </c>
      <c r="JI863" t="str">
        <f t="shared" ca="1" si="259"/>
        <v/>
      </c>
    </row>
    <row r="864" spans="264:269" x14ac:dyDescent="0.2">
      <c r="JD864">
        <f t="shared" si="254"/>
        <v>0</v>
      </c>
      <c r="JE864">
        <f t="shared" si="255"/>
        <v>0</v>
      </c>
      <c r="JF864" t="str">
        <f t="shared" ca="1" si="256"/>
        <v/>
      </c>
      <c r="JG864" t="str">
        <f t="shared" ca="1" si="257"/>
        <v/>
      </c>
      <c r="JH864" t="str">
        <f t="shared" ca="1" si="258"/>
        <v/>
      </c>
      <c r="JI864" t="str">
        <f t="shared" ca="1" si="259"/>
        <v/>
      </c>
    </row>
    <row r="865" spans="264:269" x14ac:dyDescent="0.2">
      <c r="JD865">
        <f t="shared" si="254"/>
        <v>0</v>
      </c>
      <c r="JE865">
        <f t="shared" si="255"/>
        <v>0</v>
      </c>
      <c r="JF865" t="str">
        <f t="shared" ca="1" si="256"/>
        <v/>
      </c>
      <c r="JG865" t="str">
        <f t="shared" ca="1" si="257"/>
        <v/>
      </c>
      <c r="JH865" t="str">
        <f t="shared" ca="1" si="258"/>
        <v/>
      </c>
      <c r="JI865" t="str">
        <f t="shared" ca="1" si="259"/>
        <v/>
      </c>
    </row>
    <row r="866" spans="264:269" x14ac:dyDescent="0.2">
      <c r="JD866">
        <f t="shared" si="254"/>
        <v>0</v>
      </c>
      <c r="JE866">
        <f t="shared" si="255"/>
        <v>0</v>
      </c>
      <c r="JF866" t="str">
        <f t="shared" ca="1" si="256"/>
        <v/>
      </c>
      <c r="JG866" t="str">
        <f t="shared" ca="1" si="257"/>
        <v/>
      </c>
      <c r="JH866" t="str">
        <f t="shared" ca="1" si="258"/>
        <v/>
      </c>
      <c r="JI866" t="str">
        <f t="shared" ca="1" si="259"/>
        <v/>
      </c>
    </row>
    <row r="867" spans="264:269" x14ac:dyDescent="0.2">
      <c r="JD867">
        <f t="shared" si="254"/>
        <v>0</v>
      </c>
      <c r="JE867">
        <f t="shared" si="255"/>
        <v>0</v>
      </c>
      <c r="JF867" t="str">
        <f t="shared" ca="1" si="256"/>
        <v/>
      </c>
      <c r="JG867" t="str">
        <f t="shared" ca="1" si="257"/>
        <v/>
      </c>
      <c r="JH867" t="str">
        <f t="shared" ca="1" si="258"/>
        <v/>
      </c>
      <c r="JI867" t="str">
        <f t="shared" ca="1" si="259"/>
        <v/>
      </c>
    </row>
    <row r="868" spans="264:269" x14ac:dyDescent="0.2">
      <c r="JD868">
        <f t="shared" si="254"/>
        <v>0</v>
      </c>
      <c r="JE868">
        <f t="shared" si="255"/>
        <v>0</v>
      </c>
      <c r="JF868" t="str">
        <f t="shared" ca="1" si="256"/>
        <v/>
      </c>
      <c r="JG868" t="str">
        <f t="shared" ca="1" si="257"/>
        <v/>
      </c>
      <c r="JH868" t="str">
        <f t="shared" ca="1" si="258"/>
        <v/>
      </c>
      <c r="JI868" t="str">
        <f t="shared" ca="1" si="259"/>
        <v/>
      </c>
    </row>
    <row r="869" spans="264:269" x14ac:dyDescent="0.2">
      <c r="JD869">
        <f t="shared" si="254"/>
        <v>0</v>
      </c>
      <c r="JE869">
        <f t="shared" si="255"/>
        <v>0</v>
      </c>
      <c r="JF869" t="str">
        <f t="shared" ca="1" si="256"/>
        <v/>
      </c>
      <c r="JG869" t="str">
        <f t="shared" ca="1" si="257"/>
        <v/>
      </c>
      <c r="JH869" t="str">
        <f t="shared" ca="1" si="258"/>
        <v/>
      </c>
      <c r="JI869" t="str">
        <f t="shared" ca="1" si="259"/>
        <v/>
      </c>
    </row>
    <row r="870" spans="264:269" x14ac:dyDescent="0.2">
      <c r="JD870">
        <f t="shared" si="254"/>
        <v>0</v>
      </c>
      <c r="JE870">
        <f t="shared" si="255"/>
        <v>0</v>
      </c>
      <c r="JF870" t="str">
        <f t="shared" ca="1" si="256"/>
        <v/>
      </c>
      <c r="JG870" t="str">
        <f t="shared" ca="1" si="257"/>
        <v/>
      </c>
      <c r="JH870" t="str">
        <f t="shared" ca="1" si="258"/>
        <v/>
      </c>
      <c r="JI870" t="str">
        <f t="shared" ca="1" si="259"/>
        <v/>
      </c>
    </row>
    <row r="871" spans="264:269" x14ac:dyDescent="0.2">
      <c r="JD871">
        <f t="shared" si="254"/>
        <v>0</v>
      </c>
      <c r="JE871">
        <f t="shared" si="255"/>
        <v>0</v>
      </c>
      <c r="JF871" t="str">
        <f t="shared" ca="1" si="256"/>
        <v/>
      </c>
      <c r="JG871" t="str">
        <f t="shared" ca="1" si="257"/>
        <v/>
      </c>
      <c r="JH871" t="str">
        <f t="shared" ca="1" si="258"/>
        <v/>
      </c>
      <c r="JI871" t="str">
        <f t="shared" ca="1" si="259"/>
        <v/>
      </c>
    </row>
    <row r="872" spans="264:269" x14ac:dyDescent="0.2">
      <c r="JD872">
        <f t="shared" si="254"/>
        <v>0</v>
      </c>
      <c r="JE872">
        <f t="shared" si="255"/>
        <v>0</v>
      </c>
      <c r="JF872" t="str">
        <f t="shared" ca="1" si="256"/>
        <v/>
      </c>
      <c r="JG872" t="str">
        <f t="shared" ca="1" si="257"/>
        <v/>
      </c>
      <c r="JH872" t="str">
        <f t="shared" ca="1" si="258"/>
        <v/>
      </c>
      <c r="JI872" t="str">
        <f t="shared" ca="1" si="259"/>
        <v/>
      </c>
    </row>
    <row r="873" spans="264:269" x14ac:dyDescent="0.2">
      <c r="JD873">
        <f t="shared" si="254"/>
        <v>0</v>
      </c>
      <c r="JE873">
        <f t="shared" si="255"/>
        <v>0</v>
      </c>
      <c r="JF873" t="str">
        <f t="shared" ca="1" si="256"/>
        <v/>
      </c>
      <c r="JG873" t="str">
        <f t="shared" ca="1" si="257"/>
        <v/>
      </c>
      <c r="JH873" t="str">
        <f t="shared" ca="1" si="258"/>
        <v/>
      </c>
      <c r="JI873" t="str">
        <f t="shared" ca="1" si="259"/>
        <v/>
      </c>
    </row>
    <row r="874" spans="264:269" x14ac:dyDescent="0.2">
      <c r="JD874">
        <f t="shared" si="254"/>
        <v>0</v>
      </c>
      <c r="JE874">
        <f t="shared" si="255"/>
        <v>0</v>
      </c>
      <c r="JF874" t="str">
        <f t="shared" ca="1" si="256"/>
        <v/>
      </c>
      <c r="JG874" t="str">
        <f t="shared" ca="1" si="257"/>
        <v/>
      </c>
      <c r="JH874" t="str">
        <f t="shared" ca="1" si="258"/>
        <v/>
      </c>
      <c r="JI874" t="str">
        <f t="shared" ca="1" si="259"/>
        <v/>
      </c>
    </row>
    <row r="875" spans="264:269" x14ac:dyDescent="0.2">
      <c r="JD875">
        <f t="shared" si="254"/>
        <v>0</v>
      </c>
      <c r="JE875">
        <f t="shared" si="255"/>
        <v>0</v>
      </c>
      <c r="JF875" t="str">
        <f t="shared" ca="1" si="256"/>
        <v/>
      </c>
      <c r="JG875" t="str">
        <f t="shared" ca="1" si="257"/>
        <v/>
      </c>
      <c r="JH875" t="str">
        <f t="shared" ca="1" si="258"/>
        <v/>
      </c>
      <c r="JI875" t="str">
        <f t="shared" ca="1" si="259"/>
        <v/>
      </c>
    </row>
    <row r="876" spans="264:269" x14ac:dyDescent="0.2">
      <c r="JD876">
        <f t="shared" si="254"/>
        <v>0</v>
      </c>
      <c r="JE876">
        <f t="shared" si="255"/>
        <v>0</v>
      </c>
      <c r="JF876" t="str">
        <f t="shared" ca="1" si="256"/>
        <v/>
      </c>
      <c r="JG876" t="str">
        <f t="shared" ca="1" si="257"/>
        <v/>
      </c>
      <c r="JH876" t="str">
        <f t="shared" ca="1" si="258"/>
        <v/>
      </c>
      <c r="JI876" t="str">
        <f t="shared" ca="1" si="259"/>
        <v/>
      </c>
    </row>
    <row r="877" spans="264:269" x14ac:dyDescent="0.2">
      <c r="JD877">
        <f t="shared" si="254"/>
        <v>0</v>
      </c>
      <c r="JE877">
        <f t="shared" si="255"/>
        <v>0</v>
      </c>
      <c r="JF877" t="str">
        <f t="shared" ca="1" si="256"/>
        <v/>
      </c>
      <c r="JG877" t="str">
        <f t="shared" ca="1" si="257"/>
        <v/>
      </c>
      <c r="JH877" t="str">
        <f t="shared" ca="1" si="258"/>
        <v/>
      </c>
      <c r="JI877" t="str">
        <f t="shared" ca="1" si="259"/>
        <v/>
      </c>
    </row>
    <row r="878" spans="264:269" x14ac:dyDescent="0.2">
      <c r="JD878">
        <f t="shared" si="254"/>
        <v>0</v>
      </c>
      <c r="JE878">
        <f t="shared" si="255"/>
        <v>0</v>
      </c>
      <c r="JF878" t="str">
        <f t="shared" ca="1" si="256"/>
        <v/>
      </c>
      <c r="JG878" t="str">
        <f t="shared" ca="1" si="257"/>
        <v/>
      </c>
      <c r="JH878" t="str">
        <f t="shared" ca="1" si="258"/>
        <v/>
      </c>
      <c r="JI878" t="str">
        <f t="shared" ca="1" si="259"/>
        <v/>
      </c>
    </row>
    <row r="879" spans="264:269" x14ac:dyDescent="0.2">
      <c r="JD879">
        <f t="shared" si="254"/>
        <v>0</v>
      </c>
      <c r="JE879">
        <f t="shared" si="255"/>
        <v>0</v>
      </c>
      <c r="JF879" t="str">
        <f t="shared" ca="1" si="256"/>
        <v/>
      </c>
      <c r="JG879" t="str">
        <f t="shared" ca="1" si="257"/>
        <v/>
      </c>
      <c r="JH879" t="str">
        <f t="shared" ca="1" si="258"/>
        <v/>
      </c>
      <c r="JI879" t="str">
        <f t="shared" ca="1" si="259"/>
        <v/>
      </c>
    </row>
    <row r="880" spans="264:269" x14ac:dyDescent="0.2">
      <c r="JD880">
        <f t="shared" si="254"/>
        <v>0</v>
      </c>
      <c r="JE880">
        <f t="shared" si="255"/>
        <v>0</v>
      </c>
      <c r="JF880" t="str">
        <f t="shared" ca="1" si="256"/>
        <v/>
      </c>
      <c r="JG880" t="str">
        <f t="shared" ca="1" si="257"/>
        <v/>
      </c>
      <c r="JH880" t="str">
        <f t="shared" ca="1" si="258"/>
        <v/>
      </c>
      <c r="JI880" t="str">
        <f t="shared" ca="1" si="259"/>
        <v/>
      </c>
    </row>
    <row r="881" spans="264:269" x14ac:dyDescent="0.2">
      <c r="JD881">
        <f t="shared" si="254"/>
        <v>0</v>
      </c>
      <c r="JE881">
        <f t="shared" si="255"/>
        <v>0</v>
      </c>
      <c r="JF881" t="str">
        <f t="shared" ca="1" si="256"/>
        <v/>
      </c>
      <c r="JG881" t="str">
        <f t="shared" ca="1" si="257"/>
        <v/>
      </c>
      <c r="JH881" t="str">
        <f t="shared" ca="1" si="258"/>
        <v/>
      </c>
      <c r="JI881" t="str">
        <f t="shared" ca="1" si="259"/>
        <v/>
      </c>
    </row>
    <row r="882" spans="264:269" x14ac:dyDescent="0.2">
      <c r="JD882">
        <f t="shared" si="254"/>
        <v>0</v>
      </c>
      <c r="JE882">
        <f t="shared" si="255"/>
        <v>0</v>
      </c>
      <c r="JF882" t="str">
        <f t="shared" ca="1" si="256"/>
        <v/>
      </c>
      <c r="JG882" t="str">
        <f t="shared" ca="1" si="257"/>
        <v/>
      </c>
      <c r="JH882" t="str">
        <f t="shared" ca="1" si="258"/>
        <v/>
      </c>
      <c r="JI882" t="str">
        <f t="shared" ca="1" si="259"/>
        <v/>
      </c>
    </row>
    <row r="883" spans="264:269" x14ac:dyDescent="0.2">
      <c r="JD883">
        <f t="shared" si="254"/>
        <v>0</v>
      </c>
      <c r="JE883">
        <f t="shared" si="255"/>
        <v>0</v>
      </c>
      <c r="JF883" t="str">
        <f t="shared" ca="1" si="256"/>
        <v/>
      </c>
      <c r="JG883" t="str">
        <f t="shared" ca="1" si="257"/>
        <v/>
      </c>
      <c r="JH883" t="str">
        <f t="shared" ca="1" si="258"/>
        <v/>
      </c>
      <c r="JI883" t="str">
        <f t="shared" ca="1" si="259"/>
        <v/>
      </c>
    </row>
    <row r="884" spans="264:269" x14ac:dyDescent="0.2">
      <c r="JD884">
        <f t="shared" si="254"/>
        <v>0</v>
      </c>
      <c r="JE884">
        <f t="shared" si="255"/>
        <v>0</v>
      </c>
      <c r="JF884" t="str">
        <f t="shared" ca="1" si="256"/>
        <v/>
      </c>
      <c r="JG884" t="str">
        <f t="shared" ca="1" si="257"/>
        <v/>
      </c>
      <c r="JH884" t="str">
        <f t="shared" ca="1" si="258"/>
        <v/>
      </c>
      <c r="JI884" t="str">
        <f t="shared" ca="1" si="259"/>
        <v/>
      </c>
    </row>
    <row r="885" spans="264:269" x14ac:dyDescent="0.2">
      <c r="JD885">
        <f t="shared" si="254"/>
        <v>0</v>
      </c>
      <c r="JE885">
        <f t="shared" si="255"/>
        <v>0</v>
      </c>
      <c r="JF885" t="str">
        <f t="shared" ca="1" si="256"/>
        <v/>
      </c>
      <c r="JG885" t="str">
        <f t="shared" ca="1" si="257"/>
        <v/>
      </c>
      <c r="JH885" t="str">
        <f t="shared" ca="1" si="258"/>
        <v/>
      </c>
      <c r="JI885" t="str">
        <f t="shared" ca="1" si="259"/>
        <v/>
      </c>
    </row>
    <row r="886" spans="264:269" x14ac:dyDescent="0.2">
      <c r="JD886">
        <f t="shared" si="254"/>
        <v>0</v>
      </c>
      <c r="JE886">
        <f t="shared" si="255"/>
        <v>0</v>
      </c>
      <c r="JF886" t="str">
        <f t="shared" ca="1" si="256"/>
        <v/>
      </c>
      <c r="JG886" t="str">
        <f t="shared" ca="1" si="257"/>
        <v/>
      </c>
      <c r="JH886" t="str">
        <f t="shared" ca="1" si="258"/>
        <v/>
      </c>
      <c r="JI886" t="str">
        <f t="shared" ca="1" si="259"/>
        <v/>
      </c>
    </row>
    <row r="887" spans="264:269" x14ac:dyDescent="0.2">
      <c r="JD887">
        <f t="shared" si="254"/>
        <v>0</v>
      </c>
      <c r="JE887">
        <f t="shared" si="255"/>
        <v>0</v>
      </c>
      <c r="JF887" t="str">
        <f t="shared" ca="1" si="256"/>
        <v/>
      </c>
      <c r="JG887" t="str">
        <f t="shared" ca="1" si="257"/>
        <v/>
      </c>
      <c r="JH887" t="str">
        <f t="shared" ca="1" si="258"/>
        <v/>
      </c>
      <c r="JI887" t="str">
        <f t="shared" ca="1" si="259"/>
        <v/>
      </c>
    </row>
    <row r="888" spans="264:269" x14ac:dyDescent="0.2">
      <c r="JD888">
        <f t="shared" si="254"/>
        <v>0</v>
      </c>
      <c r="JE888">
        <f t="shared" si="255"/>
        <v>0</v>
      </c>
      <c r="JF888" t="str">
        <f t="shared" ca="1" si="256"/>
        <v/>
      </c>
      <c r="JG888" t="str">
        <f t="shared" ca="1" si="257"/>
        <v/>
      </c>
      <c r="JH888" t="str">
        <f t="shared" ca="1" si="258"/>
        <v/>
      </c>
      <c r="JI888" t="str">
        <f t="shared" ca="1" si="259"/>
        <v/>
      </c>
    </row>
    <row r="889" spans="264:269" x14ac:dyDescent="0.2">
      <c r="JD889">
        <f t="shared" si="254"/>
        <v>0</v>
      </c>
      <c r="JE889">
        <f t="shared" si="255"/>
        <v>0</v>
      </c>
      <c r="JF889" t="str">
        <f t="shared" ca="1" si="256"/>
        <v/>
      </c>
      <c r="JG889" t="str">
        <f t="shared" ca="1" si="257"/>
        <v/>
      </c>
      <c r="JH889" t="str">
        <f t="shared" ca="1" si="258"/>
        <v/>
      </c>
      <c r="JI889" t="str">
        <f t="shared" ca="1" si="259"/>
        <v/>
      </c>
    </row>
    <row r="890" spans="264:269" x14ac:dyDescent="0.2">
      <c r="JD890">
        <f t="shared" si="254"/>
        <v>0</v>
      </c>
      <c r="JE890">
        <f t="shared" si="255"/>
        <v>0</v>
      </c>
      <c r="JF890" t="str">
        <f t="shared" ca="1" si="256"/>
        <v/>
      </c>
      <c r="JG890" t="str">
        <f t="shared" ca="1" si="257"/>
        <v/>
      </c>
      <c r="JH890" t="str">
        <f t="shared" ca="1" si="258"/>
        <v/>
      </c>
      <c r="JI890" t="str">
        <f t="shared" ca="1" si="259"/>
        <v/>
      </c>
    </row>
    <row r="891" spans="264:269" x14ac:dyDescent="0.2">
      <c r="JD891">
        <f t="shared" si="254"/>
        <v>0</v>
      </c>
      <c r="JE891">
        <f t="shared" si="255"/>
        <v>0</v>
      </c>
      <c r="JF891" t="str">
        <f t="shared" ca="1" si="256"/>
        <v/>
      </c>
      <c r="JG891" t="str">
        <f t="shared" ca="1" si="257"/>
        <v/>
      </c>
      <c r="JH891" t="str">
        <f t="shared" ca="1" si="258"/>
        <v/>
      </c>
      <c r="JI891" t="str">
        <f t="shared" ca="1" si="259"/>
        <v/>
      </c>
    </row>
    <row r="892" spans="264:269" x14ac:dyDescent="0.2">
      <c r="JD892">
        <f t="shared" si="254"/>
        <v>0</v>
      </c>
      <c r="JE892">
        <f t="shared" si="255"/>
        <v>0</v>
      </c>
      <c r="JF892" t="str">
        <f t="shared" ca="1" si="256"/>
        <v/>
      </c>
      <c r="JG892" t="str">
        <f t="shared" ca="1" si="257"/>
        <v/>
      </c>
      <c r="JH892" t="str">
        <f t="shared" ca="1" si="258"/>
        <v/>
      </c>
      <c r="JI892" t="str">
        <f t="shared" ca="1" si="259"/>
        <v/>
      </c>
    </row>
    <row r="893" spans="264:269" x14ac:dyDescent="0.2">
      <c r="JD893">
        <f t="shared" si="254"/>
        <v>0</v>
      </c>
      <c r="JE893">
        <f t="shared" si="255"/>
        <v>0</v>
      </c>
      <c r="JF893" t="str">
        <f t="shared" ca="1" si="256"/>
        <v/>
      </c>
      <c r="JG893" t="str">
        <f t="shared" ca="1" si="257"/>
        <v/>
      </c>
      <c r="JH893" t="str">
        <f t="shared" ca="1" si="258"/>
        <v/>
      </c>
      <c r="JI893" t="str">
        <f t="shared" ca="1" si="259"/>
        <v/>
      </c>
    </row>
    <row r="894" spans="264:269" x14ac:dyDescent="0.2">
      <c r="JD894">
        <f t="shared" si="254"/>
        <v>0</v>
      </c>
      <c r="JE894">
        <f t="shared" si="255"/>
        <v>0</v>
      </c>
      <c r="JF894" t="str">
        <f t="shared" ca="1" si="256"/>
        <v/>
      </c>
      <c r="JG894" t="str">
        <f t="shared" ca="1" si="257"/>
        <v/>
      </c>
      <c r="JH894" t="str">
        <f t="shared" ca="1" si="258"/>
        <v/>
      </c>
      <c r="JI894" t="str">
        <f t="shared" ca="1" si="259"/>
        <v/>
      </c>
    </row>
    <row r="895" spans="264:269" x14ac:dyDescent="0.2">
      <c r="JD895">
        <f t="shared" si="254"/>
        <v>0</v>
      </c>
      <c r="JE895">
        <f t="shared" si="255"/>
        <v>0</v>
      </c>
      <c r="JF895" t="str">
        <f t="shared" ca="1" si="256"/>
        <v/>
      </c>
      <c r="JG895" t="str">
        <f t="shared" ca="1" si="257"/>
        <v/>
      </c>
      <c r="JH895" t="str">
        <f t="shared" ca="1" si="258"/>
        <v/>
      </c>
      <c r="JI895" t="str">
        <f t="shared" ca="1" si="259"/>
        <v/>
      </c>
    </row>
    <row r="896" spans="264:269" x14ac:dyDescent="0.2">
      <c r="JD896">
        <f t="shared" si="254"/>
        <v>0</v>
      </c>
      <c r="JE896">
        <f t="shared" si="255"/>
        <v>0</v>
      </c>
      <c r="JF896" t="str">
        <f t="shared" ca="1" si="256"/>
        <v/>
      </c>
      <c r="JG896" t="str">
        <f t="shared" ca="1" si="257"/>
        <v/>
      </c>
      <c r="JH896" t="str">
        <f t="shared" ca="1" si="258"/>
        <v/>
      </c>
      <c r="JI896" t="str">
        <f t="shared" ca="1" si="259"/>
        <v/>
      </c>
    </row>
    <row r="897" spans="264:269" x14ac:dyDescent="0.2">
      <c r="JD897">
        <f t="shared" si="254"/>
        <v>0</v>
      </c>
      <c r="JE897">
        <f t="shared" si="255"/>
        <v>0</v>
      </c>
      <c r="JF897" t="str">
        <f t="shared" ca="1" si="256"/>
        <v/>
      </c>
      <c r="JG897" t="str">
        <f t="shared" ca="1" si="257"/>
        <v/>
      </c>
      <c r="JH897" t="str">
        <f t="shared" ca="1" si="258"/>
        <v/>
      </c>
      <c r="JI897" t="str">
        <f t="shared" ca="1" si="259"/>
        <v/>
      </c>
    </row>
    <row r="898" spans="264:269" x14ac:dyDescent="0.2">
      <c r="JD898">
        <f t="shared" si="254"/>
        <v>0</v>
      </c>
      <c r="JE898">
        <f t="shared" si="255"/>
        <v>0</v>
      </c>
      <c r="JF898" t="str">
        <f t="shared" ca="1" si="256"/>
        <v/>
      </c>
      <c r="JG898" t="str">
        <f t="shared" ca="1" si="257"/>
        <v/>
      </c>
      <c r="JH898" t="str">
        <f t="shared" ca="1" si="258"/>
        <v/>
      </c>
      <c r="JI898" t="str">
        <f t="shared" ca="1" si="259"/>
        <v/>
      </c>
    </row>
    <row r="899" spans="264:269" x14ac:dyDescent="0.2">
      <c r="JD899">
        <f t="shared" si="254"/>
        <v>0</v>
      </c>
      <c r="JE899">
        <f t="shared" si="255"/>
        <v>0</v>
      </c>
      <c r="JF899" t="str">
        <f t="shared" ca="1" si="256"/>
        <v/>
      </c>
      <c r="JG899" t="str">
        <f t="shared" ca="1" si="257"/>
        <v/>
      </c>
      <c r="JH899" t="str">
        <f t="shared" ca="1" si="258"/>
        <v/>
      </c>
      <c r="JI899" t="str">
        <f t="shared" ca="1" si="259"/>
        <v/>
      </c>
    </row>
    <row r="900" spans="264:269" x14ac:dyDescent="0.2">
      <c r="JD900">
        <f t="shared" si="254"/>
        <v>0</v>
      </c>
      <c r="JE900">
        <f t="shared" si="255"/>
        <v>0</v>
      </c>
      <c r="JF900" t="str">
        <f t="shared" ca="1" si="256"/>
        <v/>
      </c>
      <c r="JG900" t="str">
        <f t="shared" ca="1" si="257"/>
        <v/>
      </c>
      <c r="JH900" t="str">
        <f t="shared" ca="1" si="258"/>
        <v/>
      </c>
      <c r="JI900" t="str">
        <f t="shared" ca="1" si="259"/>
        <v/>
      </c>
    </row>
    <row r="901" spans="264:269" x14ac:dyDescent="0.2">
      <c r="JD901">
        <f t="shared" si="254"/>
        <v>0</v>
      </c>
      <c r="JE901">
        <f t="shared" si="255"/>
        <v>0</v>
      </c>
      <c r="JF901" t="str">
        <f t="shared" ca="1" si="256"/>
        <v/>
      </c>
      <c r="JG901" t="str">
        <f t="shared" ca="1" si="257"/>
        <v/>
      </c>
      <c r="JH901" t="str">
        <f t="shared" ca="1" si="258"/>
        <v/>
      </c>
      <c r="JI901" t="str">
        <f t="shared" ca="1" si="259"/>
        <v/>
      </c>
    </row>
    <row r="902" spans="264:269" x14ac:dyDescent="0.2">
      <c r="JD902">
        <f t="shared" si="254"/>
        <v>0</v>
      </c>
      <c r="JE902">
        <f t="shared" si="255"/>
        <v>0</v>
      </c>
      <c r="JF902" t="str">
        <f t="shared" ca="1" si="256"/>
        <v/>
      </c>
      <c r="JG902" t="str">
        <f t="shared" ca="1" si="257"/>
        <v/>
      </c>
      <c r="JH902" t="str">
        <f t="shared" ca="1" si="258"/>
        <v/>
      </c>
      <c r="JI902" t="str">
        <f t="shared" ca="1" si="259"/>
        <v/>
      </c>
    </row>
    <row r="903" spans="264:269" x14ac:dyDescent="0.2">
      <c r="JD903">
        <f t="shared" si="254"/>
        <v>0</v>
      </c>
      <c r="JE903">
        <f t="shared" si="255"/>
        <v>0</v>
      </c>
      <c r="JF903" t="str">
        <f t="shared" ca="1" si="256"/>
        <v/>
      </c>
      <c r="JG903" t="str">
        <f t="shared" ca="1" si="257"/>
        <v/>
      </c>
      <c r="JH903" t="str">
        <f t="shared" ca="1" si="258"/>
        <v/>
      </c>
      <c r="JI903" t="str">
        <f t="shared" ca="1" si="259"/>
        <v/>
      </c>
    </row>
    <row r="904" spans="264:269" x14ac:dyDescent="0.2">
      <c r="JD904">
        <f t="shared" si="254"/>
        <v>0</v>
      </c>
      <c r="JE904">
        <f t="shared" si="255"/>
        <v>0</v>
      </c>
      <c r="JF904" t="str">
        <f t="shared" ca="1" si="256"/>
        <v/>
      </c>
      <c r="JG904" t="str">
        <f t="shared" ca="1" si="257"/>
        <v/>
      </c>
      <c r="JH904" t="str">
        <f t="shared" ca="1" si="258"/>
        <v/>
      </c>
      <c r="JI904" t="str">
        <f t="shared" ca="1" si="259"/>
        <v/>
      </c>
    </row>
    <row r="905" spans="264:269" x14ac:dyDescent="0.2">
      <c r="JD905">
        <f t="shared" si="254"/>
        <v>0</v>
      </c>
      <c r="JE905">
        <f t="shared" si="255"/>
        <v>0</v>
      </c>
      <c r="JF905" t="str">
        <f t="shared" ca="1" si="256"/>
        <v/>
      </c>
      <c r="JG905" t="str">
        <f t="shared" ca="1" si="257"/>
        <v/>
      </c>
      <c r="JH905" t="str">
        <f t="shared" ca="1" si="258"/>
        <v/>
      </c>
      <c r="JI905" t="str">
        <f t="shared" ca="1" si="259"/>
        <v/>
      </c>
    </row>
    <row r="906" spans="264:269" x14ac:dyDescent="0.2">
      <c r="JD906">
        <f t="shared" si="254"/>
        <v>0</v>
      </c>
      <c r="JE906">
        <f t="shared" si="255"/>
        <v>0</v>
      </c>
      <c r="JF906" t="str">
        <f t="shared" ca="1" si="256"/>
        <v/>
      </c>
      <c r="JG906" t="str">
        <f t="shared" ca="1" si="257"/>
        <v/>
      </c>
      <c r="JH906" t="str">
        <f t="shared" ca="1" si="258"/>
        <v/>
      </c>
      <c r="JI906" t="str">
        <f t="shared" ca="1" si="259"/>
        <v/>
      </c>
    </row>
    <row r="907" spans="264:269" x14ac:dyDescent="0.2">
      <c r="JD907">
        <f t="shared" si="254"/>
        <v>0</v>
      </c>
      <c r="JE907">
        <f t="shared" si="255"/>
        <v>0</v>
      </c>
      <c r="JF907" t="str">
        <f t="shared" ca="1" si="256"/>
        <v/>
      </c>
      <c r="JG907" t="str">
        <f t="shared" ca="1" si="257"/>
        <v/>
      </c>
      <c r="JH907" t="str">
        <f t="shared" ca="1" si="258"/>
        <v/>
      </c>
      <c r="JI907" t="str">
        <f t="shared" ca="1" si="259"/>
        <v/>
      </c>
    </row>
    <row r="908" spans="264:269" x14ac:dyDescent="0.2">
      <c r="JD908">
        <f t="shared" si="254"/>
        <v>0</v>
      </c>
      <c r="JE908">
        <f t="shared" si="255"/>
        <v>0</v>
      </c>
      <c r="JF908" t="str">
        <f t="shared" ca="1" si="256"/>
        <v/>
      </c>
      <c r="JG908" t="str">
        <f t="shared" ca="1" si="257"/>
        <v/>
      </c>
      <c r="JH908" t="str">
        <f t="shared" ca="1" si="258"/>
        <v/>
      </c>
      <c r="JI908" t="str">
        <f t="shared" ca="1" si="259"/>
        <v/>
      </c>
    </row>
    <row r="909" spans="264:269" x14ac:dyDescent="0.2">
      <c r="JD909">
        <f t="shared" si="254"/>
        <v>0</v>
      </c>
      <c r="JE909">
        <f t="shared" si="255"/>
        <v>0</v>
      </c>
      <c r="JF909" t="str">
        <f t="shared" ca="1" si="256"/>
        <v/>
      </c>
      <c r="JG909" t="str">
        <f t="shared" ca="1" si="257"/>
        <v/>
      </c>
      <c r="JH909" t="str">
        <f t="shared" ca="1" si="258"/>
        <v/>
      </c>
      <c r="JI909" t="str">
        <f t="shared" ca="1" si="259"/>
        <v/>
      </c>
    </row>
    <row r="910" spans="264:269" x14ac:dyDescent="0.2">
      <c r="JD910">
        <f t="shared" si="254"/>
        <v>0</v>
      </c>
      <c r="JE910">
        <f t="shared" si="255"/>
        <v>0</v>
      </c>
      <c r="JF910" t="str">
        <f t="shared" ca="1" si="256"/>
        <v/>
      </c>
      <c r="JG910" t="str">
        <f t="shared" ca="1" si="257"/>
        <v/>
      </c>
      <c r="JH910" t="str">
        <f t="shared" ca="1" si="258"/>
        <v/>
      </c>
      <c r="JI910" t="str">
        <f t="shared" ca="1" si="259"/>
        <v/>
      </c>
    </row>
    <row r="911" spans="264:269" x14ac:dyDescent="0.2">
      <c r="JD911">
        <f t="shared" si="254"/>
        <v>0</v>
      </c>
      <c r="JE911">
        <f t="shared" si="255"/>
        <v>0</v>
      </c>
      <c r="JF911" t="str">
        <f t="shared" ca="1" si="256"/>
        <v/>
      </c>
      <c r="JG911" t="str">
        <f t="shared" ca="1" si="257"/>
        <v/>
      </c>
      <c r="JH911" t="str">
        <f t="shared" ca="1" si="258"/>
        <v/>
      </c>
      <c r="JI911" t="str">
        <f t="shared" ca="1" si="259"/>
        <v/>
      </c>
    </row>
    <row r="912" spans="264:269" x14ac:dyDescent="0.2">
      <c r="JD912">
        <f t="shared" si="254"/>
        <v>0</v>
      </c>
      <c r="JE912">
        <f t="shared" si="255"/>
        <v>0</v>
      </c>
      <c r="JF912" t="str">
        <f t="shared" ca="1" si="256"/>
        <v/>
      </c>
      <c r="JG912" t="str">
        <f t="shared" ca="1" si="257"/>
        <v/>
      </c>
      <c r="JH912" t="str">
        <f t="shared" ca="1" si="258"/>
        <v/>
      </c>
      <c r="JI912" t="str">
        <f t="shared" ca="1" si="259"/>
        <v/>
      </c>
    </row>
    <row r="913" spans="264:269" x14ac:dyDescent="0.2">
      <c r="JD913">
        <f t="shared" si="254"/>
        <v>0</v>
      </c>
      <c r="JE913">
        <f t="shared" si="255"/>
        <v>0</v>
      </c>
      <c r="JF913" t="str">
        <f t="shared" ca="1" si="256"/>
        <v/>
      </c>
      <c r="JG913" t="str">
        <f t="shared" ca="1" si="257"/>
        <v/>
      </c>
      <c r="JH913" t="str">
        <f t="shared" ca="1" si="258"/>
        <v/>
      </c>
      <c r="JI913" t="str">
        <f t="shared" ca="1" si="259"/>
        <v/>
      </c>
    </row>
    <row r="914" spans="264:269" x14ac:dyDescent="0.2">
      <c r="JD914">
        <f t="shared" si="254"/>
        <v>0</v>
      </c>
      <c r="JE914">
        <f t="shared" si="255"/>
        <v>0</v>
      </c>
      <c r="JF914" t="str">
        <f t="shared" ca="1" si="256"/>
        <v/>
      </c>
      <c r="JG914" t="str">
        <f t="shared" ca="1" si="257"/>
        <v/>
      </c>
      <c r="JH914" t="str">
        <f t="shared" ca="1" si="258"/>
        <v/>
      </c>
      <c r="JI914" t="str">
        <f t="shared" ca="1" si="259"/>
        <v/>
      </c>
    </row>
    <row r="915" spans="264:269" x14ac:dyDescent="0.2">
      <c r="JD915">
        <f t="shared" si="254"/>
        <v>0</v>
      </c>
      <c r="JE915">
        <f t="shared" si="255"/>
        <v>0</v>
      </c>
      <c r="JF915" t="str">
        <f t="shared" ca="1" si="256"/>
        <v/>
      </c>
      <c r="JG915" t="str">
        <f t="shared" ca="1" si="257"/>
        <v/>
      </c>
      <c r="JH915" t="str">
        <f t="shared" ca="1" si="258"/>
        <v/>
      </c>
      <c r="JI915" t="str">
        <f t="shared" ca="1" si="259"/>
        <v/>
      </c>
    </row>
    <row r="916" spans="264:269" x14ac:dyDescent="0.2">
      <c r="JD916">
        <f t="shared" si="254"/>
        <v>0</v>
      </c>
      <c r="JE916">
        <f t="shared" si="255"/>
        <v>0</v>
      </c>
      <c r="JF916" t="str">
        <f t="shared" ca="1" si="256"/>
        <v/>
      </c>
      <c r="JG916" t="str">
        <f t="shared" ca="1" si="257"/>
        <v/>
      </c>
      <c r="JH916" t="str">
        <f t="shared" ca="1" si="258"/>
        <v/>
      </c>
      <c r="JI916" t="str">
        <f t="shared" ca="1" si="259"/>
        <v/>
      </c>
    </row>
    <row r="917" spans="264:269" x14ac:dyDescent="0.2">
      <c r="JD917">
        <f t="shared" si="254"/>
        <v>0</v>
      </c>
      <c r="JE917">
        <f t="shared" si="255"/>
        <v>0</v>
      </c>
      <c r="JF917" t="str">
        <f t="shared" ca="1" si="256"/>
        <v/>
      </c>
      <c r="JG917" t="str">
        <f t="shared" ca="1" si="257"/>
        <v/>
      </c>
      <c r="JH917" t="str">
        <f t="shared" ca="1" si="258"/>
        <v/>
      </c>
      <c r="JI917" t="str">
        <f t="shared" ca="1" si="259"/>
        <v/>
      </c>
    </row>
    <row r="918" spans="264:269" x14ac:dyDescent="0.2">
      <c r="JD918">
        <f t="shared" si="254"/>
        <v>0</v>
      </c>
      <c r="JE918">
        <f t="shared" si="255"/>
        <v>0</v>
      </c>
      <c r="JF918" t="str">
        <f t="shared" ca="1" si="256"/>
        <v/>
      </c>
      <c r="JG918" t="str">
        <f t="shared" ca="1" si="257"/>
        <v/>
      </c>
      <c r="JH918" t="str">
        <f t="shared" ca="1" si="258"/>
        <v/>
      </c>
      <c r="JI918" t="str">
        <f t="shared" ca="1" si="259"/>
        <v/>
      </c>
    </row>
    <row r="919" spans="264:269" x14ac:dyDescent="0.2">
      <c r="JD919">
        <f t="shared" si="254"/>
        <v>0</v>
      </c>
      <c r="JE919">
        <f t="shared" si="255"/>
        <v>0</v>
      </c>
      <c r="JF919" t="str">
        <f t="shared" ca="1" si="256"/>
        <v/>
      </c>
      <c r="JG919" t="str">
        <f t="shared" ca="1" si="257"/>
        <v/>
      </c>
      <c r="JH919" t="str">
        <f t="shared" ca="1" si="258"/>
        <v/>
      </c>
      <c r="JI919" t="str">
        <f t="shared" ca="1" si="259"/>
        <v/>
      </c>
    </row>
    <row r="920" spans="264:269" x14ac:dyDescent="0.2">
      <c r="JD920">
        <f t="shared" si="254"/>
        <v>0</v>
      </c>
      <c r="JE920">
        <f t="shared" si="255"/>
        <v>0</v>
      </c>
      <c r="JF920" t="str">
        <f t="shared" ca="1" si="256"/>
        <v/>
      </c>
      <c r="JG920" t="str">
        <f t="shared" ca="1" si="257"/>
        <v/>
      </c>
      <c r="JH920" t="str">
        <f t="shared" ca="1" si="258"/>
        <v/>
      </c>
      <c r="JI920" t="str">
        <f t="shared" ca="1" si="259"/>
        <v/>
      </c>
    </row>
    <row r="921" spans="264:269" x14ac:dyDescent="0.2">
      <c r="JD921">
        <f t="shared" si="254"/>
        <v>0</v>
      </c>
      <c r="JE921">
        <f t="shared" si="255"/>
        <v>0</v>
      </c>
      <c r="JF921" t="str">
        <f t="shared" ca="1" si="256"/>
        <v/>
      </c>
      <c r="JG921" t="str">
        <f t="shared" ca="1" si="257"/>
        <v/>
      </c>
      <c r="JH921" t="str">
        <f t="shared" ca="1" si="258"/>
        <v/>
      </c>
      <c r="JI921" t="str">
        <f t="shared" ca="1" si="259"/>
        <v/>
      </c>
    </row>
    <row r="922" spans="264:269" x14ac:dyDescent="0.2">
      <c r="JD922">
        <f t="shared" si="254"/>
        <v>0</v>
      </c>
      <c r="JE922">
        <f t="shared" si="255"/>
        <v>0</v>
      </c>
      <c r="JF922" t="str">
        <f t="shared" ca="1" si="256"/>
        <v/>
      </c>
      <c r="JG922" t="str">
        <f t="shared" ca="1" si="257"/>
        <v/>
      </c>
      <c r="JH922" t="str">
        <f t="shared" ca="1" si="258"/>
        <v/>
      </c>
      <c r="JI922" t="str">
        <f t="shared" ca="1" si="259"/>
        <v/>
      </c>
    </row>
    <row r="923" spans="264:269" x14ac:dyDescent="0.2">
      <c r="JD923">
        <f t="shared" si="254"/>
        <v>0</v>
      </c>
      <c r="JE923">
        <f t="shared" si="255"/>
        <v>0</v>
      </c>
      <c r="JF923" t="str">
        <f t="shared" ca="1" si="256"/>
        <v/>
      </c>
      <c r="JG923" t="str">
        <f t="shared" ca="1" si="257"/>
        <v/>
      </c>
      <c r="JH923" t="str">
        <f t="shared" ca="1" si="258"/>
        <v/>
      </c>
      <c r="JI923" t="str">
        <f t="shared" ca="1" si="259"/>
        <v/>
      </c>
    </row>
    <row r="924" spans="264:269" x14ac:dyDescent="0.2">
      <c r="JD924">
        <f t="shared" ref="JD924:JD987" si="260">IF(JD923&lt;&gt;0,JD923-1,0)</f>
        <v>0</v>
      </c>
      <c r="JE924">
        <f t="shared" ref="JE924:JE987" si="261">IF(JD924&lt;&gt;0,JE923+1,0)</f>
        <v>0</v>
      </c>
      <c r="JF924" t="str">
        <f t="shared" ref="JF924:JF987" ca="1" si="262">IF(ScenarioType&lt;&gt;"ALL",IF(ISERROR(IF(INDIRECT("SCENARIOMETA!B"&amp;JE924)=ScenarioType,INDIRECT("SCENARIOMETA!A"&amp;JE924)," ")),"",IF(INDIRECT("SCENARIOMETA!B"&amp;JE924)=ScenarioType,INDIRECT("SCENARIOMETA!A"&amp;JE924)," ")),IF(JD924&lt;&gt;0,INDIRECT("SCENARIOMETA!A"&amp;JE924),""))</f>
        <v/>
      </c>
      <c r="JG924" t="str">
        <f t="shared" ref="JG924:JG987" ca="1" si="263">IF(ScenarioType&lt;&gt;"ALL",IF(ISERROR(IF(INDIRECT("SCENARIOMETA!B"&amp;JE924)=ScenarioType,INDIRECT("SCENARIOMETA!B"&amp;JE924)," ")),"",IF(INDIRECT("SCENARIOMETA!B"&amp;JE924)=ScenarioType,INDIRECT("SCENARIOMETA!B"&amp;JE924)," ")),IF(JD924&lt;&gt;0,INDIRECT("SCENARIOMETA!B"&amp;JE924),""))</f>
        <v/>
      </c>
      <c r="JH924" t="str">
        <f t="shared" ref="JH924:JH987" ca="1" si="264">IF(ScenarioType&lt;&gt;"ALL",IF(ISERROR(IF(INDIRECT("SCENARIOMETA!B"&amp;JE924)=ScenarioType,INDIRECT("SCENARIOMETA!H"&amp;JE924)," ")),"",IF(INDIRECT("SCENARIOMETA!B"&amp;JE924)=ScenarioType,INDIRECT("SCENARIOMETA!H"&amp;JE924)," ")+14),IF(JD924&lt;&gt;0,INDIRECT("SCENARIOMETA!H"&amp;JE924)+14,""))</f>
        <v/>
      </c>
      <c r="JI924" t="str">
        <f t="shared" ref="JI924:JI987" ca="1" si="265">IF(ScenarioType&lt;&gt;"ALL",IF(ISERROR(IF(INDIRECT("SCENARIOMETA!B"&amp;JE924)=ScenarioType,INDIRECT("SCENARIOMETA!E"&amp;JE924)," ")),"",IF(INDIRECT("SCENARIOMETA!B"&amp;JE924)=ScenarioType,INDIRECT("SCENARIOMETA!E"&amp;JE924)," ")+14),IF(JD924&lt;&gt;0,INDIRECT("SCENARIOMETA!E"&amp;JE924)+14,""))</f>
        <v/>
      </c>
    </row>
    <row r="925" spans="264:269" x14ac:dyDescent="0.2">
      <c r="JD925">
        <f t="shared" si="260"/>
        <v>0</v>
      </c>
      <c r="JE925">
        <f t="shared" si="261"/>
        <v>0</v>
      </c>
      <c r="JF925" t="str">
        <f t="shared" ca="1" si="262"/>
        <v/>
      </c>
      <c r="JG925" t="str">
        <f t="shared" ca="1" si="263"/>
        <v/>
      </c>
      <c r="JH925" t="str">
        <f t="shared" ca="1" si="264"/>
        <v/>
      </c>
      <c r="JI925" t="str">
        <f t="shared" ca="1" si="265"/>
        <v/>
      </c>
    </row>
    <row r="926" spans="264:269" x14ac:dyDescent="0.2">
      <c r="JD926">
        <f t="shared" si="260"/>
        <v>0</v>
      </c>
      <c r="JE926">
        <f t="shared" si="261"/>
        <v>0</v>
      </c>
      <c r="JF926" t="str">
        <f t="shared" ca="1" si="262"/>
        <v/>
      </c>
      <c r="JG926" t="str">
        <f t="shared" ca="1" si="263"/>
        <v/>
      </c>
      <c r="JH926" t="str">
        <f t="shared" ca="1" si="264"/>
        <v/>
      </c>
      <c r="JI926" t="str">
        <f t="shared" ca="1" si="265"/>
        <v/>
      </c>
    </row>
    <row r="927" spans="264:269" x14ac:dyDescent="0.2">
      <c r="JD927">
        <f t="shared" si="260"/>
        <v>0</v>
      </c>
      <c r="JE927">
        <f t="shared" si="261"/>
        <v>0</v>
      </c>
      <c r="JF927" t="str">
        <f t="shared" ca="1" si="262"/>
        <v/>
      </c>
      <c r="JG927" t="str">
        <f t="shared" ca="1" si="263"/>
        <v/>
      </c>
      <c r="JH927" t="str">
        <f t="shared" ca="1" si="264"/>
        <v/>
      </c>
      <c r="JI927" t="str">
        <f t="shared" ca="1" si="265"/>
        <v/>
      </c>
    </row>
    <row r="928" spans="264:269" x14ac:dyDescent="0.2">
      <c r="JD928">
        <f t="shared" si="260"/>
        <v>0</v>
      </c>
      <c r="JE928">
        <f t="shared" si="261"/>
        <v>0</v>
      </c>
      <c r="JF928" t="str">
        <f t="shared" ca="1" si="262"/>
        <v/>
      </c>
      <c r="JG928" t="str">
        <f t="shared" ca="1" si="263"/>
        <v/>
      </c>
      <c r="JH928" t="str">
        <f t="shared" ca="1" si="264"/>
        <v/>
      </c>
      <c r="JI928" t="str">
        <f t="shared" ca="1" si="265"/>
        <v/>
      </c>
    </row>
    <row r="929" spans="264:269" x14ac:dyDescent="0.2">
      <c r="JD929">
        <f t="shared" si="260"/>
        <v>0</v>
      </c>
      <c r="JE929">
        <f t="shared" si="261"/>
        <v>0</v>
      </c>
      <c r="JF929" t="str">
        <f t="shared" ca="1" si="262"/>
        <v/>
      </c>
      <c r="JG929" t="str">
        <f t="shared" ca="1" si="263"/>
        <v/>
      </c>
      <c r="JH929" t="str">
        <f t="shared" ca="1" si="264"/>
        <v/>
      </c>
      <c r="JI929" t="str">
        <f t="shared" ca="1" si="265"/>
        <v/>
      </c>
    </row>
    <row r="930" spans="264:269" x14ac:dyDescent="0.2">
      <c r="JD930">
        <f t="shared" si="260"/>
        <v>0</v>
      </c>
      <c r="JE930">
        <f t="shared" si="261"/>
        <v>0</v>
      </c>
      <c r="JF930" t="str">
        <f t="shared" ca="1" si="262"/>
        <v/>
      </c>
      <c r="JG930" t="str">
        <f t="shared" ca="1" si="263"/>
        <v/>
      </c>
      <c r="JH930" t="str">
        <f t="shared" ca="1" si="264"/>
        <v/>
      </c>
      <c r="JI930" t="str">
        <f t="shared" ca="1" si="265"/>
        <v/>
      </c>
    </row>
    <row r="931" spans="264:269" x14ac:dyDescent="0.2">
      <c r="JD931">
        <f t="shared" si="260"/>
        <v>0</v>
      </c>
      <c r="JE931">
        <f t="shared" si="261"/>
        <v>0</v>
      </c>
      <c r="JF931" t="str">
        <f t="shared" ca="1" si="262"/>
        <v/>
      </c>
      <c r="JG931" t="str">
        <f t="shared" ca="1" si="263"/>
        <v/>
      </c>
      <c r="JH931" t="str">
        <f t="shared" ca="1" si="264"/>
        <v/>
      </c>
      <c r="JI931" t="str">
        <f t="shared" ca="1" si="265"/>
        <v/>
      </c>
    </row>
    <row r="932" spans="264:269" x14ac:dyDescent="0.2">
      <c r="JD932">
        <f t="shared" si="260"/>
        <v>0</v>
      </c>
      <c r="JE932">
        <f t="shared" si="261"/>
        <v>0</v>
      </c>
      <c r="JF932" t="str">
        <f t="shared" ca="1" si="262"/>
        <v/>
      </c>
      <c r="JG932" t="str">
        <f t="shared" ca="1" si="263"/>
        <v/>
      </c>
      <c r="JH932" t="str">
        <f t="shared" ca="1" si="264"/>
        <v/>
      </c>
      <c r="JI932" t="str">
        <f t="shared" ca="1" si="265"/>
        <v/>
      </c>
    </row>
    <row r="933" spans="264:269" x14ac:dyDescent="0.2">
      <c r="JD933">
        <f t="shared" si="260"/>
        <v>0</v>
      </c>
      <c r="JE933">
        <f t="shared" si="261"/>
        <v>0</v>
      </c>
      <c r="JF933" t="str">
        <f t="shared" ca="1" si="262"/>
        <v/>
      </c>
      <c r="JG933" t="str">
        <f t="shared" ca="1" si="263"/>
        <v/>
      </c>
      <c r="JH933" t="str">
        <f t="shared" ca="1" si="264"/>
        <v/>
      </c>
      <c r="JI933" t="str">
        <f t="shared" ca="1" si="265"/>
        <v/>
      </c>
    </row>
    <row r="934" spans="264:269" x14ac:dyDescent="0.2">
      <c r="JD934">
        <f t="shared" si="260"/>
        <v>0</v>
      </c>
      <c r="JE934">
        <f t="shared" si="261"/>
        <v>0</v>
      </c>
      <c r="JF934" t="str">
        <f t="shared" ca="1" si="262"/>
        <v/>
      </c>
      <c r="JG934" t="str">
        <f t="shared" ca="1" si="263"/>
        <v/>
      </c>
      <c r="JH934" t="str">
        <f t="shared" ca="1" si="264"/>
        <v/>
      </c>
      <c r="JI934" t="str">
        <f t="shared" ca="1" si="265"/>
        <v/>
      </c>
    </row>
    <row r="935" spans="264:269" x14ac:dyDescent="0.2">
      <c r="JD935">
        <f t="shared" si="260"/>
        <v>0</v>
      </c>
      <c r="JE935">
        <f t="shared" si="261"/>
        <v>0</v>
      </c>
      <c r="JF935" t="str">
        <f t="shared" ca="1" si="262"/>
        <v/>
      </c>
      <c r="JG935" t="str">
        <f t="shared" ca="1" si="263"/>
        <v/>
      </c>
      <c r="JH935" t="str">
        <f t="shared" ca="1" si="264"/>
        <v/>
      </c>
      <c r="JI935" t="str">
        <f t="shared" ca="1" si="265"/>
        <v/>
      </c>
    </row>
    <row r="936" spans="264:269" x14ac:dyDescent="0.2">
      <c r="JD936">
        <f t="shared" si="260"/>
        <v>0</v>
      </c>
      <c r="JE936">
        <f t="shared" si="261"/>
        <v>0</v>
      </c>
      <c r="JF936" t="str">
        <f t="shared" ca="1" si="262"/>
        <v/>
      </c>
      <c r="JG936" t="str">
        <f t="shared" ca="1" si="263"/>
        <v/>
      </c>
      <c r="JH936" t="str">
        <f t="shared" ca="1" si="264"/>
        <v/>
      </c>
      <c r="JI936" t="str">
        <f t="shared" ca="1" si="265"/>
        <v/>
      </c>
    </row>
    <row r="937" spans="264:269" x14ac:dyDescent="0.2">
      <c r="JD937">
        <f t="shared" si="260"/>
        <v>0</v>
      </c>
      <c r="JE937">
        <f t="shared" si="261"/>
        <v>0</v>
      </c>
      <c r="JF937" t="str">
        <f t="shared" ca="1" si="262"/>
        <v/>
      </c>
      <c r="JG937" t="str">
        <f t="shared" ca="1" si="263"/>
        <v/>
      </c>
      <c r="JH937" t="str">
        <f t="shared" ca="1" si="264"/>
        <v/>
      </c>
      <c r="JI937" t="str">
        <f t="shared" ca="1" si="265"/>
        <v/>
      </c>
    </row>
    <row r="938" spans="264:269" x14ac:dyDescent="0.2">
      <c r="JD938">
        <f t="shared" si="260"/>
        <v>0</v>
      </c>
      <c r="JE938">
        <f t="shared" si="261"/>
        <v>0</v>
      </c>
      <c r="JF938" t="str">
        <f t="shared" ca="1" si="262"/>
        <v/>
      </c>
      <c r="JG938" t="str">
        <f t="shared" ca="1" si="263"/>
        <v/>
      </c>
      <c r="JH938" t="str">
        <f t="shared" ca="1" si="264"/>
        <v/>
      </c>
      <c r="JI938" t="str">
        <f t="shared" ca="1" si="265"/>
        <v/>
      </c>
    </row>
    <row r="939" spans="264:269" x14ac:dyDescent="0.2">
      <c r="JD939">
        <f t="shared" si="260"/>
        <v>0</v>
      </c>
      <c r="JE939">
        <f t="shared" si="261"/>
        <v>0</v>
      </c>
      <c r="JF939" t="str">
        <f t="shared" ca="1" si="262"/>
        <v/>
      </c>
      <c r="JG939" t="str">
        <f t="shared" ca="1" si="263"/>
        <v/>
      </c>
      <c r="JH939" t="str">
        <f t="shared" ca="1" si="264"/>
        <v/>
      </c>
      <c r="JI939" t="str">
        <f t="shared" ca="1" si="265"/>
        <v/>
      </c>
    </row>
    <row r="940" spans="264:269" x14ac:dyDescent="0.2">
      <c r="JD940">
        <f t="shared" si="260"/>
        <v>0</v>
      </c>
      <c r="JE940">
        <f t="shared" si="261"/>
        <v>0</v>
      </c>
      <c r="JF940" t="str">
        <f t="shared" ca="1" si="262"/>
        <v/>
      </c>
      <c r="JG940" t="str">
        <f t="shared" ca="1" si="263"/>
        <v/>
      </c>
      <c r="JH940" t="str">
        <f t="shared" ca="1" si="264"/>
        <v/>
      </c>
      <c r="JI940" t="str">
        <f t="shared" ca="1" si="265"/>
        <v/>
      </c>
    </row>
    <row r="941" spans="264:269" x14ac:dyDescent="0.2">
      <c r="JD941">
        <f t="shared" si="260"/>
        <v>0</v>
      </c>
      <c r="JE941">
        <f t="shared" si="261"/>
        <v>0</v>
      </c>
      <c r="JF941" t="str">
        <f t="shared" ca="1" si="262"/>
        <v/>
      </c>
      <c r="JG941" t="str">
        <f t="shared" ca="1" si="263"/>
        <v/>
      </c>
      <c r="JH941" t="str">
        <f t="shared" ca="1" si="264"/>
        <v/>
      </c>
      <c r="JI941" t="str">
        <f t="shared" ca="1" si="265"/>
        <v/>
      </c>
    </row>
    <row r="942" spans="264:269" x14ac:dyDescent="0.2">
      <c r="JD942">
        <f t="shared" si="260"/>
        <v>0</v>
      </c>
      <c r="JE942">
        <f t="shared" si="261"/>
        <v>0</v>
      </c>
      <c r="JF942" t="str">
        <f t="shared" ca="1" si="262"/>
        <v/>
      </c>
      <c r="JG942" t="str">
        <f t="shared" ca="1" si="263"/>
        <v/>
      </c>
      <c r="JH942" t="str">
        <f t="shared" ca="1" si="264"/>
        <v/>
      </c>
      <c r="JI942" t="str">
        <f t="shared" ca="1" si="265"/>
        <v/>
      </c>
    </row>
    <row r="943" spans="264:269" x14ac:dyDescent="0.2">
      <c r="JD943">
        <f t="shared" si="260"/>
        <v>0</v>
      </c>
      <c r="JE943">
        <f t="shared" si="261"/>
        <v>0</v>
      </c>
      <c r="JF943" t="str">
        <f t="shared" ca="1" si="262"/>
        <v/>
      </c>
      <c r="JG943" t="str">
        <f t="shared" ca="1" si="263"/>
        <v/>
      </c>
      <c r="JH943" t="str">
        <f t="shared" ca="1" si="264"/>
        <v/>
      </c>
      <c r="JI943" t="str">
        <f t="shared" ca="1" si="265"/>
        <v/>
      </c>
    </row>
    <row r="944" spans="264:269" x14ac:dyDescent="0.2">
      <c r="JD944">
        <f t="shared" si="260"/>
        <v>0</v>
      </c>
      <c r="JE944">
        <f t="shared" si="261"/>
        <v>0</v>
      </c>
      <c r="JF944" t="str">
        <f t="shared" ca="1" si="262"/>
        <v/>
      </c>
      <c r="JG944" t="str">
        <f t="shared" ca="1" si="263"/>
        <v/>
      </c>
      <c r="JH944" t="str">
        <f t="shared" ca="1" si="264"/>
        <v/>
      </c>
      <c r="JI944" t="str">
        <f t="shared" ca="1" si="265"/>
        <v/>
      </c>
    </row>
    <row r="945" spans="264:269" x14ac:dyDescent="0.2">
      <c r="JD945">
        <f t="shared" si="260"/>
        <v>0</v>
      </c>
      <c r="JE945">
        <f t="shared" si="261"/>
        <v>0</v>
      </c>
      <c r="JF945" t="str">
        <f t="shared" ca="1" si="262"/>
        <v/>
      </c>
      <c r="JG945" t="str">
        <f t="shared" ca="1" si="263"/>
        <v/>
      </c>
      <c r="JH945" t="str">
        <f t="shared" ca="1" si="264"/>
        <v/>
      </c>
      <c r="JI945" t="str">
        <f t="shared" ca="1" si="265"/>
        <v/>
      </c>
    </row>
    <row r="946" spans="264:269" x14ac:dyDescent="0.2">
      <c r="JD946">
        <f t="shared" si="260"/>
        <v>0</v>
      </c>
      <c r="JE946">
        <f t="shared" si="261"/>
        <v>0</v>
      </c>
      <c r="JF946" t="str">
        <f t="shared" ca="1" si="262"/>
        <v/>
      </c>
      <c r="JG946" t="str">
        <f t="shared" ca="1" si="263"/>
        <v/>
      </c>
      <c r="JH946" t="str">
        <f t="shared" ca="1" si="264"/>
        <v/>
      </c>
      <c r="JI946" t="str">
        <f t="shared" ca="1" si="265"/>
        <v/>
      </c>
    </row>
    <row r="947" spans="264:269" x14ac:dyDescent="0.2">
      <c r="JD947">
        <f t="shared" si="260"/>
        <v>0</v>
      </c>
      <c r="JE947">
        <f t="shared" si="261"/>
        <v>0</v>
      </c>
      <c r="JF947" t="str">
        <f t="shared" ca="1" si="262"/>
        <v/>
      </c>
      <c r="JG947" t="str">
        <f t="shared" ca="1" si="263"/>
        <v/>
      </c>
      <c r="JH947" t="str">
        <f t="shared" ca="1" si="264"/>
        <v/>
      </c>
      <c r="JI947" t="str">
        <f t="shared" ca="1" si="265"/>
        <v/>
      </c>
    </row>
    <row r="948" spans="264:269" x14ac:dyDescent="0.2">
      <c r="JD948">
        <f t="shared" si="260"/>
        <v>0</v>
      </c>
      <c r="JE948">
        <f t="shared" si="261"/>
        <v>0</v>
      </c>
      <c r="JF948" t="str">
        <f t="shared" ca="1" si="262"/>
        <v/>
      </c>
      <c r="JG948" t="str">
        <f t="shared" ca="1" si="263"/>
        <v/>
      </c>
      <c r="JH948" t="str">
        <f t="shared" ca="1" si="264"/>
        <v/>
      </c>
      <c r="JI948" t="str">
        <f t="shared" ca="1" si="265"/>
        <v/>
      </c>
    </row>
    <row r="949" spans="264:269" x14ac:dyDescent="0.2">
      <c r="JD949">
        <f t="shared" si="260"/>
        <v>0</v>
      </c>
      <c r="JE949">
        <f t="shared" si="261"/>
        <v>0</v>
      </c>
      <c r="JF949" t="str">
        <f t="shared" ca="1" si="262"/>
        <v/>
      </c>
      <c r="JG949" t="str">
        <f t="shared" ca="1" si="263"/>
        <v/>
      </c>
      <c r="JH949" t="str">
        <f t="shared" ca="1" si="264"/>
        <v/>
      </c>
      <c r="JI949" t="str">
        <f t="shared" ca="1" si="265"/>
        <v/>
      </c>
    </row>
    <row r="950" spans="264:269" x14ac:dyDescent="0.2">
      <c r="JD950">
        <f t="shared" si="260"/>
        <v>0</v>
      </c>
      <c r="JE950">
        <f t="shared" si="261"/>
        <v>0</v>
      </c>
      <c r="JF950" t="str">
        <f t="shared" ca="1" si="262"/>
        <v/>
      </c>
      <c r="JG950" t="str">
        <f t="shared" ca="1" si="263"/>
        <v/>
      </c>
      <c r="JH950" t="str">
        <f t="shared" ca="1" si="264"/>
        <v/>
      </c>
      <c r="JI950" t="str">
        <f t="shared" ca="1" si="265"/>
        <v/>
      </c>
    </row>
    <row r="951" spans="264:269" x14ac:dyDescent="0.2">
      <c r="JD951">
        <f t="shared" si="260"/>
        <v>0</v>
      </c>
      <c r="JE951">
        <f t="shared" si="261"/>
        <v>0</v>
      </c>
      <c r="JF951" t="str">
        <f t="shared" ca="1" si="262"/>
        <v/>
      </c>
      <c r="JG951" t="str">
        <f t="shared" ca="1" si="263"/>
        <v/>
      </c>
      <c r="JH951" t="str">
        <f t="shared" ca="1" si="264"/>
        <v/>
      </c>
      <c r="JI951" t="str">
        <f t="shared" ca="1" si="265"/>
        <v/>
      </c>
    </row>
    <row r="952" spans="264:269" x14ac:dyDescent="0.2">
      <c r="JD952">
        <f t="shared" si="260"/>
        <v>0</v>
      </c>
      <c r="JE952">
        <f t="shared" si="261"/>
        <v>0</v>
      </c>
      <c r="JF952" t="str">
        <f t="shared" ca="1" si="262"/>
        <v/>
      </c>
      <c r="JG952" t="str">
        <f t="shared" ca="1" si="263"/>
        <v/>
      </c>
      <c r="JH952" t="str">
        <f t="shared" ca="1" si="264"/>
        <v/>
      </c>
      <c r="JI952" t="str">
        <f t="shared" ca="1" si="265"/>
        <v/>
      </c>
    </row>
    <row r="953" spans="264:269" x14ac:dyDescent="0.2">
      <c r="JD953">
        <f t="shared" si="260"/>
        <v>0</v>
      </c>
      <c r="JE953">
        <f t="shared" si="261"/>
        <v>0</v>
      </c>
      <c r="JF953" t="str">
        <f t="shared" ca="1" si="262"/>
        <v/>
      </c>
      <c r="JG953" t="str">
        <f t="shared" ca="1" si="263"/>
        <v/>
      </c>
      <c r="JH953" t="str">
        <f t="shared" ca="1" si="264"/>
        <v/>
      </c>
      <c r="JI953" t="str">
        <f t="shared" ca="1" si="265"/>
        <v/>
      </c>
    </row>
    <row r="954" spans="264:269" x14ac:dyDescent="0.2">
      <c r="JD954">
        <f t="shared" si="260"/>
        <v>0</v>
      </c>
      <c r="JE954">
        <f t="shared" si="261"/>
        <v>0</v>
      </c>
      <c r="JF954" t="str">
        <f t="shared" ca="1" si="262"/>
        <v/>
      </c>
      <c r="JG954" t="str">
        <f t="shared" ca="1" si="263"/>
        <v/>
      </c>
      <c r="JH954" t="str">
        <f t="shared" ca="1" si="264"/>
        <v/>
      </c>
      <c r="JI954" t="str">
        <f t="shared" ca="1" si="265"/>
        <v/>
      </c>
    </row>
    <row r="955" spans="264:269" x14ac:dyDescent="0.2">
      <c r="JD955">
        <f t="shared" si="260"/>
        <v>0</v>
      </c>
      <c r="JE955">
        <f t="shared" si="261"/>
        <v>0</v>
      </c>
      <c r="JF955" t="str">
        <f t="shared" ca="1" si="262"/>
        <v/>
      </c>
      <c r="JG955" t="str">
        <f t="shared" ca="1" si="263"/>
        <v/>
      </c>
      <c r="JH955" t="str">
        <f t="shared" ca="1" si="264"/>
        <v/>
      </c>
      <c r="JI955" t="str">
        <f t="shared" ca="1" si="265"/>
        <v/>
      </c>
    </row>
    <row r="956" spans="264:269" x14ac:dyDescent="0.2">
      <c r="JD956">
        <f t="shared" si="260"/>
        <v>0</v>
      </c>
      <c r="JE956">
        <f t="shared" si="261"/>
        <v>0</v>
      </c>
      <c r="JF956" t="str">
        <f t="shared" ca="1" si="262"/>
        <v/>
      </c>
      <c r="JG956" t="str">
        <f t="shared" ca="1" si="263"/>
        <v/>
      </c>
      <c r="JH956" t="str">
        <f t="shared" ca="1" si="264"/>
        <v/>
      </c>
      <c r="JI956" t="str">
        <f t="shared" ca="1" si="265"/>
        <v/>
      </c>
    </row>
    <row r="957" spans="264:269" x14ac:dyDescent="0.2">
      <c r="JD957">
        <f t="shared" si="260"/>
        <v>0</v>
      </c>
      <c r="JE957">
        <f t="shared" si="261"/>
        <v>0</v>
      </c>
      <c r="JF957" t="str">
        <f t="shared" ca="1" si="262"/>
        <v/>
      </c>
      <c r="JG957" t="str">
        <f t="shared" ca="1" si="263"/>
        <v/>
      </c>
      <c r="JH957" t="str">
        <f t="shared" ca="1" si="264"/>
        <v/>
      </c>
      <c r="JI957" t="str">
        <f t="shared" ca="1" si="265"/>
        <v/>
      </c>
    </row>
    <row r="958" spans="264:269" x14ac:dyDescent="0.2">
      <c r="JD958">
        <f t="shared" si="260"/>
        <v>0</v>
      </c>
      <c r="JE958">
        <f t="shared" si="261"/>
        <v>0</v>
      </c>
      <c r="JF958" t="str">
        <f t="shared" ca="1" si="262"/>
        <v/>
      </c>
      <c r="JG958" t="str">
        <f t="shared" ca="1" si="263"/>
        <v/>
      </c>
      <c r="JH958" t="str">
        <f t="shared" ca="1" si="264"/>
        <v/>
      </c>
      <c r="JI958" t="str">
        <f t="shared" ca="1" si="265"/>
        <v/>
      </c>
    </row>
    <row r="959" spans="264:269" x14ac:dyDescent="0.2">
      <c r="JD959">
        <f t="shared" si="260"/>
        <v>0</v>
      </c>
      <c r="JE959">
        <f t="shared" si="261"/>
        <v>0</v>
      </c>
      <c r="JF959" t="str">
        <f t="shared" ca="1" si="262"/>
        <v/>
      </c>
      <c r="JG959" t="str">
        <f t="shared" ca="1" si="263"/>
        <v/>
      </c>
      <c r="JH959" t="str">
        <f t="shared" ca="1" si="264"/>
        <v/>
      </c>
      <c r="JI959" t="str">
        <f t="shared" ca="1" si="265"/>
        <v/>
      </c>
    </row>
    <row r="960" spans="264:269" x14ac:dyDescent="0.2">
      <c r="JD960">
        <f t="shared" si="260"/>
        <v>0</v>
      </c>
      <c r="JE960">
        <f t="shared" si="261"/>
        <v>0</v>
      </c>
      <c r="JF960" t="str">
        <f t="shared" ca="1" si="262"/>
        <v/>
      </c>
      <c r="JG960" t="str">
        <f t="shared" ca="1" si="263"/>
        <v/>
      </c>
      <c r="JH960" t="str">
        <f t="shared" ca="1" si="264"/>
        <v/>
      </c>
      <c r="JI960" t="str">
        <f t="shared" ca="1" si="265"/>
        <v/>
      </c>
    </row>
    <row r="961" spans="264:269" x14ac:dyDescent="0.2">
      <c r="JD961">
        <f t="shared" si="260"/>
        <v>0</v>
      </c>
      <c r="JE961">
        <f t="shared" si="261"/>
        <v>0</v>
      </c>
      <c r="JF961" t="str">
        <f t="shared" ca="1" si="262"/>
        <v/>
      </c>
      <c r="JG961" t="str">
        <f t="shared" ca="1" si="263"/>
        <v/>
      </c>
      <c r="JH961" t="str">
        <f t="shared" ca="1" si="264"/>
        <v/>
      </c>
      <c r="JI961" t="str">
        <f t="shared" ca="1" si="265"/>
        <v/>
      </c>
    </row>
    <row r="962" spans="264:269" x14ac:dyDescent="0.2">
      <c r="JD962">
        <f t="shared" si="260"/>
        <v>0</v>
      </c>
      <c r="JE962">
        <f t="shared" si="261"/>
        <v>0</v>
      </c>
      <c r="JF962" t="str">
        <f t="shared" ca="1" si="262"/>
        <v/>
      </c>
      <c r="JG962" t="str">
        <f t="shared" ca="1" si="263"/>
        <v/>
      </c>
      <c r="JH962" t="str">
        <f t="shared" ca="1" si="264"/>
        <v/>
      </c>
      <c r="JI962" t="str">
        <f t="shared" ca="1" si="265"/>
        <v/>
      </c>
    </row>
    <row r="963" spans="264:269" x14ac:dyDescent="0.2">
      <c r="JD963">
        <f t="shared" si="260"/>
        <v>0</v>
      </c>
      <c r="JE963">
        <f t="shared" si="261"/>
        <v>0</v>
      </c>
      <c r="JF963" t="str">
        <f t="shared" ca="1" si="262"/>
        <v/>
      </c>
      <c r="JG963" t="str">
        <f t="shared" ca="1" si="263"/>
        <v/>
      </c>
      <c r="JH963" t="str">
        <f t="shared" ca="1" si="264"/>
        <v/>
      </c>
      <c r="JI963" t="str">
        <f t="shared" ca="1" si="265"/>
        <v/>
      </c>
    </row>
    <row r="964" spans="264:269" x14ac:dyDescent="0.2">
      <c r="JD964">
        <f t="shared" si="260"/>
        <v>0</v>
      </c>
      <c r="JE964">
        <f t="shared" si="261"/>
        <v>0</v>
      </c>
      <c r="JF964" t="str">
        <f t="shared" ca="1" si="262"/>
        <v/>
      </c>
      <c r="JG964" t="str">
        <f t="shared" ca="1" si="263"/>
        <v/>
      </c>
      <c r="JH964" t="str">
        <f t="shared" ca="1" si="264"/>
        <v/>
      </c>
      <c r="JI964" t="str">
        <f t="shared" ca="1" si="265"/>
        <v/>
      </c>
    </row>
    <row r="965" spans="264:269" x14ac:dyDescent="0.2">
      <c r="JD965">
        <f t="shared" si="260"/>
        <v>0</v>
      </c>
      <c r="JE965">
        <f t="shared" si="261"/>
        <v>0</v>
      </c>
      <c r="JF965" t="str">
        <f t="shared" ca="1" si="262"/>
        <v/>
      </c>
      <c r="JG965" t="str">
        <f t="shared" ca="1" si="263"/>
        <v/>
      </c>
      <c r="JH965" t="str">
        <f t="shared" ca="1" si="264"/>
        <v/>
      </c>
      <c r="JI965" t="str">
        <f t="shared" ca="1" si="265"/>
        <v/>
      </c>
    </row>
    <row r="966" spans="264:269" x14ac:dyDescent="0.2">
      <c r="JD966">
        <f t="shared" si="260"/>
        <v>0</v>
      </c>
      <c r="JE966">
        <f t="shared" si="261"/>
        <v>0</v>
      </c>
      <c r="JF966" t="str">
        <f t="shared" ca="1" si="262"/>
        <v/>
      </c>
      <c r="JG966" t="str">
        <f t="shared" ca="1" si="263"/>
        <v/>
      </c>
      <c r="JH966" t="str">
        <f t="shared" ca="1" si="264"/>
        <v/>
      </c>
      <c r="JI966" t="str">
        <f t="shared" ca="1" si="265"/>
        <v/>
      </c>
    </row>
    <row r="967" spans="264:269" x14ac:dyDescent="0.2">
      <c r="JD967">
        <f t="shared" si="260"/>
        <v>0</v>
      </c>
      <c r="JE967">
        <f t="shared" si="261"/>
        <v>0</v>
      </c>
      <c r="JF967" t="str">
        <f t="shared" ca="1" si="262"/>
        <v/>
      </c>
      <c r="JG967" t="str">
        <f t="shared" ca="1" si="263"/>
        <v/>
      </c>
      <c r="JH967" t="str">
        <f t="shared" ca="1" si="264"/>
        <v/>
      </c>
      <c r="JI967" t="str">
        <f t="shared" ca="1" si="265"/>
        <v/>
      </c>
    </row>
    <row r="968" spans="264:269" x14ac:dyDescent="0.2">
      <c r="JD968">
        <f t="shared" si="260"/>
        <v>0</v>
      </c>
      <c r="JE968">
        <f t="shared" si="261"/>
        <v>0</v>
      </c>
      <c r="JF968" t="str">
        <f t="shared" ca="1" si="262"/>
        <v/>
      </c>
      <c r="JG968" t="str">
        <f t="shared" ca="1" si="263"/>
        <v/>
      </c>
      <c r="JH968" t="str">
        <f t="shared" ca="1" si="264"/>
        <v/>
      </c>
      <c r="JI968" t="str">
        <f t="shared" ca="1" si="265"/>
        <v/>
      </c>
    </row>
    <row r="969" spans="264:269" x14ac:dyDescent="0.2">
      <c r="JD969">
        <f t="shared" si="260"/>
        <v>0</v>
      </c>
      <c r="JE969">
        <f t="shared" si="261"/>
        <v>0</v>
      </c>
      <c r="JF969" t="str">
        <f t="shared" ca="1" si="262"/>
        <v/>
      </c>
      <c r="JG969" t="str">
        <f t="shared" ca="1" si="263"/>
        <v/>
      </c>
      <c r="JH969" t="str">
        <f t="shared" ca="1" si="264"/>
        <v/>
      </c>
      <c r="JI969" t="str">
        <f t="shared" ca="1" si="265"/>
        <v/>
      </c>
    </row>
    <row r="970" spans="264:269" x14ac:dyDescent="0.2">
      <c r="JD970">
        <f t="shared" si="260"/>
        <v>0</v>
      </c>
      <c r="JE970">
        <f t="shared" si="261"/>
        <v>0</v>
      </c>
      <c r="JF970" t="str">
        <f t="shared" ca="1" si="262"/>
        <v/>
      </c>
      <c r="JG970" t="str">
        <f t="shared" ca="1" si="263"/>
        <v/>
      </c>
      <c r="JH970" t="str">
        <f t="shared" ca="1" si="264"/>
        <v/>
      </c>
      <c r="JI970" t="str">
        <f t="shared" ca="1" si="265"/>
        <v/>
      </c>
    </row>
    <row r="971" spans="264:269" x14ac:dyDescent="0.2">
      <c r="JD971">
        <f t="shared" si="260"/>
        <v>0</v>
      </c>
      <c r="JE971">
        <f t="shared" si="261"/>
        <v>0</v>
      </c>
      <c r="JF971" t="str">
        <f t="shared" ca="1" si="262"/>
        <v/>
      </c>
      <c r="JG971" t="str">
        <f t="shared" ca="1" si="263"/>
        <v/>
      </c>
      <c r="JH971" t="str">
        <f t="shared" ca="1" si="264"/>
        <v/>
      </c>
      <c r="JI971" t="str">
        <f t="shared" ca="1" si="265"/>
        <v/>
      </c>
    </row>
    <row r="972" spans="264:269" x14ac:dyDescent="0.2">
      <c r="JD972">
        <f t="shared" si="260"/>
        <v>0</v>
      </c>
      <c r="JE972">
        <f t="shared" si="261"/>
        <v>0</v>
      </c>
      <c r="JF972" t="str">
        <f t="shared" ca="1" si="262"/>
        <v/>
      </c>
      <c r="JG972" t="str">
        <f t="shared" ca="1" si="263"/>
        <v/>
      </c>
      <c r="JH972" t="str">
        <f t="shared" ca="1" si="264"/>
        <v/>
      </c>
      <c r="JI972" t="str">
        <f t="shared" ca="1" si="265"/>
        <v/>
      </c>
    </row>
    <row r="973" spans="264:269" x14ac:dyDescent="0.2">
      <c r="JD973">
        <f t="shared" si="260"/>
        <v>0</v>
      </c>
      <c r="JE973">
        <f t="shared" si="261"/>
        <v>0</v>
      </c>
      <c r="JF973" t="str">
        <f t="shared" ca="1" si="262"/>
        <v/>
      </c>
      <c r="JG973" t="str">
        <f t="shared" ca="1" si="263"/>
        <v/>
      </c>
      <c r="JH973" t="str">
        <f t="shared" ca="1" si="264"/>
        <v/>
      </c>
      <c r="JI973" t="str">
        <f t="shared" ca="1" si="265"/>
        <v/>
      </c>
    </row>
    <row r="974" spans="264:269" x14ac:dyDescent="0.2">
      <c r="JD974">
        <f t="shared" si="260"/>
        <v>0</v>
      </c>
      <c r="JE974">
        <f t="shared" si="261"/>
        <v>0</v>
      </c>
      <c r="JF974" t="str">
        <f t="shared" ca="1" si="262"/>
        <v/>
      </c>
      <c r="JG974" t="str">
        <f t="shared" ca="1" si="263"/>
        <v/>
      </c>
      <c r="JH974" t="str">
        <f t="shared" ca="1" si="264"/>
        <v/>
      </c>
      <c r="JI974" t="str">
        <f t="shared" ca="1" si="265"/>
        <v/>
      </c>
    </row>
    <row r="975" spans="264:269" x14ac:dyDescent="0.2">
      <c r="JD975">
        <f t="shared" si="260"/>
        <v>0</v>
      </c>
      <c r="JE975">
        <f t="shared" si="261"/>
        <v>0</v>
      </c>
      <c r="JF975" t="str">
        <f t="shared" ca="1" si="262"/>
        <v/>
      </c>
      <c r="JG975" t="str">
        <f t="shared" ca="1" si="263"/>
        <v/>
      </c>
      <c r="JH975" t="str">
        <f t="shared" ca="1" si="264"/>
        <v/>
      </c>
      <c r="JI975" t="str">
        <f t="shared" ca="1" si="265"/>
        <v/>
      </c>
    </row>
    <row r="976" spans="264:269" x14ac:dyDescent="0.2">
      <c r="JD976">
        <f t="shared" si="260"/>
        <v>0</v>
      </c>
      <c r="JE976">
        <f t="shared" si="261"/>
        <v>0</v>
      </c>
      <c r="JF976" t="str">
        <f t="shared" ca="1" si="262"/>
        <v/>
      </c>
      <c r="JG976" t="str">
        <f t="shared" ca="1" si="263"/>
        <v/>
      </c>
      <c r="JH976" t="str">
        <f t="shared" ca="1" si="264"/>
        <v/>
      </c>
      <c r="JI976" t="str">
        <f t="shared" ca="1" si="265"/>
        <v/>
      </c>
    </row>
    <row r="977" spans="264:269" x14ac:dyDescent="0.2">
      <c r="JD977">
        <f t="shared" si="260"/>
        <v>0</v>
      </c>
      <c r="JE977">
        <f t="shared" si="261"/>
        <v>0</v>
      </c>
      <c r="JF977" t="str">
        <f t="shared" ca="1" si="262"/>
        <v/>
      </c>
      <c r="JG977" t="str">
        <f t="shared" ca="1" si="263"/>
        <v/>
      </c>
      <c r="JH977" t="str">
        <f t="shared" ca="1" si="264"/>
        <v/>
      </c>
      <c r="JI977" t="str">
        <f t="shared" ca="1" si="265"/>
        <v/>
      </c>
    </row>
    <row r="978" spans="264:269" x14ac:dyDescent="0.2">
      <c r="JD978">
        <f t="shared" si="260"/>
        <v>0</v>
      </c>
      <c r="JE978">
        <f t="shared" si="261"/>
        <v>0</v>
      </c>
      <c r="JF978" t="str">
        <f t="shared" ca="1" si="262"/>
        <v/>
      </c>
      <c r="JG978" t="str">
        <f t="shared" ca="1" si="263"/>
        <v/>
      </c>
      <c r="JH978" t="str">
        <f t="shared" ca="1" si="264"/>
        <v/>
      </c>
      <c r="JI978" t="str">
        <f t="shared" ca="1" si="265"/>
        <v/>
      </c>
    </row>
    <row r="979" spans="264:269" x14ac:dyDescent="0.2">
      <c r="JD979">
        <f t="shared" si="260"/>
        <v>0</v>
      </c>
      <c r="JE979">
        <f t="shared" si="261"/>
        <v>0</v>
      </c>
      <c r="JF979" t="str">
        <f t="shared" ca="1" si="262"/>
        <v/>
      </c>
      <c r="JG979" t="str">
        <f t="shared" ca="1" si="263"/>
        <v/>
      </c>
      <c r="JH979" t="str">
        <f t="shared" ca="1" si="264"/>
        <v/>
      </c>
      <c r="JI979" t="str">
        <f t="shared" ca="1" si="265"/>
        <v/>
      </c>
    </row>
    <row r="980" spans="264:269" x14ac:dyDescent="0.2">
      <c r="JD980">
        <f t="shared" si="260"/>
        <v>0</v>
      </c>
      <c r="JE980">
        <f t="shared" si="261"/>
        <v>0</v>
      </c>
      <c r="JF980" t="str">
        <f t="shared" ca="1" si="262"/>
        <v/>
      </c>
      <c r="JG980" t="str">
        <f t="shared" ca="1" si="263"/>
        <v/>
      </c>
      <c r="JH980" t="str">
        <f t="shared" ca="1" si="264"/>
        <v/>
      </c>
      <c r="JI980" t="str">
        <f t="shared" ca="1" si="265"/>
        <v/>
      </c>
    </row>
    <row r="981" spans="264:269" x14ac:dyDescent="0.2">
      <c r="JD981">
        <f t="shared" si="260"/>
        <v>0</v>
      </c>
      <c r="JE981">
        <f t="shared" si="261"/>
        <v>0</v>
      </c>
      <c r="JF981" t="str">
        <f t="shared" ca="1" si="262"/>
        <v/>
      </c>
      <c r="JG981" t="str">
        <f t="shared" ca="1" si="263"/>
        <v/>
      </c>
      <c r="JH981" t="str">
        <f t="shared" ca="1" si="264"/>
        <v/>
      </c>
      <c r="JI981" t="str">
        <f t="shared" ca="1" si="265"/>
        <v/>
      </c>
    </row>
    <row r="982" spans="264:269" x14ac:dyDescent="0.2">
      <c r="JD982">
        <f t="shared" si="260"/>
        <v>0</v>
      </c>
      <c r="JE982">
        <f t="shared" si="261"/>
        <v>0</v>
      </c>
      <c r="JF982" t="str">
        <f t="shared" ca="1" si="262"/>
        <v/>
      </c>
      <c r="JG982" t="str">
        <f t="shared" ca="1" si="263"/>
        <v/>
      </c>
      <c r="JH982" t="str">
        <f t="shared" ca="1" si="264"/>
        <v/>
      </c>
      <c r="JI982" t="str">
        <f t="shared" ca="1" si="265"/>
        <v/>
      </c>
    </row>
    <row r="983" spans="264:269" x14ac:dyDescent="0.2">
      <c r="JD983">
        <f t="shared" si="260"/>
        <v>0</v>
      </c>
      <c r="JE983">
        <f t="shared" si="261"/>
        <v>0</v>
      </c>
      <c r="JF983" t="str">
        <f t="shared" ca="1" si="262"/>
        <v/>
      </c>
      <c r="JG983" t="str">
        <f t="shared" ca="1" si="263"/>
        <v/>
      </c>
      <c r="JH983" t="str">
        <f t="shared" ca="1" si="264"/>
        <v/>
      </c>
      <c r="JI983" t="str">
        <f t="shared" ca="1" si="265"/>
        <v/>
      </c>
    </row>
    <row r="984" spans="264:269" x14ac:dyDescent="0.2">
      <c r="JD984">
        <f t="shared" si="260"/>
        <v>0</v>
      </c>
      <c r="JE984">
        <f t="shared" si="261"/>
        <v>0</v>
      </c>
      <c r="JF984" t="str">
        <f t="shared" ca="1" si="262"/>
        <v/>
      </c>
      <c r="JG984" t="str">
        <f t="shared" ca="1" si="263"/>
        <v/>
      </c>
      <c r="JH984" t="str">
        <f t="shared" ca="1" si="264"/>
        <v/>
      </c>
      <c r="JI984" t="str">
        <f t="shared" ca="1" si="265"/>
        <v/>
      </c>
    </row>
    <row r="985" spans="264:269" x14ac:dyDescent="0.2">
      <c r="JD985">
        <f t="shared" si="260"/>
        <v>0</v>
      </c>
      <c r="JE985">
        <f t="shared" si="261"/>
        <v>0</v>
      </c>
      <c r="JF985" t="str">
        <f t="shared" ca="1" si="262"/>
        <v/>
      </c>
      <c r="JG985" t="str">
        <f t="shared" ca="1" si="263"/>
        <v/>
      </c>
      <c r="JH985" t="str">
        <f t="shared" ca="1" si="264"/>
        <v/>
      </c>
      <c r="JI985" t="str">
        <f t="shared" ca="1" si="265"/>
        <v/>
      </c>
    </row>
    <row r="986" spans="264:269" x14ac:dyDescent="0.2">
      <c r="JD986">
        <f t="shared" si="260"/>
        <v>0</v>
      </c>
      <c r="JE986">
        <f t="shared" si="261"/>
        <v>0</v>
      </c>
      <c r="JF986" t="str">
        <f t="shared" ca="1" si="262"/>
        <v/>
      </c>
      <c r="JG986" t="str">
        <f t="shared" ca="1" si="263"/>
        <v/>
      </c>
      <c r="JH986" t="str">
        <f t="shared" ca="1" si="264"/>
        <v/>
      </c>
      <c r="JI986" t="str">
        <f t="shared" ca="1" si="265"/>
        <v/>
      </c>
    </row>
    <row r="987" spans="264:269" x14ac:dyDescent="0.2">
      <c r="JD987">
        <f t="shared" si="260"/>
        <v>0</v>
      </c>
      <c r="JE987">
        <f t="shared" si="261"/>
        <v>0</v>
      </c>
      <c r="JF987" t="str">
        <f t="shared" ca="1" si="262"/>
        <v/>
      </c>
      <c r="JG987" t="str">
        <f t="shared" ca="1" si="263"/>
        <v/>
      </c>
      <c r="JH987" t="str">
        <f t="shared" ca="1" si="264"/>
        <v/>
      </c>
      <c r="JI987" t="str">
        <f t="shared" ca="1" si="265"/>
        <v/>
      </c>
    </row>
    <row r="988" spans="264:269" x14ac:dyDescent="0.2">
      <c r="JD988">
        <f t="shared" ref="JD988:JD1051" si="266">IF(JD987&lt;&gt;0,JD987-1,0)</f>
        <v>0</v>
      </c>
      <c r="JE988">
        <f t="shared" ref="JE988:JE1051" si="267">IF(JD988&lt;&gt;0,JE987+1,0)</f>
        <v>0</v>
      </c>
      <c r="JF988" t="str">
        <f t="shared" ref="JF988:JF1051" ca="1" si="268">IF(ScenarioType&lt;&gt;"ALL",IF(ISERROR(IF(INDIRECT("SCENARIOMETA!B"&amp;JE988)=ScenarioType,INDIRECT("SCENARIOMETA!A"&amp;JE988)," ")),"",IF(INDIRECT("SCENARIOMETA!B"&amp;JE988)=ScenarioType,INDIRECT("SCENARIOMETA!A"&amp;JE988)," ")),IF(JD988&lt;&gt;0,INDIRECT("SCENARIOMETA!A"&amp;JE988),""))</f>
        <v/>
      </c>
      <c r="JG988" t="str">
        <f t="shared" ref="JG988:JG1051" ca="1" si="269">IF(ScenarioType&lt;&gt;"ALL",IF(ISERROR(IF(INDIRECT("SCENARIOMETA!B"&amp;JE988)=ScenarioType,INDIRECT("SCENARIOMETA!B"&amp;JE988)," ")),"",IF(INDIRECT("SCENARIOMETA!B"&amp;JE988)=ScenarioType,INDIRECT("SCENARIOMETA!B"&amp;JE988)," ")),IF(JD988&lt;&gt;0,INDIRECT("SCENARIOMETA!B"&amp;JE988),""))</f>
        <v/>
      </c>
      <c r="JH988" t="str">
        <f t="shared" ref="JH988:JH1051" ca="1" si="270">IF(ScenarioType&lt;&gt;"ALL",IF(ISERROR(IF(INDIRECT("SCENARIOMETA!B"&amp;JE988)=ScenarioType,INDIRECT("SCENARIOMETA!H"&amp;JE988)," ")),"",IF(INDIRECT("SCENARIOMETA!B"&amp;JE988)=ScenarioType,INDIRECT("SCENARIOMETA!H"&amp;JE988)," ")+14),IF(JD988&lt;&gt;0,INDIRECT("SCENARIOMETA!H"&amp;JE988)+14,""))</f>
        <v/>
      </c>
      <c r="JI988" t="str">
        <f t="shared" ref="JI988:JI1051" ca="1" si="271">IF(ScenarioType&lt;&gt;"ALL",IF(ISERROR(IF(INDIRECT("SCENARIOMETA!B"&amp;JE988)=ScenarioType,INDIRECT("SCENARIOMETA!E"&amp;JE988)," ")),"",IF(INDIRECT("SCENARIOMETA!B"&amp;JE988)=ScenarioType,INDIRECT("SCENARIOMETA!E"&amp;JE988)," ")+14),IF(JD988&lt;&gt;0,INDIRECT("SCENARIOMETA!E"&amp;JE988)+14,""))</f>
        <v/>
      </c>
    </row>
    <row r="989" spans="264:269" x14ac:dyDescent="0.2">
      <c r="JD989">
        <f t="shared" si="266"/>
        <v>0</v>
      </c>
      <c r="JE989">
        <f t="shared" si="267"/>
        <v>0</v>
      </c>
      <c r="JF989" t="str">
        <f t="shared" ca="1" si="268"/>
        <v/>
      </c>
      <c r="JG989" t="str">
        <f t="shared" ca="1" si="269"/>
        <v/>
      </c>
      <c r="JH989" t="str">
        <f t="shared" ca="1" si="270"/>
        <v/>
      </c>
      <c r="JI989" t="str">
        <f t="shared" ca="1" si="271"/>
        <v/>
      </c>
    </row>
    <row r="990" spans="264:269" x14ac:dyDescent="0.2">
      <c r="JD990">
        <f t="shared" si="266"/>
        <v>0</v>
      </c>
      <c r="JE990">
        <f t="shared" si="267"/>
        <v>0</v>
      </c>
      <c r="JF990" t="str">
        <f t="shared" ca="1" si="268"/>
        <v/>
      </c>
      <c r="JG990" t="str">
        <f t="shared" ca="1" si="269"/>
        <v/>
      </c>
      <c r="JH990" t="str">
        <f t="shared" ca="1" si="270"/>
        <v/>
      </c>
      <c r="JI990" t="str">
        <f t="shared" ca="1" si="271"/>
        <v/>
      </c>
    </row>
    <row r="991" spans="264:269" x14ac:dyDescent="0.2">
      <c r="JD991">
        <f t="shared" si="266"/>
        <v>0</v>
      </c>
      <c r="JE991">
        <f t="shared" si="267"/>
        <v>0</v>
      </c>
      <c r="JF991" t="str">
        <f t="shared" ca="1" si="268"/>
        <v/>
      </c>
      <c r="JG991" t="str">
        <f t="shared" ca="1" si="269"/>
        <v/>
      </c>
      <c r="JH991" t="str">
        <f t="shared" ca="1" si="270"/>
        <v/>
      </c>
      <c r="JI991" t="str">
        <f t="shared" ca="1" si="271"/>
        <v/>
      </c>
    </row>
    <row r="992" spans="264:269" x14ac:dyDescent="0.2">
      <c r="JD992">
        <f t="shared" si="266"/>
        <v>0</v>
      </c>
      <c r="JE992">
        <f t="shared" si="267"/>
        <v>0</v>
      </c>
      <c r="JF992" t="str">
        <f t="shared" ca="1" si="268"/>
        <v/>
      </c>
      <c r="JG992" t="str">
        <f t="shared" ca="1" si="269"/>
        <v/>
      </c>
      <c r="JH992" t="str">
        <f t="shared" ca="1" si="270"/>
        <v/>
      </c>
      <c r="JI992" t="str">
        <f t="shared" ca="1" si="271"/>
        <v/>
      </c>
    </row>
    <row r="993" spans="264:269" x14ac:dyDescent="0.2">
      <c r="JD993">
        <f t="shared" si="266"/>
        <v>0</v>
      </c>
      <c r="JE993">
        <f t="shared" si="267"/>
        <v>0</v>
      </c>
      <c r="JF993" t="str">
        <f t="shared" ca="1" si="268"/>
        <v/>
      </c>
      <c r="JG993" t="str">
        <f t="shared" ca="1" si="269"/>
        <v/>
      </c>
      <c r="JH993" t="str">
        <f t="shared" ca="1" si="270"/>
        <v/>
      </c>
      <c r="JI993" t="str">
        <f t="shared" ca="1" si="271"/>
        <v/>
      </c>
    </row>
    <row r="994" spans="264:269" x14ac:dyDescent="0.2">
      <c r="JD994">
        <f t="shared" si="266"/>
        <v>0</v>
      </c>
      <c r="JE994">
        <f t="shared" si="267"/>
        <v>0</v>
      </c>
      <c r="JF994" t="str">
        <f t="shared" ca="1" si="268"/>
        <v/>
      </c>
      <c r="JG994" t="str">
        <f t="shared" ca="1" si="269"/>
        <v/>
      </c>
      <c r="JH994" t="str">
        <f t="shared" ca="1" si="270"/>
        <v/>
      </c>
      <c r="JI994" t="str">
        <f t="shared" ca="1" si="271"/>
        <v/>
      </c>
    </row>
    <row r="995" spans="264:269" x14ac:dyDescent="0.2">
      <c r="JD995">
        <f t="shared" si="266"/>
        <v>0</v>
      </c>
      <c r="JE995">
        <f t="shared" si="267"/>
        <v>0</v>
      </c>
      <c r="JF995" t="str">
        <f t="shared" ca="1" si="268"/>
        <v/>
      </c>
      <c r="JG995" t="str">
        <f t="shared" ca="1" si="269"/>
        <v/>
      </c>
      <c r="JH995" t="str">
        <f t="shared" ca="1" si="270"/>
        <v/>
      </c>
      <c r="JI995" t="str">
        <f t="shared" ca="1" si="271"/>
        <v/>
      </c>
    </row>
    <row r="996" spans="264:269" x14ac:dyDescent="0.2">
      <c r="JD996">
        <f t="shared" si="266"/>
        <v>0</v>
      </c>
      <c r="JE996">
        <f t="shared" si="267"/>
        <v>0</v>
      </c>
      <c r="JF996" t="str">
        <f t="shared" ca="1" si="268"/>
        <v/>
      </c>
      <c r="JG996" t="str">
        <f t="shared" ca="1" si="269"/>
        <v/>
      </c>
      <c r="JH996" t="str">
        <f t="shared" ca="1" si="270"/>
        <v/>
      </c>
      <c r="JI996" t="str">
        <f t="shared" ca="1" si="271"/>
        <v/>
      </c>
    </row>
    <row r="997" spans="264:269" x14ac:dyDescent="0.2">
      <c r="JD997">
        <f t="shared" si="266"/>
        <v>0</v>
      </c>
      <c r="JE997">
        <f t="shared" si="267"/>
        <v>0</v>
      </c>
      <c r="JF997" t="str">
        <f t="shared" ca="1" si="268"/>
        <v/>
      </c>
      <c r="JG997" t="str">
        <f t="shared" ca="1" si="269"/>
        <v/>
      </c>
      <c r="JH997" t="str">
        <f t="shared" ca="1" si="270"/>
        <v/>
      </c>
      <c r="JI997" t="str">
        <f t="shared" ca="1" si="271"/>
        <v/>
      </c>
    </row>
    <row r="998" spans="264:269" x14ac:dyDescent="0.2">
      <c r="JD998">
        <f t="shared" si="266"/>
        <v>0</v>
      </c>
      <c r="JE998">
        <f t="shared" si="267"/>
        <v>0</v>
      </c>
      <c r="JF998" t="str">
        <f t="shared" ca="1" si="268"/>
        <v/>
      </c>
      <c r="JG998" t="str">
        <f t="shared" ca="1" si="269"/>
        <v/>
      </c>
      <c r="JH998" t="str">
        <f t="shared" ca="1" si="270"/>
        <v/>
      </c>
      <c r="JI998" t="str">
        <f t="shared" ca="1" si="271"/>
        <v/>
      </c>
    </row>
    <row r="999" spans="264:269" x14ac:dyDescent="0.2">
      <c r="JD999">
        <f t="shared" si="266"/>
        <v>0</v>
      </c>
      <c r="JE999">
        <f t="shared" si="267"/>
        <v>0</v>
      </c>
      <c r="JF999" t="str">
        <f t="shared" ca="1" si="268"/>
        <v/>
      </c>
      <c r="JG999" t="str">
        <f t="shared" ca="1" si="269"/>
        <v/>
      </c>
      <c r="JH999" t="str">
        <f t="shared" ca="1" si="270"/>
        <v/>
      </c>
      <c r="JI999" t="str">
        <f t="shared" ca="1" si="271"/>
        <v/>
      </c>
    </row>
    <row r="1000" spans="264:269" x14ac:dyDescent="0.2">
      <c r="JD1000">
        <f t="shared" si="266"/>
        <v>0</v>
      </c>
      <c r="JE1000">
        <f t="shared" si="267"/>
        <v>0</v>
      </c>
      <c r="JF1000" t="str">
        <f t="shared" ca="1" si="268"/>
        <v/>
      </c>
      <c r="JG1000" t="str">
        <f t="shared" ca="1" si="269"/>
        <v/>
      </c>
      <c r="JH1000" t="str">
        <f t="shared" ca="1" si="270"/>
        <v/>
      </c>
      <c r="JI1000" t="str">
        <f t="shared" ca="1" si="271"/>
        <v/>
      </c>
    </row>
    <row r="1001" spans="264:269" x14ac:dyDescent="0.2">
      <c r="JD1001">
        <f t="shared" si="266"/>
        <v>0</v>
      </c>
      <c r="JE1001">
        <f t="shared" si="267"/>
        <v>0</v>
      </c>
      <c r="JF1001" t="str">
        <f t="shared" ca="1" si="268"/>
        <v/>
      </c>
      <c r="JG1001" t="str">
        <f t="shared" ca="1" si="269"/>
        <v/>
      </c>
      <c r="JH1001" t="str">
        <f t="shared" ca="1" si="270"/>
        <v/>
      </c>
      <c r="JI1001" t="str">
        <f t="shared" ca="1" si="271"/>
        <v/>
      </c>
    </row>
    <row r="1002" spans="264:269" x14ac:dyDescent="0.2">
      <c r="JD1002">
        <f t="shared" si="266"/>
        <v>0</v>
      </c>
      <c r="JE1002">
        <f t="shared" si="267"/>
        <v>0</v>
      </c>
      <c r="JF1002" t="str">
        <f t="shared" ca="1" si="268"/>
        <v/>
      </c>
      <c r="JG1002" t="str">
        <f t="shared" ca="1" si="269"/>
        <v/>
      </c>
      <c r="JH1002" t="str">
        <f t="shared" ca="1" si="270"/>
        <v/>
      </c>
      <c r="JI1002" t="str">
        <f t="shared" ca="1" si="271"/>
        <v/>
      </c>
    </row>
    <row r="1003" spans="264:269" x14ac:dyDescent="0.2">
      <c r="JD1003">
        <f t="shared" si="266"/>
        <v>0</v>
      </c>
      <c r="JE1003">
        <f t="shared" si="267"/>
        <v>0</v>
      </c>
      <c r="JF1003" t="str">
        <f t="shared" ca="1" si="268"/>
        <v/>
      </c>
      <c r="JG1003" t="str">
        <f t="shared" ca="1" si="269"/>
        <v/>
      </c>
      <c r="JH1003" t="str">
        <f t="shared" ca="1" si="270"/>
        <v/>
      </c>
      <c r="JI1003" t="str">
        <f t="shared" ca="1" si="271"/>
        <v/>
      </c>
    </row>
    <row r="1004" spans="264:269" x14ac:dyDescent="0.2">
      <c r="JD1004">
        <f t="shared" si="266"/>
        <v>0</v>
      </c>
      <c r="JE1004">
        <f t="shared" si="267"/>
        <v>0</v>
      </c>
      <c r="JF1004" t="str">
        <f t="shared" ca="1" si="268"/>
        <v/>
      </c>
      <c r="JG1004" t="str">
        <f t="shared" ca="1" si="269"/>
        <v/>
      </c>
      <c r="JH1004" t="str">
        <f t="shared" ca="1" si="270"/>
        <v/>
      </c>
      <c r="JI1004" t="str">
        <f t="shared" ca="1" si="271"/>
        <v/>
      </c>
    </row>
    <row r="1005" spans="264:269" x14ac:dyDescent="0.2">
      <c r="JD1005">
        <f t="shared" si="266"/>
        <v>0</v>
      </c>
      <c r="JE1005">
        <f t="shared" si="267"/>
        <v>0</v>
      </c>
      <c r="JF1005" t="str">
        <f t="shared" ca="1" si="268"/>
        <v/>
      </c>
      <c r="JG1005" t="str">
        <f t="shared" ca="1" si="269"/>
        <v/>
      </c>
      <c r="JH1005" t="str">
        <f t="shared" ca="1" si="270"/>
        <v/>
      </c>
      <c r="JI1005" t="str">
        <f t="shared" ca="1" si="271"/>
        <v/>
      </c>
    </row>
    <row r="1006" spans="264:269" x14ac:dyDescent="0.2">
      <c r="JD1006">
        <f t="shared" si="266"/>
        <v>0</v>
      </c>
      <c r="JE1006">
        <f t="shared" si="267"/>
        <v>0</v>
      </c>
      <c r="JF1006" t="str">
        <f t="shared" ca="1" si="268"/>
        <v/>
      </c>
      <c r="JG1006" t="str">
        <f t="shared" ca="1" si="269"/>
        <v/>
      </c>
      <c r="JH1006" t="str">
        <f t="shared" ca="1" si="270"/>
        <v/>
      </c>
      <c r="JI1006" t="str">
        <f t="shared" ca="1" si="271"/>
        <v/>
      </c>
    </row>
    <row r="1007" spans="264:269" x14ac:dyDescent="0.2">
      <c r="JD1007">
        <f t="shared" si="266"/>
        <v>0</v>
      </c>
      <c r="JE1007">
        <f t="shared" si="267"/>
        <v>0</v>
      </c>
      <c r="JF1007" t="str">
        <f t="shared" ca="1" si="268"/>
        <v/>
      </c>
      <c r="JG1007" t="str">
        <f t="shared" ca="1" si="269"/>
        <v/>
      </c>
      <c r="JH1007" t="str">
        <f t="shared" ca="1" si="270"/>
        <v/>
      </c>
      <c r="JI1007" t="str">
        <f t="shared" ca="1" si="271"/>
        <v/>
      </c>
    </row>
    <row r="1008" spans="264:269" x14ac:dyDescent="0.2">
      <c r="JD1008">
        <f t="shared" si="266"/>
        <v>0</v>
      </c>
      <c r="JE1008">
        <f t="shared" si="267"/>
        <v>0</v>
      </c>
      <c r="JF1008" t="str">
        <f t="shared" ca="1" si="268"/>
        <v/>
      </c>
      <c r="JG1008" t="str">
        <f t="shared" ca="1" si="269"/>
        <v/>
      </c>
      <c r="JH1008" t="str">
        <f t="shared" ca="1" si="270"/>
        <v/>
      </c>
      <c r="JI1008" t="str">
        <f t="shared" ca="1" si="271"/>
        <v/>
      </c>
    </row>
    <row r="1009" spans="264:269" x14ac:dyDescent="0.2">
      <c r="JD1009">
        <f t="shared" si="266"/>
        <v>0</v>
      </c>
      <c r="JE1009">
        <f t="shared" si="267"/>
        <v>0</v>
      </c>
      <c r="JF1009" t="str">
        <f t="shared" ca="1" si="268"/>
        <v/>
      </c>
      <c r="JG1009" t="str">
        <f t="shared" ca="1" si="269"/>
        <v/>
      </c>
      <c r="JH1009" t="str">
        <f t="shared" ca="1" si="270"/>
        <v/>
      </c>
      <c r="JI1009" t="str">
        <f t="shared" ca="1" si="271"/>
        <v/>
      </c>
    </row>
    <row r="1010" spans="264:269" x14ac:dyDescent="0.2">
      <c r="JD1010">
        <f t="shared" si="266"/>
        <v>0</v>
      </c>
      <c r="JE1010">
        <f t="shared" si="267"/>
        <v>0</v>
      </c>
      <c r="JF1010" t="str">
        <f t="shared" ca="1" si="268"/>
        <v/>
      </c>
      <c r="JG1010" t="str">
        <f t="shared" ca="1" si="269"/>
        <v/>
      </c>
      <c r="JH1010" t="str">
        <f t="shared" ca="1" si="270"/>
        <v/>
      </c>
      <c r="JI1010" t="str">
        <f t="shared" ca="1" si="271"/>
        <v/>
      </c>
    </row>
    <row r="1011" spans="264:269" x14ac:dyDescent="0.2">
      <c r="JD1011">
        <f t="shared" si="266"/>
        <v>0</v>
      </c>
      <c r="JE1011">
        <f t="shared" si="267"/>
        <v>0</v>
      </c>
      <c r="JF1011" t="str">
        <f t="shared" ca="1" si="268"/>
        <v/>
      </c>
      <c r="JG1011" t="str">
        <f t="shared" ca="1" si="269"/>
        <v/>
      </c>
      <c r="JH1011" t="str">
        <f t="shared" ca="1" si="270"/>
        <v/>
      </c>
      <c r="JI1011" t="str">
        <f t="shared" ca="1" si="271"/>
        <v/>
      </c>
    </row>
    <row r="1012" spans="264:269" x14ac:dyDescent="0.2">
      <c r="JD1012">
        <f t="shared" si="266"/>
        <v>0</v>
      </c>
      <c r="JE1012">
        <f t="shared" si="267"/>
        <v>0</v>
      </c>
      <c r="JF1012" t="str">
        <f t="shared" ca="1" si="268"/>
        <v/>
      </c>
      <c r="JG1012" t="str">
        <f t="shared" ca="1" si="269"/>
        <v/>
      </c>
      <c r="JH1012" t="str">
        <f t="shared" ca="1" si="270"/>
        <v/>
      </c>
      <c r="JI1012" t="str">
        <f t="shared" ca="1" si="271"/>
        <v/>
      </c>
    </row>
    <row r="1013" spans="264:269" x14ac:dyDescent="0.2">
      <c r="JD1013">
        <f t="shared" si="266"/>
        <v>0</v>
      </c>
      <c r="JE1013">
        <f t="shared" si="267"/>
        <v>0</v>
      </c>
      <c r="JF1013" t="str">
        <f t="shared" ca="1" si="268"/>
        <v/>
      </c>
      <c r="JG1013" t="str">
        <f t="shared" ca="1" si="269"/>
        <v/>
      </c>
      <c r="JH1013" t="str">
        <f t="shared" ca="1" si="270"/>
        <v/>
      </c>
      <c r="JI1013" t="str">
        <f t="shared" ca="1" si="271"/>
        <v/>
      </c>
    </row>
    <row r="1014" spans="264:269" x14ac:dyDescent="0.2">
      <c r="JD1014">
        <f t="shared" si="266"/>
        <v>0</v>
      </c>
      <c r="JE1014">
        <f t="shared" si="267"/>
        <v>0</v>
      </c>
      <c r="JF1014" t="str">
        <f t="shared" ca="1" si="268"/>
        <v/>
      </c>
      <c r="JG1014" t="str">
        <f t="shared" ca="1" si="269"/>
        <v/>
      </c>
      <c r="JH1014" t="str">
        <f t="shared" ca="1" si="270"/>
        <v/>
      </c>
      <c r="JI1014" t="str">
        <f t="shared" ca="1" si="271"/>
        <v/>
      </c>
    </row>
    <row r="1015" spans="264:269" x14ac:dyDescent="0.2">
      <c r="JD1015">
        <f t="shared" si="266"/>
        <v>0</v>
      </c>
      <c r="JE1015">
        <f t="shared" si="267"/>
        <v>0</v>
      </c>
      <c r="JF1015" t="str">
        <f t="shared" ca="1" si="268"/>
        <v/>
      </c>
      <c r="JG1015" t="str">
        <f t="shared" ca="1" si="269"/>
        <v/>
      </c>
      <c r="JH1015" t="str">
        <f t="shared" ca="1" si="270"/>
        <v/>
      </c>
      <c r="JI1015" t="str">
        <f t="shared" ca="1" si="271"/>
        <v/>
      </c>
    </row>
    <row r="1016" spans="264:269" x14ac:dyDescent="0.2">
      <c r="JD1016">
        <f t="shared" si="266"/>
        <v>0</v>
      </c>
      <c r="JE1016">
        <f t="shared" si="267"/>
        <v>0</v>
      </c>
      <c r="JF1016" t="str">
        <f t="shared" ca="1" si="268"/>
        <v/>
      </c>
      <c r="JG1016" t="str">
        <f t="shared" ca="1" si="269"/>
        <v/>
      </c>
      <c r="JH1016" t="str">
        <f t="shared" ca="1" si="270"/>
        <v/>
      </c>
      <c r="JI1016" t="str">
        <f t="shared" ca="1" si="271"/>
        <v/>
      </c>
    </row>
    <row r="1017" spans="264:269" x14ac:dyDescent="0.2">
      <c r="JD1017">
        <f t="shared" si="266"/>
        <v>0</v>
      </c>
      <c r="JE1017">
        <f t="shared" si="267"/>
        <v>0</v>
      </c>
      <c r="JF1017" t="str">
        <f t="shared" ca="1" si="268"/>
        <v/>
      </c>
      <c r="JG1017" t="str">
        <f t="shared" ca="1" si="269"/>
        <v/>
      </c>
      <c r="JH1017" t="str">
        <f t="shared" ca="1" si="270"/>
        <v/>
      </c>
      <c r="JI1017" t="str">
        <f t="shared" ca="1" si="271"/>
        <v/>
      </c>
    </row>
    <row r="1018" spans="264:269" x14ac:dyDescent="0.2">
      <c r="JD1018">
        <f t="shared" si="266"/>
        <v>0</v>
      </c>
      <c r="JE1018">
        <f t="shared" si="267"/>
        <v>0</v>
      </c>
      <c r="JF1018" t="str">
        <f t="shared" ca="1" si="268"/>
        <v/>
      </c>
      <c r="JG1018" t="str">
        <f t="shared" ca="1" si="269"/>
        <v/>
      </c>
      <c r="JH1018" t="str">
        <f t="shared" ca="1" si="270"/>
        <v/>
      </c>
      <c r="JI1018" t="str">
        <f t="shared" ca="1" si="271"/>
        <v/>
      </c>
    </row>
    <row r="1019" spans="264:269" x14ac:dyDescent="0.2">
      <c r="JD1019">
        <f t="shared" si="266"/>
        <v>0</v>
      </c>
      <c r="JE1019">
        <f t="shared" si="267"/>
        <v>0</v>
      </c>
      <c r="JF1019" t="str">
        <f t="shared" ca="1" si="268"/>
        <v/>
      </c>
      <c r="JG1019" t="str">
        <f t="shared" ca="1" si="269"/>
        <v/>
      </c>
      <c r="JH1019" t="str">
        <f t="shared" ca="1" si="270"/>
        <v/>
      </c>
      <c r="JI1019" t="str">
        <f t="shared" ca="1" si="271"/>
        <v/>
      </c>
    </row>
    <row r="1020" spans="264:269" x14ac:dyDescent="0.2">
      <c r="JD1020">
        <f t="shared" si="266"/>
        <v>0</v>
      </c>
      <c r="JE1020">
        <f t="shared" si="267"/>
        <v>0</v>
      </c>
      <c r="JF1020" t="str">
        <f t="shared" ca="1" si="268"/>
        <v/>
      </c>
      <c r="JG1020" t="str">
        <f t="shared" ca="1" si="269"/>
        <v/>
      </c>
      <c r="JH1020" t="str">
        <f t="shared" ca="1" si="270"/>
        <v/>
      </c>
      <c r="JI1020" t="str">
        <f t="shared" ca="1" si="271"/>
        <v/>
      </c>
    </row>
    <row r="1021" spans="264:269" x14ac:dyDescent="0.2">
      <c r="JD1021">
        <f t="shared" si="266"/>
        <v>0</v>
      </c>
      <c r="JE1021">
        <f t="shared" si="267"/>
        <v>0</v>
      </c>
      <c r="JF1021" t="str">
        <f t="shared" ca="1" si="268"/>
        <v/>
      </c>
      <c r="JG1021" t="str">
        <f t="shared" ca="1" si="269"/>
        <v/>
      </c>
      <c r="JH1021" t="str">
        <f t="shared" ca="1" si="270"/>
        <v/>
      </c>
      <c r="JI1021" t="str">
        <f t="shared" ca="1" si="271"/>
        <v/>
      </c>
    </row>
    <row r="1022" spans="264:269" x14ac:dyDescent="0.2">
      <c r="JD1022">
        <f t="shared" si="266"/>
        <v>0</v>
      </c>
      <c r="JE1022">
        <f t="shared" si="267"/>
        <v>0</v>
      </c>
      <c r="JF1022" t="str">
        <f t="shared" ca="1" si="268"/>
        <v/>
      </c>
      <c r="JG1022" t="str">
        <f t="shared" ca="1" si="269"/>
        <v/>
      </c>
      <c r="JH1022" t="str">
        <f t="shared" ca="1" si="270"/>
        <v/>
      </c>
      <c r="JI1022" t="str">
        <f t="shared" ca="1" si="271"/>
        <v/>
      </c>
    </row>
    <row r="1023" spans="264:269" x14ac:dyDescent="0.2">
      <c r="JD1023">
        <f t="shared" si="266"/>
        <v>0</v>
      </c>
      <c r="JE1023">
        <f t="shared" si="267"/>
        <v>0</v>
      </c>
      <c r="JF1023" t="str">
        <f t="shared" ca="1" si="268"/>
        <v/>
      </c>
      <c r="JG1023" t="str">
        <f t="shared" ca="1" si="269"/>
        <v/>
      </c>
      <c r="JH1023" t="str">
        <f t="shared" ca="1" si="270"/>
        <v/>
      </c>
      <c r="JI1023" t="str">
        <f t="shared" ca="1" si="271"/>
        <v/>
      </c>
    </row>
    <row r="1024" spans="264:269" x14ac:dyDescent="0.2">
      <c r="JD1024">
        <f t="shared" si="266"/>
        <v>0</v>
      </c>
      <c r="JE1024">
        <f t="shared" si="267"/>
        <v>0</v>
      </c>
      <c r="JF1024" t="str">
        <f t="shared" ca="1" si="268"/>
        <v/>
      </c>
      <c r="JG1024" t="str">
        <f t="shared" ca="1" si="269"/>
        <v/>
      </c>
      <c r="JH1024" t="str">
        <f t="shared" ca="1" si="270"/>
        <v/>
      </c>
      <c r="JI1024" t="str">
        <f t="shared" ca="1" si="271"/>
        <v/>
      </c>
    </row>
    <row r="1025" spans="264:269" x14ac:dyDescent="0.2">
      <c r="JD1025">
        <f t="shared" si="266"/>
        <v>0</v>
      </c>
      <c r="JE1025">
        <f t="shared" si="267"/>
        <v>0</v>
      </c>
      <c r="JF1025" t="str">
        <f t="shared" ca="1" si="268"/>
        <v/>
      </c>
      <c r="JG1025" t="str">
        <f t="shared" ca="1" si="269"/>
        <v/>
      </c>
      <c r="JH1025" t="str">
        <f t="shared" ca="1" si="270"/>
        <v/>
      </c>
      <c r="JI1025" t="str">
        <f t="shared" ca="1" si="271"/>
        <v/>
      </c>
    </row>
    <row r="1026" spans="264:269" x14ac:dyDescent="0.2">
      <c r="JD1026">
        <f t="shared" si="266"/>
        <v>0</v>
      </c>
      <c r="JE1026">
        <f t="shared" si="267"/>
        <v>0</v>
      </c>
      <c r="JF1026" t="str">
        <f t="shared" ca="1" si="268"/>
        <v/>
      </c>
      <c r="JG1026" t="str">
        <f t="shared" ca="1" si="269"/>
        <v/>
      </c>
      <c r="JH1026" t="str">
        <f t="shared" ca="1" si="270"/>
        <v/>
      </c>
      <c r="JI1026" t="str">
        <f t="shared" ca="1" si="271"/>
        <v/>
      </c>
    </row>
    <row r="1027" spans="264:269" x14ac:dyDescent="0.2">
      <c r="JD1027">
        <f t="shared" si="266"/>
        <v>0</v>
      </c>
      <c r="JE1027">
        <f t="shared" si="267"/>
        <v>0</v>
      </c>
      <c r="JF1027" t="str">
        <f t="shared" ca="1" si="268"/>
        <v/>
      </c>
      <c r="JG1027" t="str">
        <f t="shared" ca="1" si="269"/>
        <v/>
      </c>
      <c r="JH1027" t="str">
        <f t="shared" ca="1" si="270"/>
        <v/>
      </c>
      <c r="JI1027" t="str">
        <f t="shared" ca="1" si="271"/>
        <v/>
      </c>
    </row>
    <row r="1028" spans="264:269" x14ac:dyDescent="0.2">
      <c r="JD1028">
        <f t="shared" si="266"/>
        <v>0</v>
      </c>
      <c r="JE1028">
        <f t="shared" si="267"/>
        <v>0</v>
      </c>
      <c r="JF1028" t="str">
        <f t="shared" ca="1" si="268"/>
        <v/>
      </c>
      <c r="JG1028" t="str">
        <f t="shared" ca="1" si="269"/>
        <v/>
      </c>
      <c r="JH1028" t="str">
        <f t="shared" ca="1" si="270"/>
        <v/>
      </c>
      <c r="JI1028" t="str">
        <f t="shared" ca="1" si="271"/>
        <v/>
      </c>
    </row>
    <row r="1029" spans="264:269" x14ac:dyDescent="0.2">
      <c r="JD1029">
        <f t="shared" si="266"/>
        <v>0</v>
      </c>
      <c r="JE1029">
        <f t="shared" si="267"/>
        <v>0</v>
      </c>
      <c r="JF1029" t="str">
        <f t="shared" ca="1" si="268"/>
        <v/>
      </c>
      <c r="JG1029" t="str">
        <f t="shared" ca="1" si="269"/>
        <v/>
      </c>
      <c r="JH1029" t="str">
        <f t="shared" ca="1" si="270"/>
        <v/>
      </c>
      <c r="JI1029" t="str">
        <f t="shared" ca="1" si="271"/>
        <v/>
      </c>
    </row>
    <row r="1030" spans="264:269" x14ac:dyDescent="0.2">
      <c r="JD1030">
        <f t="shared" si="266"/>
        <v>0</v>
      </c>
      <c r="JE1030">
        <f t="shared" si="267"/>
        <v>0</v>
      </c>
      <c r="JF1030" t="str">
        <f t="shared" ca="1" si="268"/>
        <v/>
      </c>
      <c r="JG1030" t="str">
        <f t="shared" ca="1" si="269"/>
        <v/>
      </c>
      <c r="JH1030" t="str">
        <f t="shared" ca="1" si="270"/>
        <v/>
      </c>
      <c r="JI1030" t="str">
        <f t="shared" ca="1" si="271"/>
        <v/>
      </c>
    </row>
    <row r="1031" spans="264:269" x14ac:dyDescent="0.2">
      <c r="JD1031">
        <f t="shared" si="266"/>
        <v>0</v>
      </c>
      <c r="JE1031">
        <f t="shared" si="267"/>
        <v>0</v>
      </c>
      <c r="JF1031" t="str">
        <f t="shared" ca="1" si="268"/>
        <v/>
      </c>
      <c r="JG1031" t="str">
        <f t="shared" ca="1" si="269"/>
        <v/>
      </c>
      <c r="JH1031" t="str">
        <f t="shared" ca="1" si="270"/>
        <v/>
      </c>
      <c r="JI1031" t="str">
        <f t="shared" ca="1" si="271"/>
        <v/>
      </c>
    </row>
    <row r="1032" spans="264:269" x14ac:dyDescent="0.2">
      <c r="JD1032">
        <f t="shared" si="266"/>
        <v>0</v>
      </c>
      <c r="JE1032">
        <f t="shared" si="267"/>
        <v>0</v>
      </c>
      <c r="JF1032" t="str">
        <f t="shared" ca="1" si="268"/>
        <v/>
      </c>
      <c r="JG1032" t="str">
        <f t="shared" ca="1" si="269"/>
        <v/>
      </c>
      <c r="JH1032" t="str">
        <f t="shared" ca="1" si="270"/>
        <v/>
      </c>
      <c r="JI1032" t="str">
        <f t="shared" ca="1" si="271"/>
        <v/>
      </c>
    </row>
    <row r="1033" spans="264:269" x14ac:dyDescent="0.2">
      <c r="JD1033">
        <f t="shared" si="266"/>
        <v>0</v>
      </c>
      <c r="JE1033">
        <f t="shared" si="267"/>
        <v>0</v>
      </c>
      <c r="JF1033" t="str">
        <f t="shared" ca="1" si="268"/>
        <v/>
      </c>
      <c r="JG1033" t="str">
        <f t="shared" ca="1" si="269"/>
        <v/>
      </c>
      <c r="JH1033" t="str">
        <f t="shared" ca="1" si="270"/>
        <v/>
      </c>
      <c r="JI1033" t="str">
        <f t="shared" ca="1" si="271"/>
        <v/>
      </c>
    </row>
    <row r="1034" spans="264:269" x14ac:dyDescent="0.2">
      <c r="JD1034">
        <f t="shared" si="266"/>
        <v>0</v>
      </c>
      <c r="JE1034">
        <f t="shared" si="267"/>
        <v>0</v>
      </c>
      <c r="JF1034" t="str">
        <f t="shared" ca="1" si="268"/>
        <v/>
      </c>
      <c r="JG1034" t="str">
        <f t="shared" ca="1" si="269"/>
        <v/>
      </c>
      <c r="JH1034" t="str">
        <f t="shared" ca="1" si="270"/>
        <v/>
      </c>
      <c r="JI1034" t="str">
        <f t="shared" ca="1" si="271"/>
        <v/>
      </c>
    </row>
    <row r="1035" spans="264:269" x14ac:dyDescent="0.2">
      <c r="JD1035">
        <f t="shared" si="266"/>
        <v>0</v>
      </c>
      <c r="JE1035">
        <f t="shared" si="267"/>
        <v>0</v>
      </c>
      <c r="JF1035" t="str">
        <f t="shared" ca="1" si="268"/>
        <v/>
      </c>
      <c r="JG1035" t="str">
        <f t="shared" ca="1" si="269"/>
        <v/>
      </c>
      <c r="JH1035" t="str">
        <f t="shared" ca="1" si="270"/>
        <v/>
      </c>
      <c r="JI1035" t="str">
        <f t="shared" ca="1" si="271"/>
        <v/>
      </c>
    </row>
    <row r="1036" spans="264:269" x14ac:dyDescent="0.2">
      <c r="JD1036">
        <f t="shared" si="266"/>
        <v>0</v>
      </c>
      <c r="JE1036">
        <f t="shared" si="267"/>
        <v>0</v>
      </c>
      <c r="JF1036" t="str">
        <f t="shared" ca="1" si="268"/>
        <v/>
      </c>
      <c r="JG1036" t="str">
        <f t="shared" ca="1" si="269"/>
        <v/>
      </c>
      <c r="JH1036" t="str">
        <f t="shared" ca="1" si="270"/>
        <v/>
      </c>
      <c r="JI1036" t="str">
        <f t="shared" ca="1" si="271"/>
        <v/>
      </c>
    </row>
    <row r="1037" spans="264:269" x14ac:dyDescent="0.2">
      <c r="JD1037">
        <f t="shared" si="266"/>
        <v>0</v>
      </c>
      <c r="JE1037">
        <f t="shared" si="267"/>
        <v>0</v>
      </c>
      <c r="JF1037" t="str">
        <f t="shared" ca="1" si="268"/>
        <v/>
      </c>
      <c r="JG1037" t="str">
        <f t="shared" ca="1" si="269"/>
        <v/>
      </c>
      <c r="JH1037" t="str">
        <f t="shared" ca="1" si="270"/>
        <v/>
      </c>
      <c r="JI1037" t="str">
        <f t="shared" ca="1" si="271"/>
        <v/>
      </c>
    </row>
    <row r="1038" spans="264:269" x14ac:dyDescent="0.2">
      <c r="JD1038">
        <f t="shared" si="266"/>
        <v>0</v>
      </c>
      <c r="JE1038">
        <f t="shared" si="267"/>
        <v>0</v>
      </c>
      <c r="JF1038" t="str">
        <f t="shared" ca="1" si="268"/>
        <v/>
      </c>
      <c r="JG1038" t="str">
        <f t="shared" ca="1" si="269"/>
        <v/>
      </c>
      <c r="JH1038" t="str">
        <f t="shared" ca="1" si="270"/>
        <v/>
      </c>
      <c r="JI1038" t="str">
        <f t="shared" ca="1" si="271"/>
        <v/>
      </c>
    </row>
    <row r="1039" spans="264:269" x14ac:dyDescent="0.2">
      <c r="JD1039">
        <f t="shared" si="266"/>
        <v>0</v>
      </c>
      <c r="JE1039">
        <f t="shared" si="267"/>
        <v>0</v>
      </c>
      <c r="JF1039" t="str">
        <f t="shared" ca="1" si="268"/>
        <v/>
      </c>
      <c r="JG1039" t="str">
        <f t="shared" ca="1" si="269"/>
        <v/>
      </c>
      <c r="JH1039" t="str">
        <f t="shared" ca="1" si="270"/>
        <v/>
      </c>
      <c r="JI1039" t="str">
        <f t="shared" ca="1" si="271"/>
        <v/>
      </c>
    </row>
    <row r="1040" spans="264:269" x14ac:dyDescent="0.2">
      <c r="JD1040">
        <f t="shared" si="266"/>
        <v>0</v>
      </c>
      <c r="JE1040">
        <f t="shared" si="267"/>
        <v>0</v>
      </c>
      <c r="JF1040" t="str">
        <f t="shared" ca="1" si="268"/>
        <v/>
      </c>
      <c r="JG1040" t="str">
        <f t="shared" ca="1" si="269"/>
        <v/>
      </c>
      <c r="JH1040" t="str">
        <f t="shared" ca="1" si="270"/>
        <v/>
      </c>
      <c r="JI1040" t="str">
        <f t="shared" ca="1" si="271"/>
        <v/>
      </c>
    </row>
    <row r="1041" spans="264:269" x14ac:dyDescent="0.2">
      <c r="JD1041">
        <f t="shared" si="266"/>
        <v>0</v>
      </c>
      <c r="JE1041">
        <f t="shared" si="267"/>
        <v>0</v>
      </c>
      <c r="JF1041" t="str">
        <f t="shared" ca="1" si="268"/>
        <v/>
      </c>
      <c r="JG1041" t="str">
        <f t="shared" ca="1" si="269"/>
        <v/>
      </c>
      <c r="JH1041" t="str">
        <f t="shared" ca="1" si="270"/>
        <v/>
      </c>
      <c r="JI1041" t="str">
        <f t="shared" ca="1" si="271"/>
        <v/>
      </c>
    </row>
    <row r="1042" spans="264:269" x14ac:dyDescent="0.2">
      <c r="JD1042">
        <f t="shared" si="266"/>
        <v>0</v>
      </c>
      <c r="JE1042">
        <f t="shared" si="267"/>
        <v>0</v>
      </c>
      <c r="JF1042" t="str">
        <f t="shared" ca="1" si="268"/>
        <v/>
      </c>
      <c r="JG1042" t="str">
        <f t="shared" ca="1" si="269"/>
        <v/>
      </c>
      <c r="JH1042" t="str">
        <f t="shared" ca="1" si="270"/>
        <v/>
      </c>
      <c r="JI1042" t="str">
        <f t="shared" ca="1" si="271"/>
        <v/>
      </c>
    </row>
    <row r="1043" spans="264:269" x14ac:dyDescent="0.2">
      <c r="JD1043">
        <f t="shared" si="266"/>
        <v>0</v>
      </c>
      <c r="JE1043">
        <f t="shared" si="267"/>
        <v>0</v>
      </c>
      <c r="JF1043" t="str">
        <f t="shared" ca="1" si="268"/>
        <v/>
      </c>
      <c r="JG1043" t="str">
        <f t="shared" ca="1" si="269"/>
        <v/>
      </c>
      <c r="JH1043" t="str">
        <f t="shared" ca="1" si="270"/>
        <v/>
      </c>
      <c r="JI1043" t="str">
        <f t="shared" ca="1" si="271"/>
        <v/>
      </c>
    </row>
    <row r="1044" spans="264:269" x14ac:dyDescent="0.2">
      <c r="JD1044">
        <f t="shared" si="266"/>
        <v>0</v>
      </c>
      <c r="JE1044">
        <f t="shared" si="267"/>
        <v>0</v>
      </c>
      <c r="JF1044" t="str">
        <f t="shared" ca="1" si="268"/>
        <v/>
      </c>
      <c r="JG1044" t="str">
        <f t="shared" ca="1" si="269"/>
        <v/>
      </c>
      <c r="JH1044" t="str">
        <f t="shared" ca="1" si="270"/>
        <v/>
      </c>
      <c r="JI1044" t="str">
        <f t="shared" ca="1" si="271"/>
        <v/>
      </c>
    </row>
    <row r="1045" spans="264:269" x14ac:dyDescent="0.2">
      <c r="JD1045">
        <f t="shared" si="266"/>
        <v>0</v>
      </c>
      <c r="JE1045">
        <f t="shared" si="267"/>
        <v>0</v>
      </c>
      <c r="JF1045" t="str">
        <f t="shared" ca="1" si="268"/>
        <v/>
      </c>
      <c r="JG1045" t="str">
        <f t="shared" ca="1" si="269"/>
        <v/>
      </c>
      <c r="JH1045" t="str">
        <f t="shared" ca="1" si="270"/>
        <v/>
      </c>
      <c r="JI1045" t="str">
        <f t="shared" ca="1" si="271"/>
        <v/>
      </c>
    </row>
    <row r="1046" spans="264:269" x14ac:dyDescent="0.2">
      <c r="JD1046">
        <f t="shared" si="266"/>
        <v>0</v>
      </c>
      <c r="JE1046">
        <f t="shared" si="267"/>
        <v>0</v>
      </c>
      <c r="JF1046" t="str">
        <f t="shared" ca="1" si="268"/>
        <v/>
      </c>
      <c r="JG1046" t="str">
        <f t="shared" ca="1" si="269"/>
        <v/>
      </c>
      <c r="JH1046" t="str">
        <f t="shared" ca="1" si="270"/>
        <v/>
      </c>
      <c r="JI1046" t="str">
        <f t="shared" ca="1" si="271"/>
        <v/>
      </c>
    </row>
    <row r="1047" spans="264:269" x14ac:dyDescent="0.2">
      <c r="JD1047">
        <f t="shared" si="266"/>
        <v>0</v>
      </c>
      <c r="JE1047">
        <f t="shared" si="267"/>
        <v>0</v>
      </c>
      <c r="JF1047" t="str">
        <f t="shared" ca="1" si="268"/>
        <v/>
      </c>
      <c r="JG1047" t="str">
        <f t="shared" ca="1" si="269"/>
        <v/>
      </c>
      <c r="JH1047" t="str">
        <f t="shared" ca="1" si="270"/>
        <v/>
      </c>
      <c r="JI1047" t="str">
        <f t="shared" ca="1" si="271"/>
        <v/>
      </c>
    </row>
    <row r="1048" spans="264:269" x14ac:dyDescent="0.2">
      <c r="JD1048">
        <f t="shared" si="266"/>
        <v>0</v>
      </c>
      <c r="JE1048">
        <f t="shared" si="267"/>
        <v>0</v>
      </c>
      <c r="JF1048" t="str">
        <f t="shared" ca="1" si="268"/>
        <v/>
      </c>
      <c r="JG1048" t="str">
        <f t="shared" ca="1" si="269"/>
        <v/>
      </c>
      <c r="JH1048" t="str">
        <f t="shared" ca="1" si="270"/>
        <v/>
      </c>
      <c r="JI1048" t="str">
        <f t="shared" ca="1" si="271"/>
        <v/>
      </c>
    </row>
    <row r="1049" spans="264:269" x14ac:dyDescent="0.2">
      <c r="JD1049">
        <f t="shared" si="266"/>
        <v>0</v>
      </c>
      <c r="JE1049">
        <f t="shared" si="267"/>
        <v>0</v>
      </c>
      <c r="JF1049" t="str">
        <f t="shared" ca="1" si="268"/>
        <v/>
      </c>
      <c r="JG1049" t="str">
        <f t="shared" ca="1" si="269"/>
        <v/>
      </c>
      <c r="JH1049" t="str">
        <f t="shared" ca="1" si="270"/>
        <v/>
      </c>
      <c r="JI1049" t="str">
        <f t="shared" ca="1" si="271"/>
        <v/>
      </c>
    </row>
    <row r="1050" spans="264:269" x14ac:dyDescent="0.2">
      <c r="JD1050">
        <f t="shared" si="266"/>
        <v>0</v>
      </c>
      <c r="JE1050">
        <f t="shared" si="267"/>
        <v>0</v>
      </c>
      <c r="JF1050" t="str">
        <f t="shared" ca="1" si="268"/>
        <v/>
      </c>
      <c r="JG1050" t="str">
        <f t="shared" ca="1" si="269"/>
        <v/>
      </c>
      <c r="JH1050" t="str">
        <f t="shared" ca="1" si="270"/>
        <v/>
      </c>
      <c r="JI1050" t="str">
        <f t="shared" ca="1" si="271"/>
        <v/>
      </c>
    </row>
    <row r="1051" spans="264:269" x14ac:dyDescent="0.2">
      <c r="JD1051">
        <f t="shared" si="266"/>
        <v>0</v>
      </c>
      <c r="JE1051">
        <f t="shared" si="267"/>
        <v>0</v>
      </c>
      <c r="JF1051" t="str">
        <f t="shared" ca="1" si="268"/>
        <v/>
      </c>
      <c r="JG1051" t="str">
        <f t="shared" ca="1" si="269"/>
        <v/>
      </c>
      <c r="JH1051" t="str">
        <f t="shared" ca="1" si="270"/>
        <v/>
      </c>
      <c r="JI1051" t="str">
        <f t="shared" ca="1" si="271"/>
        <v/>
      </c>
    </row>
    <row r="1052" spans="264:269" x14ac:dyDescent="0.2">
      <c r="JD1052">
        <f t="shared" ref="JD1052:JD1115" si="272">IF(JD1051&lt;&gt;0,JD1051-1,0)</f>
        <v>0</v>
      </c>
      <c r="JE1052">
        <f t="shared" ref="JE1052:JE1115" si="273">IF(JD1052&lt;&gt;0,JE1051+1,0)</f>
        <v>0</v>
      </c>
      <c r="JF1052" t="str">
        <f t="shared" ref="JF1052:JF1115" ca="1" si="274">IF(ScenarioType&lt;&gt;"ALL",IF(ISERROR(IF(INDIRECT("SCENARIOMETA!B"&amp;JE1052)=ScenarioType,INDIRECT("SCENARIOMETA!A"&amp;JE1052)," ")),"",IF(INDIRECT("SCENARIOMETA!B"&amp;JE1052)=ScenarioType,INDIRECT("SCENARIOMETA!A"&amp;JE1052)," ")),IF(JD1052&lt;&gt;0,INDIRECT("SCENARIOMETA!A"&amp;JE1052),""))</f>
        <v/>
      </c>
      <c r="JG1052" t="str">
        <f t="shared" ref="JG1052:JG1115" ca="1" si="275">IF(ScenarioType&lt;&gt;"ALL",IF(ISERROR(IF(INDIRECT("SCENARIOMETA!B"&amp;JE1052)=ScenarioType,INDIRECT("SCENARIOMETA!B"&amp;JE1052)," ")),"",IF(INDIRECT("SCENARIOMETA!B"&amp;JE1052)=ScenarioType,INDIRECT("SCENARIOMETA!B"&amp;JE1052)," ")),IF(JD1052&lt;&gt;0,INDIRECT("SCENARIOMETA!B"&amp;JE1052),""))</f>
        <v/>
      </c>
      <c r="JH1052" t="str">
        <f t="shared" ref="JH1052:JH1115" ca="1" si="276">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277">IF(ScenarioType&lt;&gt;"ALL",IF(ISERROR(IF(INDIRECT("SCENARIOMETA!B"&amp;JE1052)=ScenarioType,INDIRECT("SCENARIOMETA!E"&amp;JE1052)," ")),"",IF(INDIRECT("SCENARIOMETA!B"&amp;JE1052)=ScenarioType,INDIRECT("SCENARIOMETA!E"&amp;JE1052)," ")+14),IF(JD1052&lt;&gt;0,INDIRECT("SCENARIOMETA!E"&amp;JE1052)+14,""))</f>
        <v/>
      </c>
    </row>
    <row r="1053" spans="264:269" x14ac:dyDescent="0.2">
      <c r="JD1053">
        <f t="shared" si="272"/>
        <v>0</v>
      </c>
      <c r="JE1053">
        <f t="shared" si="273"/>
        <v>0</v>
      </c>
      <c r="JF1053" t="str">
        <f t="shared" ca="1" si="274"/>
        <v/>
      </c>
      <c r="JG1053" t="str">
        <f t="shared" ca="1" si="275"/>
        <v/>
      </c>
      <c r="JH1053" t="str">
        <f t="shared" ca="1" si="276"/>
        <v/>
      </c>
      <c r="JI1053" t="str">
        <f t="shared" ca="1" si="277"/>
        <v/>
      </c>
    </row>
    <row r="1054" spans="264:269" x14ac:dyDescent="0.2">
      <c r="JD1054">
        <f t="shared" si="272"/>
        <v>0</v>
      </c>
      <c r="JE1054">
        <f t="shared" si="273"/>
        <v>0</v>
      </c>
      <c r="JF1054" t="str">
        <f t="shared" ca="1" si="274"/>
        <v/>
      </c>
      <c r="JG1054" t="str">
        <f t="shared" ca="1" si="275"/>
        <v/>
      </c>
      <c r="JH1054" t="str">
        <f t="shared" ca="1" si="276"/>
        <v/>
      </c>
      <c r="JI1054" t="str">
        <f t="shared" ca="1" si="277"/>
        <v/>
      </c>
    </row>
    <row r="1055" spans="264:269" x14ac:dyDescent="0.2">
      <c r="JD1055">
        <f t="shared" si="272"/>
        <v>0</v>
      </c>
      <c r="JE1055">
        <f t="shared" si="273"/>
        <v>0</v>
      </c>
      <c r="JF1055" t="str">
        <f t="shared" ca="1" si="274"/>
        <v/>
      </c>
      <c r="JG1055" t="str">
        <f t="shared" ca="1" si="275"/>
        <v/>
      </c>
      <c r="JH1055" t="str">
        <f t="shared" ca="1" si="276"/>
        <v/>
      </c>
      <c r="JI1055" t="str">
        <f t="shared" ca="1" si="277"/>
        <v/>
      </c>
    </row>
    <row r="1056" spans="264:269" x14ac:dyDescent="0.2">
      <c r="JD1056">
        <f t="shared" si="272"/>
        <v>0</v>
      </c>
      <c r="JE1056">
        <f t="shared" si="273"/>
        <v>0</v>
      </c>
      <c r="JF1056" t="str">
        <f t="shared" ca="1" si="274"/>
        <v/>
      </c>
      <c r="JG1056" t="str">
        <f t="shared" ca="1" si="275"/>
        <v/>
      </c>
      <c r="JH1056" t="str">
        <f t="shared" ca="1" si="276"/>
        <v/>
      </c>
      <c r="JI1056" t="str">
        <f t="shared" ca="1" si="277"/>
        <v/>
      </c>
    </row>
    <row r="1057" spans="264:269" x14ac:dyDescent="0.2">
      <c r="JD1057">
        <f t="shared" si="272"/>
        <v>0</v>
      </c>
      <c r="JE1057">
        <f t="shared" si="273"/>
        <v>0</v>
      </c>
      <c r="JF1057" t="str">
        <f t="shared" ca="1" si="274"/>
        <v/>
      </c>
      <c r="JG1057" t="str">
        <f t="shared" ca="1" si="275"/>
        <v/>
      </c>
      <c r="JH1057" t="str">
        <f t="shared" ca="1" si="276"/>
        <v/>
      </c>
      <c r="JI1057" t="str">
        <f t="shared" ca="1" si="277"/>
        <v/>
      </c>
    </row>
    <row r="1058" spans="264:269" x14ac:dyDescent="0.2">
      <c r="JD1058">
        <f t="shared" si="272"/>
        <v>0</v>
      </c>
      <c r="JE1058">
        <f t="shared" si="273"/>
        <v>0</v>
      </c>
      <c r="JF1058" t="str">
        <f t="shared" ca="1" si="274"/>
        <v/>
      </c>
      <c r="JG1058" t="str">
        <f t="shared" ca="1" si="275"/>
        <v/>
      </c>
      <c r="JH1058" t="str">
        <f t="shared" ca="1" si="276"/>
        <v/>
      </c>
      <c r="JI1058" t="str">
        <f t="shared" ca="1" si="277"/>
        <v/>
      </c>
    </row>
    <row r="1059" spans="264:269" x14ac:dyDescent="0.2">
      <c r="JD1059">
        <f t="shared" si="272"/>
        <v>0</v>
      </c>
      <c r="JE1059">
        <f t="shared" si="273"/>
        <v>0</v>
      </c>
      <c r="JF1059" t="str">
        <f t="shared" ca="1" si="274"/>
        <v/>
      </c>
      <c r="JG1059" t="str">
        <f t="shared" ca="1" si="275"/>
        <v/>
      </c>
      <c r="JH1059" t="str">
        <f t="shared" ca="1" si="276"/>
        <v/>
      </c>
      <c r="JI1059" t="str">
        <f t="shared" ca="1" si="277"/>
        <v/>
      </c>
    </row>
    <row r="1060" spans="264:269" x14ac:dyDescent="0.2">
      <c r="JD1060">
        <f t="shared" si="272"/>
        <v>0</v>
      </c>
      <c r="JE1060">
        <f t="shared" si="273"/>
        <v>0</v>
      </c>
      <c r="JF1060" t="str">
        <f t="shared" ca="1" si="274"/>
        <v/>
      </c>
      <c r="JG1060" t="str">
        <f t="shared" ca="1" si="275"/>
        <v/>
      </c>
      <c r="JH1060" t="str">
        <f t="shared" ca="1" si="276"/>
        <v/>
      </c>
      <c r="JI1060" t="str">
        <f t="shared" ca="1" si="277"/>
        <v/>
      </c>
    </row>
    <row r="1061" spans="264:269" x14ac:dyDescent="0.2">
      <c r="JD1061">
        <f t="shared" si="272"/>
        <v>0</v>
      </c>
      <c r="JE1061">
        <f t="shared" si="273"/>
        <v>0</v>
      </c>
      <c r="JF1061" t="str">
        <f t="shared" ca="1" si="274"/>
        <v/>
      </c>
      <c r="JG1061" t="str">
        <f t="shared" ca="1" si="275"/>
        <v/>
      </c>
      <c r="JH1061" t="str">
        <f t="shared" ca="1" si="276"/>
        <v/>
      </c>
      <c r="JI1061" t="str">
        <f t="shared" ca="1" si="277"/>
        <v/>
      </c>
    </row>
    <row r="1062" spans="264:269" x14ac:dyDescent="0.2">
      <c r="JD1062">
        <f t="shared" si="272"/>
        <v>0</v>
      </c>
      <c r="JE1062">
        <f t="shared" si="273"/>
        <v>0</v>
      </c>
      <c r="JF1062" t="str">
        <f t="shared" ca="1" si="274"/>
        <v/>
      </c>
      <c r="JG1062" t="str">
        <f t="shared" ca="1" si="275"/>
        <v/>
      </c>
      <c r="JH1062" t="str">
        <f t="shared" ca="1" si="276"/>
        <v/>
      </c>
      <c r="JI1062" t="str">
        <f t="shared" ca="1" si="277"/>
        <v/>
      </c>
    </row>
    <row r="1063" spans="264:269" x14ac:dyDescent="0.2">
      <c r="JD1063">
        <f t="shared" si="272"/>
        <v>0</v>
      </c>
      <c r="JE1063">
        <f t="shared" si="273"/>
        <v>0</v>
      </c>
      <c r="JF1063" t="str">
        <f t="shared" ca="1" si="274"/>
        <v/>
      </c>
      <c r="JG1063" t="str">
        <f t="shared" ca="1" si="275"/>
        <v/>
      </c>
      <c r="JH1063" t="str">
        <f t="shared" ca="1" si="276"/>
        <v/>
      </c>
      <c r="JI1063" t="str">
        <f t="shared" ca="1" si="277"/>
        <v/>
      </c>
    </row>
    <row r="1064" spans="264:269" x14ac:dyDescent="0.2">
      <c r="JD1064">
        <f t="shared" si="272"/>
        <v>0</v>
      </c>
      <c r="JE1064">
        <f t="shared" si="273"/>
        <v>0</v>
      </c>
      <c r="JF1064" t="str">
        <f t="shared" ca="1" si="274"/>
        <v/>
      </c>
      <c r="JG1064" t="str">
        <f t="shared" ca="1" si="275"/>
        <v/>
      </c>
      <c r="JH1064" t="str">
        <f t="shared" ca="1" si="276"/>
        <v/>
      </c>
      <c r="JI1064" t="str">
        <f t="shared" ca="1" si="277"/>
        <v/>
      </c>
    </row>
    <row r="1065" spans="264:269" x14ac:dyDescent="0.2">
      <c r="JD1065">
        <f t="shared" si="272"/>
        <v>0</v>
      </c>
      <c r="JE1065">
        <f t="shared" si="273"/>
        <v>0</v>
      </c>
      <c r="JF1065" t="str">
        <f t="shared" ca="1" si="274"/>
        <v/>
      </c>
      <c r="JG1065" t="str">
        <f t="shared" ca="1" si="275"/>
        <v/>
      </c>
      <c r="JH1065" t="str">
        <f t="shared" ca="1" si="276"/>
        <v/>
      </c>
      <c r="JI1065" t="str">
        <f t="shared" ca="1" si="277"/>
        <v/>
      </c>
    </row>
    <row r="1066" spans="264:269" x14ac:dyDescent="0.2">
      <c r="JD1066">
        <f t="shared" si="272"/>
        <v>0</v>
      </c>
      <c r="JE1066">
        <f t="shared" si="273"/>
        <v>0</v>
      </c>
      <c r="JF1066" t="str">
        <f t="shared" ca="1" si="274"/>
        <v/>
      </c>
      <c r="JG1066" t="str">
        <f t="shared" ca="1" si="275"/>
        <v/>
      </c>
      <c r="JH1066" t="str">
        <f t="shared" ca="1" si="276"/>
        <v/>
      </c>
      <c r="JI1066" t="str">
        <f t="shared" ca="1" si="277"/>
        <v/>
      </c>
    </row>
    <row r="1067" spans="264:269" x14ac:dyDescent="0.2">
      <c r="JD1067">
        <f t="shared" si="272"/>
        <v>0</v>
      </c>
      <c r="JE1067">
        <f t="shared" si="273"/>
        <v>0</v>
      </c>
      <c r="JF1067" t="str">
        <f t="shared" ca="1" si="274"/>
        <v/>
      </c>
      <c r="JG1067" t="str">
        <f t="shared" ca="1" si="275"/>
        <v/>
      </c>
      <c r="JH1067" t="str">
        <f t="shared" ca="1" si="276"/>
        <v/>
      </c>
      <c r="JI1067" t="str">
        <f t="shared" ca="1" si="277"/>
        <v/>
      </c>
    </row>
    <row r="1068" spans="264:269" x14ac:dyDescent="0.2">
      <c r="JD1068">
        <f t="shared" si="272"/>
        <v>0</v>
      </c>
      <c r="JE1068">
        <f t="shared" si="273"/>
        <v>0</v>
      </c>
      <c r="JF1068" t="str">
        <f t="shared" ca="1" si="274"/>
        <v/>
      </c>
      <c r="JG1068" t="str">
        <f t="shared" ca="1" si="275"/>
        <v/>
      </c>
      <c r="JH1068" t="str">
        <f t="shared" ca="1" si="276"/>
        <v/>
      </c>
      <c r="JI1068" t="str">
        <f t="shared" ca="1" si="277"/>
        <v/>
      </c>
    </row>
    <row r="1069" spans="264:269" x14ac:dyDescent="0.2">
      <c r="JD1069">
        <f t="shared" si="272"/>
        <v>0</v>
      </c>
      <c r="JE1069">
        <f t="shared" si="273"/>
        <v>0</v>
      </c>
      <c r="JF1069" t="str">
        <f t="shared" ca="1" si="274"/>
        <v/>
      </c>
      <c r="JG1069" t="str">
        <f t="shared" ca="1" si="275"/>
        <v/>
      </c>
      <c r="JH1069" t="str">
        <f t="shared" ca="1" si="276"/>
        <v/>
      </c>
      <c r="JI1069" t="str">
        <f t="shared" ca="1" si="277"/>
        <v/>
      </c>
    </row>
    <row r="1070" spans="264:269" x14ac:dyDescent="0.2">
      <c r="JD1070">
        <f t="shared" si="272"/>
        <v>0</v>
      </c>
      <c r="JE1070">
        <f t="shared" si="273"/>
        <v>0</v>
      </c>
      <c r="JF1070" t="str">
        <f t="shared" ca="1" si="274"/>
        <v/>
      </c>
      <c r="JG1070" t="str">
        <f t="shared" ca="1" si="275"/>
        <v/>
      </c>
      <c r="JH1070" t="str">
        <f t="shared" ca="1" si="276"/>
        <v/>
      </c>
      <c r="JI1070" t="str">
        <f t="shared" ca="1" si="277"/>
        <v/>
      </c>
    </row>
    <row r="1071" spans="264:269" x14ac:dyDescent="0.2">
      <c r="JD1071">
        <f t="shared" si="272"/>
        <v>0</v>
      </c>
      <c r="JE1071">
        <f t="shared" si="273"/>
        <v>0</v>
      </c>
      <c r="JF1071" t="str">
        <f t="shared" ca="1" si="274"/>
        <v/>
      </c>
      <c r="JG1071" t="str">
        <f t="shared" ca="1" si="275"/>
        <v/>
      </c>
      <c r="JH1071" t="str">
        <f t="shared" ca="1" si="276"/>
        <v/>
      </c>
      <c r="JI1071" t="str">
        <f t="shared" ca="1" si="277"/>
        <v/>
      </c>
    </row>
    <row r="1072" spans="264:269" x14ac:dyDescent="0.2">
      <c r="JD1072">
        <f t="shared" si="272"/>
        <v>0</v>
      </c>
      <c r="JE1072">
        <f t="shared" si="273"/>
        <v>0</v>
      </c>
      <c r="JF1072" t="str">
        <f t="shared" ca="1" si="274"/>
        <v/>
      </c>
      <c r="JG1072" t="str">
        <f t="shared" ca="1" si="275"/>
        <v/>
      </c>
      <c r="JH1072" t="str">
        <f t="shared" ca="1" si="276"/>
        <v/>
      </c>
      <c r="JI1072" t="str">
        <f t="shared" ca="1" si="277"/>
        <v/>
      </c>
    </row>
    <row r="1073" spans="264:269" x14ac:dyDescent="0.2">
      <c r="JD1073">
        <f t="shared" si="272"/>
        <v>0</v>
      </c>
      <c r="JE1073">
        <f t="shared" si="273"/>
        <v>0</v>
      </c>
      <c r="JF1073" t="str">
        <f t="shared" ca="1" si="274"/>
        <v/>
      </c>
      <c r="JG1073" t="str">
        <f t="shared" ca="1" si="275"/>
        <v/>
      </c>
      <c r="JH1073" t="str">
        <f t="shared" ca="1" si="276"/>
        <v/>
      </c>
      <c r="JI1073" t="str">
        <f t="shared" ca="1" si="277"/>
        <v/>
      </c>
    </row>
    <row r="1074" spans="264:269" x14ac:dyDescent="0.2">
      <c r="JD1074">
        <f t="shared" si="272"/>
        <v>0</v>
      </c>
      <c r="JE1074">
        <f t="shared" si="273"/>
        <v>0</v>
      </c>
      <c r="JF1074" t="str">
        <f t="shared" ca="1" si="274"/>
        <v/>
      </c>
      <c r="JG1074" t="str">
        <f t="shared" ca="1" si="275"/>
        <v/>
      </c>
      <c r="JH1074" t="str">
        <f t="shared" ca="1" si="276"/>
        <v/>
      </c>
      <c r="JI1074" t="str">
        <f t="shared" ca="1" si="277"/>
        <v/>
      </c>
    </row>
    <row r="1075" spans="264:269" x14ac:dyDescent="0.2">
      <c r="JD1075">
        <f t="shared" si="272"/>
        <v>0</v>
      </c>
      <c r="JE1075">
        <f t="shared" si="273"/>
        <v>0</v>
      </c>
      <c r="JF1075" t="str">
        <f t="shared" ca="1" si="274"/>
        <v/>
      </c>
      <c r="JG1075" t="str">
        <f t="shared" ca="1" si="275"/>
        <v/>
      </c>
      <c r="JH1075" t="str">
        <f t="shared" ca="1" si="276"/>
        <v/>
      </c>
      <c r="JI1075" t="str">
        <f t="shared" ca="1" si="277"/>
        <v/>
      </c>
    </row>
    <row r="1076" spans="264:269" x14ac:dyDescent="0.2">
      <c r="JD1076">
        <f t="shared" si="272"/>
        <v>0</v>
      </c>
      <c r="JE1076">
        <f t="shared" si="273"/>
        <v>0</v>
      </c>
      <c r="JF1076" t="str">
        <f t="shared" ca="1" si="274"/>
        <v/>
      </c>
      <c r="JG1076" t="str">
        <f t="shared" ca="1" si="275"/>
        <v/>
      </c>
      <c r="JH1076" t="str">
        <f t="shared" ca="1" si="276"/>
        <v/>
      </c>
      <c r="JI1076" t="str">
        <f t="shared" ca="1" si="277"/>
        <v/>
      </c>
    </row>
    <row r="1077" spans="264:269" x14ac:dyDescent="0.2">
      <c r="JD1077">
        <f t="shared" si="272"/>
        <v>0</v>
      </c>
      <c r="JE1077">
        <f t="shared" si="273"/>
        <v>0</v>
      </c>
      <c r="JF1077" t="str">
        <f t="shared" ca="1" si="274"/>
        <v/>
      </c>
      <c r="JG1077" t="str">
        <f t="shared" ca="1" si="275"/>
        <v/>
      </c>
      <c r="JH1077" t="str">
        <f t="shared" ca="1" si="276"/>
        <v/>
      </c>
      <c r="JI1077" t="str">
        <f t="shared" ca="1" si="277"/>
        <v/>
      </c>
    </row>
    <row r="1078" spans="264:269" x14ac:dyDescent="0.2">
      <c r="JD1078">
        <f t="shared" si="272"/>
        <v>0</v>
      </c>
      <c r="JE1078">
        <f t="shared" si="273"/>
        <v>0</v>
      </c>
      <c r="JF1078" t="str">
        <f t="shared" ca="1" si="274"/>
        <v/>
      </c>
      <c r="JG1078" t="str">
        <f t="shared" ca="1" si="275"/>
        <v/>
      </c>
      <c r="JH1078" t="str">
        <f t="shared" ca="1" si="276"/>
        <v/>
      </c>
      <c r="JI1078" t="str">
        <f t="shared" ca="1" si="277"/>
        <v/>
      </c>
    </row>
    <row r="1079" spans="264:269" x14ac:dyDescent="0.2">
      <c r="JD1079">
        <f t="shared" si="272"/>
        <v>0</v>
      </c>
      <c r="JE1079">
        <f t="shared" si="273"/>
        <v>0</v>
      </c>
      <c r="JF1079" t="str">
        <f t="shared" ca="1" si="274"/>
        <v/>
      </c>
      <c r="JG1079" t="str">
        <f t="shared" ca="1" si="275"/>
        <v/>
      </c>
      <c r="JH1079" t="str">
        <f t="shared" ca="1" si="276"/>
        <v/>
      </c>
      <c r="JI1079" t="str">
        <f t="shared" ca="1" si="277"/>
        <v/>
      </c>
    </row>
    <row r="1080" spans="264:269" x14ac:dyDescent="0.2">
      <c r="JD1080">
        <f t="shared" si="272"/>
        <v>0</v>
      </c>
      <c r="JE1080">
        <f t="shared" si="273"/>
        <v>0</v>
      </c>
      <c r="JF1080" t="str">
        <f t="shared" ca="1" si="274"/>
        <v/>
      </c>
      <c r="JG1080" t="str">
        <f t="shared" ca="1" si="275"/>
        <v/>
      </c>
      <c r="JH1080" t="str">
        <f t="shared" ca="1" si="276"/>
        <v/>
      </c>
      <c r="JI1080" t="str">
        <f t="shared" ca="1" si="277"/>
        <v/>
      </c>
    </row>
    <row r="1081" spans="264:269" x14ac:dyDescent="0.2">
      <c r="JD1081">
        <f t="shared" si="272"/>
        <v>0</v>
      </c>
      <c r="JE1081">
        <f t="shared" si="273"/>
        <v>0</v>
      </c>
      <c r="JF1081" t="str">
        <f t="shared" ca="1" si="274"/>
        <v/>
      </c>
      <c r="JG1081" t="str">
        <f t="shared" ca="1" si="275"/>
        <v/>
      </c>
      <c r="JH1081" t="str">
        <f t="shared" ca="1" si="276"/>
        <v/>
      </c>
      <c r="JI1081" t="str">
        <f t="shared" ca="1" si="277"/>
        <v/>
      </c>
    </row>
    <row r="1082" spans="264:269" x14ac:dyDescent="0.2">
      <c r="JD1082">
        <f t="shared" si="272"/>
        <v>0</v>
      </c>
      <c r="JE1082">
        <f t="shared" si="273"/>
        <v>0</v>
      </c>
      <c r="JF1082" t="str">
        <f t="shared" ca="1" si="274"/>
        <v/>
      </c>
      <c r="JG1082" t="str">
        <f t="shared" ca="1" si="275"/>
        <v/>
      </c>
      <c r="JH1082" t="str">
        <f t="shared" ca="1" si="276"/>
        <v/>
      </c>
      <c r="JI1082" t="str">
        <f t="shared" ca="1" si="277"/>
        <v/>
      </c>
    </row>
    <row r="1083" spans="264:269" x14ac:dyDescent="0.2">
      <c r="JD1083">
        <f t="shared" si="272"/>
        <v>0</v>
      </c>
      <c r="JE1083">
        <f t="shared" si="273"/>
        <v>0</v>
      </c>
      <c r="JF1083" t="str">
        <f t="shared" ca="1" si="274"/>
        <v/>
      </c>
      <c r="JG1083" t="str">
        <f t="shared" ca="1" si="275"/>
        <v/>
      </c>
      <c r="JH1083" t="str">
        <f t="shared" ca="1" si="276"/>
        <v/>
      </c>
      <c r="JI1083" t="str">
        <f t="shared" ca="1" si="277"/>
        <v/>
      </c>
    </row>
    <row r="1084" spans="264:269" x14ac:dyDescent="0.2">
      <c r="JD1084">
        <f t="shared" si="272"/>
        <v>0</v>
      </c>
      <c r="JE1084">
        <f t="shared" si="273"/>
        <v>0</v>
      </c>
      <c r="JF1084" t="str">
        <f t="shared" ca="1" si="274"/>
        <v/>
      </c>
      <c r="JG1084" t="str">
        <f t="shared" ca="1" si="275"/>
        <v/>
      </c>
      <c r="JH1084" t="str">
        <f t="shared" ca="1" si="276"/>
        <v/>
      </c>
      <c r="JI1084" t="str">
        <f t="shared" ca="1" si="277"/>
        <v/>
      </c>
    </row>
    <row r="1085" spans="264:269" x14ac:dyDescent="0.2">
      <c r="JD1085">
        <f t="shared" si="272"/>
        <v>0</v>
      </c>
      <c r="JE1085">
        <f t="shared" si="273"/>
        <v>0</v>
      </c>
      <c r="JF1085" t="str">
        <f t="shared" ca="1" si="274"/>
        <v/>
      </c>
      <c r="JG1085" t="str">
        <f t="shared" ca="1" si="275"/>
        <v/>
      </c>
      <c r="JH1085" t="str">
        <f t="shared" ca="1" si="276"/>
        <v/>
      </c>
      <c r="JI1085" t="str">
        <f t="shared" ca="1" si="277"/>
        <v/>
      </c>
    </row>
    <row r="1086" spans="264:269" x14ac:dyDescent="0.2">
      <c r="JD1086">
        <f t="shared" si="272"/>
        <v>0</v>
      </c>
      <c r="JE1086">
        <f t="shared" si="273"/>
        <v>0</v>
      </c>
      <c r="JF1086" t="str">
        <f t="shared" ca="1" si="274"/>
        <v/>
      </c>
      <c r="JG1086" t="str">
        <f t="shared" ca="1" si="275"/>
        <v/>
      </c>
      <c r="JH1086" t="str">
        <f t="shared" ca="1" si="276"/>
        <v/>
      </c>
      <c r="JI1086" t="str">
        <f t="shared" ca="1" si="277"/>
        <v/>
      </c>
    </row>
    <row r="1087" spans="264:269" x14ac:dyDescent="0.2">
      <c r="JD1087">
        <f t="shared" si="272"/>
        <v>0</v>
      </c>
      <c r="JE1087">
        <f t="shared" si="273"/>
        <v>0</v>
      </c>
      <c r="JF1087" t="str">
        <f t="shared" ca="1" si="274"/>
        <v/>
      </c>
      <c r="JG1087" t="str">
        <f t="shared" ca="1" si="275"/>
        <v/>
      </c>
      <c r="JH1087" t="str">
        <f t="shared" ca="1" si="276"/>
        <v/>
      </c>
      <c r="JI1087" t="str">
        <f t="shared" ca="1" si="277"/>
        <v/>
      </c>
    </row>
    <row r="1088" spans="264:269" x14ac:dyDescent="0.2">
      <c r="JD1088">
        <f t="shared" si="272"/>
        <v>0</v>
      </c>
      <c r="JE1088">
        <f t="shared" si="273"/>
        <v>0</v>
      </c>
      <c r="JF1088" t="str">
        <f t="shared" ca="1" si="274"/>
        <v/>
      </c>
      <c r="JG1088" t="str">
        <f t="shared" ca="1" si="275"/>
        <v/>
      </c>
      <c r="JH1088" t="str">
        <f t="shared" ca="1" si="276"/>
        <v/>
      </c>
      <c r="JI1088" t="str">
        <f t="shared" ca="1" si="277"/>
        <v/>
      </c>
    </row>
    <row r="1089" spans="264:269" x14ac:dyDescent="0.2">
      <c r="JD1089">
        <f t="shared" si="272"/>
        <v>0</v>
      </c>
      <c r="JE1089">
        <f t="shared" si="273"/>
        <v>0</v>
      </c>
      <c r="JF1089" t="str">
        <f t="shared" ca="1" si="274"/>
        <v/>
      </c>
      <c r="JG1089" t="str">
        <f t="shared" ca="1" si="275"/>
        <v/>
      </c>
      <c r="JH1089" t="str">
        <f t="shared" ca="1" si="276"/>
        <v/>
      </c>
      <c r="JI1089" t="str">
        <f t="shared" ca="1" si="277"/>
        <v/>
      </c>
    </row>
    <row r="1090" spans="264:269" x14ac:dyDescent="0.2">
      <c r="JD1090">
        <f t="shared" si="272"/>
        <v>0</v>
      </c>
      <c r="JE1090">
        <f t="shared" si="273"/>
        <v>0</v>
      </c>
      <c r="JF1090" t="str">
        <f t="shared" ca="1" si="274"/>
        <v/>
      </c>
      <c r="JG1090" t="str">
        <f t="shared" ca="1" si="275"/>
        <v/>
      </c>
      <c r="JH1090" t="str">
        <f t="shared" ca="1" si="276"/>
        <v/>
      </c>
      <c r="JI1090" t="str">
        <f t="shared" ca="1" si="277"/>
        <v/>
      </c>
    </row>
    <row r="1091" spans="264:269" x14ac:dyDescent="0.2">
      <c r="JD1091">
        <f t="shared" si="272"/>
        <v>0</v>
      </c>
      <c r="JE1091">
        <f t="shared" si="273"/>
        <v>0</v>
      </c>
      <c r="JF1091" t="str">
        <f t="shared" ca="1" si="274"/>
        <v/>
      </c>
      <c r="JG1091" t="str">
        <f t="shared" ca="1" si="275"/>
        <v/>
      </c>
      <c r="JH1091" t="str">
        <f t="shared" ca="1" si="276"/>
        <v/>
      </c>
      <c r="JI1091" t="str">
        <f t="shared" ca="1" si="277"/>
        <v/>
      </c>
    </row>
    <row r="1092" spans="264:269" x14ac:dyDescent="0.2">
      <c r="JD1092">
        <f t="shared" si="272"/>
        <v>0</v>
      </c>
      <c r="JE1092">
        <f t="shared" si="273"/>
        <v>0</v>
      </c>
      <c r="JF1092" t="str">
        <f t="shared" ca="1" si="274"/>
        <v/>
      </c>
      <c r="JG1092" t="str">
        <f t="shared" ca="1" si="275"/>
        <v/>
      </c>
      <c r="JH1092" t="str">
        <f t="shared" ca="1" si="276"/>
        <v/>
      </c>
      <c r="JI1092" t="str">
        <f t="shared" ca="1" si="277"/>
        <v/>
      </c>
    </row>
    <row r="1093" spans="264:269" x14ac:dyDescent="0.2">
      <c r="JD1093">
        <f t="shared" si="272"/>
        <v>0</v>
      </c>
      <c r="JE1093">
        <f t="shared" si="273"/>
        <v>0</v>
      </c>
      <c r="JF1093" t="str">
        <f t="shared" ca="1" si="274"/>
        <v/>
      </c>
      <c r="JG1093" t="str">
        <f t="shared" ca="1" si="275"/>
        <v/>
      </c>
      <c r="JH1093" t="str">
        <f t="shared" ca="1" si="276"/>
        <v/>
      </c>
      <c r="JI1093" t="str">
        <f t="shared" ca="1" si="277"/>
        <v/>
      </c>
    </row>
    <row r="1094" spans="264:269" x14ac:dyDescent="0.2">
      <c r="JD1094">
        <f t="shared" si="272"/>
        <v>0</v>
      </c>
      <c r="JE1094">
        <f t="shared" si="273"/>
        <v>0</v>
      </c>
      <c r="JF1094" t="str">
        <f t="shared" ca="1" si="274"/>
        <v/>
      </c>
      <c r="JG1094" t="str">
        <f t="shared" ca="1" si="275"/>
        <v/>
      </c>
      <c r="JH1094" t="str">
        <f t="shared" ca="1" si="276"/>
        <v/>
      </c>
      <c r="JI1094" t="str">
        <f t="shared" ca="1" si="277"/>
        <v/>
      </c>
    </row>
    <row r="1095" spans="264:269" x14ac:dyDescent="0.2">
      <c r="JD1095">
        <f t="shared" si="272"/>
        <v>0</v>
      </c>
      <c r="JE1095">
        <f t="shared" si="273"/>
        <v>0</v>
      </c>
      <c r="JF1095" t="str">
        <f t="shared" ca="1" si="274"/>
        <v/>
      </c>
      <c r="JG1095" t="str">
        <f t="shared" ca="1" si="275"/>
        <v/>
      </c>
      <c r="JH1095" t="str">
        <f t="shared" ca="1" si="276"/>
        <v/>
      </c>
      <c r="JI1095" t="str">
        <f t="shared" ca="1" si="277"/>
        <v/>
      </c>
    </row>
    <row r="1096" spans="264:269" x14ac:dyDescent="0.2">
      <c r="JD1096">
        <f t="shared" si="272"/>
        <v>0</v>
      </c>
      <c r="JE1096">
        <f t="shared" si="273"/>
        <v>0</v>
      </c>
      <c r="JF1096" t="str">
        <f t="shared" ca="1" si="274"/>
        <v/>
      </c>
      <c r="JG1096" t="str">
        <f t="shared" ca="1" si="275"/>
        <v/>
      </c>
      <c r="JH1096" t="str">
        <f t="shared" ca="1" si="276"/>
        <v/>
      </c>
      <c r="JI1096" t="str">
        <f t="shared" ca="1" si="277"/>
        <v/>
      </c>
    </row>
    <row r="1097" spans="264:269" x14ac:dyDescent="0.2">
      <c r="JD1097">
        <f t="shared" si="272"/>
        <v>0</v>
      </c>
      <c r="JE1097">
        <f t="shared" si="273"/>
        <v>0</v>
      </c>
      <c r="JF1097" t="str">
        <f t="shared" ca="1" si="274"/>
        <v/>
      </c>
      <c r="JG1097" t="str">
        <f t="shared" ca="1" si="275"/>
        <v/>
      </c>
      <c r="JH1097" t="str">
        <f t="shared" ca="1" si="276"/>
        <v/>
      </c>
      <c r="JI1097" t="str">
        <f t="shared" ca="1" si="277"/>
        <v/>
      </c>
    </row>
    <row r="1098" spans="264:269" x14ac:dyDescent="0.2">
      <c r="JD1098">
        <f t="shared" si="272"/>
        <v>0</v>
      </c>
      <c r="JE1098">
        <f t="shared" si="273"/>
        <v>0</v>
      </c>
      <c r="JF1098" t="str">
        <f t="shared" ca="1" si="274"/>
        <v/>
      </c>
      <c r="JG1098" t="str">
        <f t="shared" ca="1" si="275"/>
        <v/>
      </c>
      <c r="JH1098" t="str">
        <f t="shared" ca="1" si="276"/>
        <v/>
      </c>
      <c r="JI1098" t="str">
        <f t="shared" ca="1" si="277"/>
        <v/>
      </c>
    </row>
    <row r="1099" spans="264:269" x14ac:dyDescent="0.2">
      <c r="JD1099">
        <f t="shared" si="272"/>
        <v>0</v>
      </c>
      <c r="JE1099">
        <f t="shared" si="273"/>
        <v>0</v>
      </c>
      <c r="JF1099" t="str">
        <f t="shared" ca="1" si="274"/>
        <v/>
      </c>
      <c r="JG1099" t="str">
        <f t="shared" ca="1" si="275"/>
        <v/>
      </c>
      <c r="JH1099" t="str">
        <f t="shared" ca="1" si="276"/>
        <v/>
      </c>
      <c r="JI1099" t="str">
        <f t="shared" ca="1" si="277"/>
        <v/>
      </c>
    </row>
    <row r="1100" spans="264:269" x14ac:dyDescent="0.2">
      <c r="JD1100">
        <f t="shared" si="272"/>
        <v>0</v>
      </c>
      <c r="JE1100">
        <f t="shared" si="273"/>
        <v>0</v>
      </c>
      <c r="JF1100" t="str">
        <f t="shared" ca="1" si="274"/>
        <v/>
      </c>
      <c r="JG1100" t="str">
        <f t="shared" ca="1" si="275"/>
        <v/>
      </c>
      <c r="JH1100" t="str">
        <f t="shared" ca="1" si="276"/>
        <v/>
      </c>
      <c r="JI1100" t="str">
        <f t="shared" ca="1" si="277"/>
        <v/>
      </c>
    </row>
    <row r="1101" spans="264:269" x14ac:dyDescent="0.2">
      <c r="JD1101">
        <f t="shared" si="272"/>
        <v>0</v>
      </c>
      <c r="JE1101">
        <f t="shared" si="273"/>
        <v>0</v>
      </c>
      <c r="JF1101" t="str">
        <f t="shared" ca="1" si="274"/>
        <v/>
      </c>
      <c r="JG1101" t="str">
        <f t="shared" ca="1" si="275"/>
        <v/>
      </c>
      <c r="JH1101" t="str">
        <f t="shared" ca="1" si="276"/>
        <v/>
      </c>
      <c r="JI1101" t="str">
        <f t="shared" ca="1" si="277"/>
        <v/>
      </c>
    </row>
    <row r="1102" spans="264:269" x14ac:dyDescent="0.2">
      <c r="JD1102">
        <f t="shared" si="272"/>
        <v>0</v>
      </c>
      <c r="JE1102">
        <f t="shared" si="273"/>
        <v>0</v>
      </c>
      <c r="JF1102" t="str">
        <f t="shared" ca="1" si="274"/>
        <v/>
      </c>
      <c r="JG1102" t="str">
        <f t="shared" ca="1" si="275"/>
        <v/>
      </c>
      <c r="JH1102" t="str">
        <f t="shared" ca="1" si="276"/>
        <v/>
      </c>
      <c r="JI1102" t="str">
        <f t="shared" ca="1" si="277"/>
        <v/>
      </c>
    </row>
    <row r="1103" spans="264:269" x14ac:dyDescent="0.2">
      <c r="JD1103">
        <f t="shared" si="272"/>
        <v>0</v>
      </c>
      <c r="JE1103">
        <f t="shared" si="273"/>
        <v>0</v>
      </c>
      <c r="JF1103" t="str">
        <f t="shared" ca="1" si="274"/>
        <v/>
      </c>
      <c r="JG1103" t="str">
        <f t="shared" ca="1" si="275"/>
        <v/>
      </c>
      <c r="JH1103" t="str">
        <f t="shared" ca="1" si="276"/>
        <v/>
      </c>
      <c r="JI1103" t="str">
        <f t="shared" ca="1" si="277"/>
        <v/>
      </c>
    </row>
    <row r="1104" spans="264:269" x14ac:dyDescent="0.2">
      <c r="JD1104">
        <f t="shared" si="272"/>
        <v>0</v>
      </c>
      <c r="JE1104">
        <f t="shared" si="273"/>
        <v>0</v>
      </c>
      <c r="JF1104" t="str">
        <f t="shared" ca="1" si="274"/>
        <v/>
      </c>
      <c r="JG1104" t="str">
        <f t="shared" ca="1" si="275"/>
        <v/>
      </c>
      <c r="JH1104" t="str">
        <f t="shared" ca="1" si="276"/>
        <v/>
      </c>
      <c r="JI1104" t="str">
        <f t="shared" ca="1" si="277"/>
        <v/>
      </c>
    </row>
    <row r="1105" spans="264:269" x14ac:dyDescent="0.2">
      <c r="JD1105">
        <f t="shared" si="272"/>
        <v>0</v>
      </c>
      <c r="JE1105">
        <f t="shared" si="273"/>
        <v>0</v>
      </c>
      <c r="JF1105" t="str">
        <f t="shared" ca="1" si="274"/>
        <v/>
      </c>
      <c r="JG1105" t="str">
        <f t="shared" ca="1" si="275"/>
        <v/>
      </c>
      <c r="JH1105" t="str">
        <f t="shared" ca="1" si="276"/>
        <v/>
      </c>
      <c r="JI1105" t="str">
        <f t="shared" ca="1" si="277"/>
        <v/>
      </c>
    </row>
    <row r="1106" spans="264:269" x14ac:dyDescent="0.2">
      <c r="JD1106">
        <f t="shared" si="272"/>
        <v>0</v>
      </c>
      <c r="JE1106">
        <f t="shared" si="273"/>
        <v>0</v>
      </c>
      <c r="JF1106" t="str">
        <f t="shared" ca="1" si="274"/>
        <v/>
      </c>
      <c r="JG1106" t="str">
        <f t="shared" ca="1" si="275"/>
        <v/>
      </c>
      <c r="JH1106" t="str">
        <f t="shared" ca="1" si="276"/>
        <v/>
      </c>
      <c r="JI1106" t="str">
        <f t="shared" ca="1" si="277"/>
        <v/>
      </c>
    </row>
    <row r="1107" spans="264:269" x14ac:dyDescent="0.2">
      <c r="JD1107">
        <f t="shared" si="272"/>
        <v>0</v>
      </c>
      <c r="JE1107">
        <f t="shared" si="273"/>
        <v>0</v>
      </c>
      <c r="JF1107" t="str">
        <f t="shared" ca="1" si="274"/>
        <v/>
      </c>
      <c r="JG1107" t="str">
        <f t="shared" ca="1" si="275"/>
        <v/>
      </c>
      <c r="JH1107" t="str">
        <f t="shared" ca="1" si="276"/>
        <v/>
      </c>
      <c r="JI1107" t="str">
        <f t="shared" ca="1" si="277"/>
        <v/>
      </c>
    </row>
    <row r="1108" spans="264:269" x14ac:dyDescent="0.2">
      <c r="JD1108">
        <f t="shared" si="272"/>
        <v>0</v>
      </c>
      <c r="JE1108">
        <f t="shared" si="273"/>
        <v>0</v>
      </c>
      <c r="JF1108" t="str">
        <f t="shared" ca="1" si="274"/>
        <v/>
      </c>
      <c r="JG1108" t="str">
        <f t="shared" ca="1" si="275"/>
        <v/>
      </c>
      <c r="JH1108" t="str">
        <f t="shared" ca="1" si="276"/>
        <v/>
      </c>
      <c r="JI1108" t="str">
        <f t="shared" ca="1" si="277"/>
        <v/>
      </c>
    </row>
    <row r="1109" spans="264:269" x14ac:dyDescent="0.2">
      <c r="JD1109">
        <f t="shared" si="272"/>
        <v>0</v>
      </c>
      <c r="JE1109">
        <f t="shared" si="273"/>
        <v>0</v>
      </c>
      <c r="JF1109" t="str">
        <f t="shared" ca="1" si="274"/>
        <v/>
      </c>
      <c r="JG1109" t="str">
        <f t="shared" ca="1" si="275"/>
        <v/>
      </c>
      <c r="JH1109" t="str">
        <f t="shared" ca="1" si="276"/>
        <v/>
      </c>
      <c r="JI1109" t="str">
        <f t="shared" ca="1" si="277"/>
        <v/>
      </c>
    </row>
    <row r="1110" spans="264:269" x14ac:dyDescent="0.2">
      <c r="JD1110">
        <f t="shared" si="272"/>
        <v>0</v>
      </c>
      <c r="JE1110">
        <f t="shared" si="273"/>
        <v>0</v>
      </c>
      <c r="JF1110" t="str">
        <f t="shared" ca="1" si="274"/>
        <v/>
      </c>
      <c r="JG1110" t="str">
        <f t="shared" ca="1" si="275"/>
        <v/>
      </c>
      <c r="JH1110" t="str">
        <f t="shared" ca="1" si="276"/>
        <v/>
      </c>
      <c r="JI1110" t="str">
        <f t="shared" ca="1" si="277"/>
        <v/>
      </c>
    </row>
    <row r="1111" spans="264:269" x14ac:dyDescent="0.2">
      <c r="JD1111">
        <f t="shared" si="272"/>
        <v>0</v>
      </c>
      <c r="JE1111">
        <f t="shared" si="273"/>
        <v>0</v>
      </c>
      <c r="JF1111" t="str">
        <f t="shared" ca="1" si="274"/>
        <v/>
      </c>
      <c r="JG1111" t="str">
        <f t="shared" ca="1" si="275"/>
        <v/>
      </c>
      <c r="JH1111" t="str">
        <f t="shared" ca="1" si="276"/>
        <v/>
      </c>
      <c r="JI1111" t="str">
        <f t="shared" ca="1" si="277"/>
        <v/>
      </c>
    </row>
    <row r="1112" spans="264:269" x14ac:dyDescent="0.2">
      <c r="JD1112">
        <f t="shared" si="272"/>
        <v>0</v>
      </c>
      <c r="JE1112">
        <f t="shared" si="273"/>
        <v>0</v>
      </c>
      <c r="JF1112" t="str">
        <f t="shared" ca="1" si="274"/>
        <v/>
      </c>
      <c r="JG1112" t="str">
        <f t="shared" ca="1" si="275"/>
        <v/>
      </c>
      <c r="JH1112" t="str">
        <f t="shared" ca="1" si="276"/>
        <v/>
      </c>
      <c r="JI1112" t="str">
        <f t="shared" ca="1" si="277"/>
        <v/>
      </c>
    </row>
    <row r="1113" spans="264:269" x14ac:dyDescent="0.2">
      <c r="JD1113">
        <f t="shared" si="272"/>
        <v>0</v>
      </c>
      <c r="JE1113">
        <f t="shared" si="273"/>
        <v>0</v>
      </c>
      <c r="JF1113" t="str">
        <f t="shared" ca="1" si="274"/>
        <v/>
      </c>
      <c r="JG1113" t="str">
        <f t="shared" ca="1" si="275"/>
        <v/>
      </c>
      <c r="JH1113" t="str">
        <f t="shared" ca="1" si="276"/>
        <v/>
      </c>
      <c r="JI1113" t="str">
        <f t="shared" ca="1" si="277"/>
        <v/>
      </c>
    </row>
    <row r="1114" spans="264:269" x14ac:dyDescent="0.2">
      <c r="JD1114">
        <f t="shared" si="272"/>
        <v>0</v>
      </c>
      <c r="JE1114">
        <f t="shared" si="273"/>
        <v>0</v>
      </c>
      <c r="JF1114" t="str">
        <f t="shared" ca="1" si="274"/>
        <v/>
      </c>
      <c r="JG1114" t="str">
        <f t="shared" ca="1" si="275"/>
        <v/>
      </c>
      <c r="JH1114" t="str">
        <f t="shared" ca="1" si="276"/>
        <v/>
      </c>
      <c r="JI1114" t="str">
        <f t="shared" ca="1" si="277"/>
        <v/>
      </c>
    </row>
    <row r="1115" spans="264:269" x14ac:dyDescent="0.2">
      <c r="JD1115">
        <f t="shared" si="272"/>
        <v>0</v>
      </c>
      <c r="JE1115">
        <f t="shared" si="273"/>
        <v>0</v>
      </c>
      <c r="JF1115" t="str">
        <f t="shared" ca="1" si="274"/>
        <v/>
      </c>
      <c r="JG1115" t="str">
        <f t="shared" ca="1" si="275"/>
        <v/>
      </c>
      <c r="JH1115" t="str">
        <f t="shared" ca="1" si="276"/>
        <v/>
      </c>
      <c r="JI1115" t="str">
        <f t="shared" ca="1" si="277"/>
        <v/>
      </c>
    </row>
    <row r="1116" spans="264:269" x14ac:dyDescent="0.2">
      <c r="JD1116">
        <f t="shared" ref="JD1116:JD1179" si="278">IF(JD1115&lt;&gt;0,JD1115-1,0)</f>
        <v>0</v>
      </c>
      <c r="JE1116">
        <f t="shared" ref="JE1116:JE1179" si="279">IF(JD1116&lt;&gt;0,JE1115+1,0)</f>
        <v>0</v>
      </c>
      <c r="JF1116" t="str">
        <f t="shared" ref="JF1116:JF1179" ca="1" si="280">IF(ScenarioType&lt;&gt;"ALL",IF(ISERROR(IF(INDIRECT("SCENARIOMETA!B"&amp;JE1116)=ScenarioType,INDIRECT("SCENARIOMETA!A"&amp;JE1116)," ")),"",IF(INDIRECT("SCENARIOMETA!B"&amp;JE1116)=ScenarioType,INDIRECT("SCENARIOMETA!A"&amp;JE1116)," ")),IF(JD1116&lt;&gt;0,INDIRECT("SCENARIOMETA!A"&amp;JE1116),""))</f>
        <v/>
      </c>
      <c r="JG1116" t="str">
        <f t="shared" ref="JG1116:JG1179" ca="1" si="281">IF(ScenarioType&lt;&gt;"ALL",IF(ISERROR(IF(INDIRECT("SCENARIOMETA!B"&amp;JE1116)=ScenarioType,INDIRECT("SCENARIOMETA!B"&amp;JE1116)," ")),"",IF(INDIRECT("SCENARIOMETA!B"&amp;JE1116)=ScenarioType,INDIRECT("SCENARIOMETA!B"&amp;JE1116)," ")),IF(JD1116&lt;&gt;0,INDIRECT("SCENARIOMETA!B"&amp;JE1116),""))</f>
        <v/>
      </c>
      <c r="JH1116" t="str">
        <f t="shared" ref="JH1116:JH1179" ca="1" si="282">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283">IF(ScenarioType&lt;&gt;"ALL",IF(ISERROR(IF(INDIRECT("SCENARIOMETA!B"&amp;JE1116)=ScenarioType,INDIRECT("SCENARIOMETA!E"&amp;JE1116)," ")),"",IF(INDIRECT("SCENARIOMETA!B"&amp;JE1116)=ScenarioType,INDIRECT("SCENARIOMETA!E"&amp;JE1116)," ")+14),IF(JD1116&lt;&gt;0,INDIRECT("SCENARIOMETA!E"&amp;JE1116)+14,""))</f>
        <v/>
      </c>
    </row>
    <row r="1117" spans="264:269" x14ac:dyDescent="0.2">
      <c r="JD1117">
        <f t="shared" si="278"/>
        <v>0</v>
      </c>
      <c r="JE1117">
        <f t="shared" si="279"/>
        <v>0</v>
      </c>
      <c r="JF1117" t="str">
        <f t="shared" ca="1" si="280"/>
        <v/>
      </c>
      <c r="JG1117" t="str">
        <f t="shared" ca="1" si="281"/>
        <v/>
      </c>
      <c r="JH1117" t="str">
        <f t="shared" ca="1" si="282"/>
        <v/>
      </c>
      <c r="JI1117" t="str">
        <f t="shared" ca="1" si="283"/>
        <v/>
      </c>
    </row>
    <row r="1118" spans="264:269" x14ac:dyDescent="0.2">
      <c r="JD1118">
        <f t="shared" si="278"/>
        <v>0</v>
      </c>
      <c r="JE1118">
        <f t="shared" si="279"/>
        <v>0</v>
      </c>
      <c r="JF1118" t="str">
        <f t="shared" ca="1" si="280"/>
        <v/>
      </c>
      <c r="JG1118" t="str">
        <f t="shared" ca="1" si="281"/>
        <v/>
      </c>
      <c r="JH1118" t="str">
        <f t="shared" ca="1" si="282"/>
        <v/>
      </c>
      <c r="JI1118" t="str">
        <f t="shared" ca="1" si="283"/>
        <v/>
      </c>
    </row>
    <row r="1119" spans="264:269" x14ac:dyDescent="0.2">
      <c r="JD1119">
        <f t="shared" si="278"/>
        <v>0</v>
      </c>
      <c r="JE1119">
        <f t="shared" si="279"/>
        <v>0</v>
      </c>
      <c r="JF1119" t="str">
        <f t="shared" ca="1" si="280"/>
        <v/>
      </c>
      <c r="JG1119" t="str">
        <f t="shared" ca="1" si="281"/>
        <v/>
      </c>
      <c r="JH1119" t="str">
        <f t="shared" ca="1" si="282"/>
        <v/>
      </c>
      <c r="JI1119" t="str">
        <f t="shared" ca="1" si="283"/>
        <v/>
      </c>
    </row>
    <row r="1120" spans="264:269" x14ac:dyDescent="0.2">
      <c r="JD1120">
        <f t="shared" si="278"/>
        <v>0</v>
      </c>
      <c r="JE1120">
        <f t="shared" si="279"/>
        <v>0</v>
      </c>
      <c r="JF1120" t="str">
        <f t="shared" ca="1" si="280"/>
        <v/>
      </c>
      <c r="JG1120" t="str">
        <f t="shared" ca="1" si="281"/>
        <v/>
      </c>
      <c r="JH1120" t="str">
        <f t="shared" ca="1" si="282"/>
        <v/>
      </c>
      <c r="JI1120" t="str">
        <f t="shared" ca="1" si="283"/>
        <v/>
      </c>
    </row>
    <row r="1121" spans="264:269" x14ac:dyDescent="0.2">
      <c r="JD1121">
        <f t="shared" si="278"/>
        <v>0</v>
      </c>
      <c r="JE1121">
        <f t="shared" si="279"/>
        <v>0</v>
      </c>
      <c r="JF1121" t="str">
        <f t="shared" ca="1" si="280"/>
        <v/>
      </c>
      <c r="JG1121" t="str">
        <f t="shared" ca="1" si="281"/>
        <v/>
      </c>
      <c r="JH1121" t="str">
        <f t="shared" ca="1" si="282"/>
        <v/>
      </c>
      <c r="JI1121" t="str">
        <f t="shared" ca="1" si="283"/>
        <v/>
      </c>
    </row>
    <row r="1122" spans="264:269" x14ac:dyDescent="0.2">
      <c r="JD1122">
        <f t="shared" si="278"/>
        <v>0</v>
      </c>
      <c r="JE1122">
        <f t="shared" si="279"/>
        <v>0</v>
      </c>
      <c r="JF1122" t="str">
        <f t="shared" ca="1" si="280"/>
        <v/>
      </c>
      <c r="JG1122" t="str">
        <f t="shared" ca="1" si="281"/>
        <v/>
      </c>
      <c r="JH1122" t="str">
        <f t="shared" ca="1" si="282"/>
        <v/>
      </c>
      <c r="JI1122" t="str">
        <f t="shared" ca="1" si="283"/>
        <v/>
      </c>
    </row>
    <row r="1123" spans="264:269" x14ac:dyDescent="0.2">
      <c r="JD1123">
        <f t="shared" si="278"/>
        <v>0</v>
      </c>
      <c r="JE1123">
        <f t="shared" si="279"/>
        <v>0</v>
      </c>
      <c r="JF1123" t="str">
        <f t="shared" ca="1" si="280"/>
        <v/>
      </c>
      <c r="JG1123" t="str">
        <f t="shared" ca="1" si="281"/>
        <v/>
      </c>
      <c r="JH1123" t="str">
        <f t="shared" ca="1" si="282"/>
        <v/>
      </c>
      <c r="JI1123" t="str">
        <f t="shared" ca="1" si="283"/>
        <v/>
      </c>
    </row>
    <row r="1124" spans="264:269" x14ac:dyDescent="0.2">
      <c r="JD1124">
        <f t="shared" si="278"/>
        <v>0</v>
      </c>
      <c r="JE1124">
        <f t="shared" si="279"/>
        <v>0</v>
      </c>
      <c r="JF1124" t="str">
        <f t="shared" ca="1" si="280"/>
        <v/>
      </c>
      <c r="JG1124" t="str">
        <f t="shared" ca="1" si="281"/>
        <v/>
      </c>
      <c r="JH1124" t="str">
        <f t="shared" ca="1" si="282"/>
        <v/>
      </c>
      <c r="JI1124" t="str">
        <f t="shared" ca="1" si="283"/>
        <v/>
      </c>
    </row>
    <row r="1125" spans="264:269" x14ac:dyDescent="0.2">
      <c r="JD1125">
        <f t="shared" si="278"/>
        <v>0</v>
      </c>
      <c r="JE1125">
        <f t="shared" si="279"/>
        <v>0</v>
      </c>
      <c r="JF1125" t="str">
        <f t="shared" ca="1" si="280"/>
        <v/>
      </c>
      <c r="JG1125" t="str">
        <f t="shared" ca="1" si="281"/>
        <v/>
      </c>
      <c r="JH1125" t="str">
        <f t="shared" ca="1" si="282"/>
        <v/>
      </c>
      <c r="JI1125" t="str">
        <f t="shared" ca="1" si="283"/>
        <v/>
      </c>
    </row>
    <row r="1126" spans="264:269" x14ac:dyDescent="0.2">
      <c r="JD1126">
        <f t="shared" si="278"/>
        <v>0</v>
      </c>
      <c r="JE1126">
        <f t="shared" si="279"/>
        <v>0</v>
      </c>
      <c r="JF1126" t="str">
        <f t="shared" ca="1" si="280"/>
        <v/>
      </c>
      <c r="JG1126" t="str">
        <f t="shared" ca="1" si="281"/>
        <v/>
      </c>
      <c r="JH1126" t="str">
        <f t="shared" ca="1" si="282"/>
        <v/>
      </c>
      <c r="JI1126" t="str">
        <f t="shared" ca="1" si="283"/>
        <v/>
      </c>
    </row>
    <row r="1127" spans="264:269" x14ac:dyDescent="0.2">
      <c r="JD1127">
        <f t="shared" si="278"/>
        <v>0</v>
      </c>
      <c r="JE1127">
        <f t="shared" si="279"/>
        <v>0</v>
      </c>
      <c r="JF1127" t="str">
        <f t="shared" ca="1" si="280"/>
        <v/>
      </c>
      <c r="JG1127" t="str">
        <f t="shared" ca="1" si="281"/>
        <v/>
      </c>
      <c r="JH1127" t="str">
        <f t="shared" ca="1" si="282"/>
        <v/>
      </c>
      <c r="JI1127" t="str">
        <f t="shared" ca="1" si="283"/>
        <v/>
      </c>
    </row>
    <row r="1128" spans="264:269" x14ac:dyDescent="0.2">
      <c r="JD1128">
        <f t="shared" si="278"/>
        <v>0</v>
      </c>
      <c r="JE1128">
        <f t="shared" si="279"/>
        <v>0</v>
      </c>
      <c r="JF1128" t="str">
        <f t="shared" ca="1" si="280"/>
        <v/>
      </c>
      <c r="JG1128" t="str">
        <f t="shared" ca="1" si="281"/>
        <v/>
      </c>
      <c r="JH1128" t="str">
        <f t="shared" ca="1" si="282"/>
        <v/>
      </c>
      <c r="JI1128" t="str">
        <f t="shared" ca="1" si="283"/>
        <v/>
      </c>
    </row>
    <row r="1129" spans="264:269" x14ac:dyDescent="0.2">
      <c r="JD1129">
        <f t="shared" si="278"/>
        <v>0</v>
      </c>
      <c r="JE1129">
        <f t="shared" si="279"/>
        <v>0</v>
      </c>
      <c r="JF1129" t="str">
        <f t="shared" ca="1" si="280"/>
        <v/>
      </c>
      <c r="JG1129" t="str">
        <f t="shared" ca="1" si="281"/>
        <v/>
      </c>
      <c r="JH1129" t="str">
        <f t="shared" ca="1" si="282"/>
        <v/>
      </c>
      <c r="JI1129" t="str">
        <f t="shared" ca="1" si="283"/>
        <v/>
      </c>
    </row>
    <row r="1130" spans="264:269" x14ac:dyDescent="0.2">
      <c r="JD1130">
        <f t="shared" si="278"/>
        <v>0</v>
      </c>
      <c r="JE1130">
        <f t="shared" si="279"/>
        <v>0</v>
      </c>
      <c r="JF1130" t="str">
        <f t="shared" ca="1" si="280"/>
        <v/>
      </c>
      <c r="JG1130" t="str">
        <f t="shared" ca="1" si="281"/>
        <v/>
      </c>
      <c r="JH1130" t="str">
        <f t="shared" ca="1" si="282"/>
        <v/>
      </c>
      <c r="JI1130" t="str">
        <f t="shared" ca="1" si="283"/>
        <v/>
      </c>
    </row>
    <row r="1131" spans="264:269" x14ac:dyDescent="0.2">
      <c r="JD1131">
        <f t="shared" si="278"/>
        <v>0</v>
      </c>
      <c r="JE1131">
        <f t="shared" si="279"/>
        <v>0</v>
      </c>
      <c r="JF1131" t="str">
        <f t="shared" ca="1" si="280"/>
        <v/>
      </c>
      <c r="JG1131" t="str">
        <f t="shared" ca="1" si="281"/>
        <v/>
      </c>
      <c r="JH1131" t="str">
        <f t="shared" ca="1" si="282"/>
        <v/>
      </c>
      <c r="JI1131" t="str">
        <f t="shared" ca="1" si="283"/>
        <v/>
      </c>
    </row>
    <row r="1132" spans="264:269" x14ac:dyDescent="0.2">
      <c r="JD1132">
        <f t="shared" si="278"/>
        <v>0</v>
      </c>
      <c r="JE1132">
        <f t="shared" si="279"/>
        <v>0</v>
      </c>
      <c r="JF1132" t="str">
        <f t="shared" ca="1" si="280"/>
        <v/>
      </c>
      <c r="JG1132" t="str">
        <f t="shared" ca="1" si="281"/>
        <v/>
      </c>
      <c r="JH1132" t="str">
        <f t="shared" ca="1" si="282"/>
        <v/>
      </c>
      <c r="JI1132" t="str">
        <f t="shared" ca="1" si="283"/>
        <v/>
      </c>
    </row>
    <row r="1133" spans="264:269" x14ac:dyDescent="0.2">
      <c r="JD1133">
        <f t="shared" si="278"/>
        <v>0</v>
      </c>
      <c r="JE1133">
        <f t="shared" si="279"/>
        <v>0</v>
      </c>
      <c r="JF1133" t="str">
        <f t="shared" ca="1" si="280"/>
        <v/>
      </c>
      <c r="JG1133" t="str">
        <f t="shared" ca="1" si="281"/>
        <v/>
      </c>
      <c r="JH1133" t="str">
        <f t="shared" ca="1" si="282"/>
        <v/>
      </c>
      <c r="JI1133" t="str">
        <f t="shared" ca="1" si="283"/>
        <v/>
      </c>
    </row>
    <row r="1134" spans="264:269" x14ac:dyDescent="0.2">
      <c r="JD1134">
        <f t="shared" si="278"/>
        <v>0</v>
      </c>
      <c r="JE1134">
        <f t="shared" si="279"/>
        <v>0</v>
      </c>
      <c r="JF1134" t="str">
        <f t="shared" ca="1" si="280"/>
        <v/>
      </c>
      <c r="JG1134" t="str">
        <f t="shared" ca="1" si="281"/>
        <v/>
      </c>
      <c r="JH1134" t="str">
        <f t="shared" ca="1" si="282"/>
        <v/>
      </c>
      <c r="JI1134" t="str">
        <f t="shared" ca="1" si="283"/>
        <v/>
      </c>
    </row>
    <row r="1135" spans="264:269" x14ac:dyDescent="0.2">
      <c r="JD1135">
        <f t="shared" si="278"/>
        <v>0</v>
      </c>
      <c r="JE1135">
        <f t="shared" si="279"/>
        <v>0</v>
      </c>
      <c r="JF1135" t="str">
        <f t="shared" ca="1" si="280"/>
        <v/>
      </c>
      <c r="JG1135" t="str">
        <f t="shared" ca="1" si="281"/>
        <v/>
      </c>
      <c r="JH1135" t="str">
        <f t="shared" ca="1" si="282"/>
        <v/>
      </c>
      <c r="JI1135" t="str">
        <f t="shared" ca="1" si="283"/>
        <v/>
      </c>
    </row>
    <row r="1136" spans="264:269" x14ac:dyDescent="0.2">
      <c r="JD1136">
        <f t="shared" si="278"/>
        <v>0</v>
      </c>
      <c r="JE1136">
        <f t="shared" si="279"/>
        <v>0</v>
      </c>
      <c r="JF1136" t="str">
        <f t="shared" ca="1" si="280"/>
        <v/>
      </c>
      <c r="JG1136" t="str">
        <f t="shared" ca="1" si="281"/>
        <v/>
      </c>
      <c r="JH1136" t="str">
        <f t="shared" ca="1" si="282"/>
        <v/>
      </c>
      <c r="JI1136" t="str">
        <f t="shared" ca="1" si="283"/>
        <v/>
      </c>
    </row>
    <row r="1137" spans="264:269" x14ac:dyDescent="0.2">
      <c r="JD1137">
        <f t="shared" si="278"/>
        <v>0</v>
      </c>
      <c r="JE1137">
        <f t="shared" si="279"/>
        <v>0</v>
      </c>
      <c r="JF1137" t="str">
        <f t="shared" ca="1" si="280"/>
        <v/>
      </c>
      <c r="JG1137" t="str">
        <f t="shared" ca="1" si="281"/>
        <v/>
      </c>
      <c r="JH1137" t="str">
        <f t="shared" ca="1" si="282"/>
        <v/>
      </c>
      <c r="JI1137" t="str">
        <f t="shared" ca="1" si="283"/>
        <v/>
      </c>
    </row>
    <row r="1138" spans="264:269" x14ac:dyDescent="0.2">
      <c r="JD1138">
        <f t="shared" si="278"/>
        <v>0</v>
      </c>
      <c r="JE1138">
        <f t="shared" si="279"/>
        <v>0</v>
      </c>
      <c r="JF1138" t="str">
        <f t="shared" ca="1" si="280"/>
        <v/>
      </c>
      <c r="JG1138" t="str">
        <f t="shared" ca="1" si="281"/>
        <v/>
      </c>
      <c r="JH1138" t="str">
        <f t="shared" ca="1" si="282"/>
        <v/>
      </c>
      <c r="JI1138" t="str">
        <f t="shared" ca="1" si="283"/>
        <v/>
      </c>
    </row>
    <row r="1139" spans="264:269" x14ac:dyDescent="0.2">
      <c r="JD1139">
        <f t="shared" si="278"/>
        <v>0</v>
      </c>
      <c r="JE1139">
        <f t="shared" si="279"/>
        <v>0</v>
      </c>
      <c r="JF1139" t="str">
        <f t="shared" ca="1" si="280"/>
        <v/>
      </c>
      <c r="JG1139" t="str">
        <f t="shared" ca="1" si="281"/>
        <v/>
      </c>
      <c r="JH1139" t="str">
        <f t="shared" ca="1" si="282"/>
        <v/>
      </c>
      <c r="JI1139" t="str">
        <f t="shared" ca="1" si="283"/>
        <v/>
      </c>
    </row>
    <row r="1140" spans="264:269" x14ac:dyDescent="0.2">
      <c r="JD1140">
        <f t="shared" si="278"/>
        <v>0</v>
      </c>
      <c r="JE1140">
        <f t="shared" si="279"/>
        <v>0</v>
      </c>
      <c r="JF1140" t="str">
        <f t="shared" ca="1" si="280"/>
        <v/>
      </c>
      <c r="JG1140" t="str">
        <f t="shared" ca="1" si="281"/>
        <v/>
      </c>
      <c r="JH1140" t="str">
        <f t="shared" ca="1" si="282"/>
        <v/>
      </c>
      <c r="JI1140" t="str">
        <f t="shared" ca="1" si="283"/>
        <v/>
      </c>
    </row>
    <row r="1141" spans="264:269" x14ac:dyDescent="0.2">
      <c r="JD1141">
        <f t="shared" si="278"/>
        <v>0</v>
      </c>
      <c r="JE1141">
        <f t="shared" si="279"/>
        <v>0</v>
      </c>
      <c r="JF1141" t="str">
        <f t="shared" ca="1" si="280"/>
        <v/>
      </c>
      <c r="JG1141" t="str">
        <f t="shared" ca="1" si="281"/>
        <v/>
      </c>
      <c r="JH1141" t="str">
        <f t="shared" ca="1" si="282"/>
        <v/>
      </c>
      <c r="JI1141" t="str">
        <f t="shared" ca="1" si="283"/>
        <v/>
      </c>
    </row>
    <row r="1142" spans="264:269" x14ac:dyDescent="0.2">
      <c r="JD1142">
        <f t="shared" si="278"/>
        <v>0</v>
      </c>
      <c r="JE1142">
        <f t="shared" si="279"/>
        <v>0</v>
      </c>
      <c r="JF1142" t="str">
        <f t="shared" ca="1" si="280"/>
        <v/>
      </c>
      <c r="JG1142" t="str">
        <f t="shared" ca="1" si="281"/>
        <v/>
      </c>
      <c r="JH1142" t="str">
        <f t="shared" ca="1" si="282"/>
        <v/>
      </c>
      <c r="JI1142" t="str">
        <f t="shared" ca="1" si="283"/>
        <v/>
      </c>
    </row>
    <row r="1143" spans="264:269" x14ac:dyDescent="0.2">
      <c r="JD1143">
        <f t="shared" si="278"/>
        <v>0</v>
      </c>
      <c r="JE1143">
        <f t="shared" si="279"/>
        <v>0</v>
      </c>
      <c r="JF1143" t="str">
        <f t="shared" ca="1" si="280"/>
        <v/>
      </c>
      <c r="JG1143" t="str">
        <f t="shared" ca="1" si="281"/>
        <v/>
      </c>
      <c r="JH1143" t="str">
        <f t="shared" ca="1" si="282"/>
        <v/>
      </c>
      <c r="JI1143" t="str">
        <f t="shared" ca="1" si="283"/>
        <v/>
      </c>
    </row>
    <row r="1144" spans="264:269" x14ac:dyDescent="0.2">
      <c r="JD1144">
        <f t="shared" si="278"/>
        <v>0</v>
      </c>
      <c r="JE1144">
        <f t="shared" si="279"/>
        <v>0</v>
      </c>
      <c r="JF1144" t="str">
        <f t="shared" ca="1" si="280"/>
        <v/>
      </c>
      <c r="JG1144" t="str">
        <f t="shared" ca="1" si="281"/>
        <v/>
      </c>
      <c r="JH1144" t="str">
        <f t="shared" ca="1" si="282"/>
        <v/>
      </c>
      <c r="JI1144" t="str">
        <f t="shared" ca="1" si="283"/>
        <v/>
      </c>
    </row>
    <row r="1145" spans="264:269" x14ac:dyDescent="0.2">
      <c r="JD1145">
        <f t="shared" si="278"/>
        <v>0</v>
      </c>
      <c r="JE1145">
        <f t="shared" si="279"/>
        <v>0</v>
      </c>
      <c r="JF1145" t="str">
        <f t="shared" ca="1" si="280"/>
        <v/>
      </c>
      <c r="JG1145" t="str">
        <f t="shared" ca="1" si="281"/>
        <v/>
      </c>
      <c r="JH1145" t="str">
        <f t="shared" ca="1" si="282"/>
        <v/>
      </c>
      <c r="JI1145" t="str">
        <f t="shared" ca="1" si="283"/>
        <v/>
      </c>
    </row>
    <row r="1146" spans="264:269" x14ac:dyDescent="0.2">
      <c r="JD1146">
        <f t="shared" si="278"/>
        <v>0</v>
      </c>
      <c r="JE1146">
        <f t="shared" si="279"/>
        <v>0</v>
      </c>
      <c r="JF1146" t="str">
        <f t="shared" ca="1" si="280"/>
        <v/>
      </c>
      <c r="JG1146" t="str">
        <f t="shared" ca="1" si="281"/>
        <v/>
      </c>
      <c r="JH1146" t="str">
        <f t="shared" ca="1" si="282"/>
        <v/>
      </c>
      <c r="JI1146" t="str">
        <f t="shared" ca="1" si="283"/>
        <v/>
      </c>
    </row>
    <row r="1147" spans="264:269" x14ac:dyDescent="0.2">
      <c r="JD1147">
        <f t="shared" si="278"/>
        <v>0</v>
      </c>
      <c r="JE1147">
        <f t="shared" si="279"/>
        <v>0</v>
      </c>
      <c r="JF1147" t="str">
        <f t="shared" ca="1" si="280"/>
        <v/>
      </c>
      <c r="JG1147" t="str">
        <f t="shared" ca="1" si="281"/>
        <v/>
      </c>
      <c r="JH1147" t="str">
        <f t="shared" ca="1" si="282"/>
        <v/>
      </c>
      <c r="JI1147" t="str">
        <f t="shared" ca="1" si="283"/>
        <v/>
      </c>
    </row>
    <row r="1148" spans="264:269" x14ac:dyDescent="0.2">
      <c r="JD1148">
        <f t="shared" si="278"/>
        <v>0</v>
      </c>
      <c r="JE1148">
        <f t="shared" si="279"/>
        <v>0</v>
      </c>
      <c r="JF1148" t="str">
        <f t="shared" ca="1" si="280"/>
        <v/>
      </c>
      <c r="JG1148" t="str">
        <f t="shared" ca="1" si="281"/>
        <v/>
      </c>
      <c r="JH1148" t="str">
        <f t="shared" ca="1" si="282"/>
        <v/>
      </c>
      <c r="JI1148" t="str">
        <f t="shared" ca="1" si="283"/>
        <v/>
      </c>
    </row>
    <row r="1149" spans="264:269" x14ac:dyDescent="0.2">
      <c r="JD1149">
        <f t="shared" si="278"/>
        <v>0</v>
      </c>
      <c r="JE1149">
        <f t="shared" si="279"/>
        <v>0</v>
      </c>
      <c r="JF1149" t="str">
        <f t="shared" ca="1" si="280"/>
        <v/>
      </c>
      <c r="JG1149" t="str">
        <f t="shared" ca="1" si="281"/>
        <v/>
      </c>
      <c r="JH1149" t="str">
        <f t="shared" ca="1" si="282"/>
        <v/>
      </c>
      <c r="JI1149" t="str">
        <f t="shared" ca="1" si="283"/>
        <v/>
      </c>
    </row>
    <row r="1150" spans="264:269" x14ac:dyDescent="0.2">
      <c r="JD1150">
        <f t="shared" si="278"/>
        <v>0</v>
      </c>
      <c r="JE1150">
        <f t="shared" si="279"/>
        <v>0</v>
      </c>
      <c r="JF1150" t="str">
        <f t="shared" ca="1" si="280"/>
        <v/>
      </c>
      <c r="JG1150" t="str">
        <f t="shared" ca="1" si="281"/>
        <v/>
      </c>
      <c r="JH1150" t="str">
        <f t="shared" ca="1" si="282"/>
        <v/>
      </c>
      <c r="JI1150" t="str">
        <f t="shared" ca="1" si="283"/>
        <v/>
      </c>
    </row>
    <row r="1151" spans="264:269" x14ac:dyDescent="0.2">
      <c r="JD1151">
        <f t="shared" si="278"/>
        <v>0</v>
      </c>
      <c r="JE1151">
        <f t="shared" si="279"/>
        <v>0</v>
      </c>
      <c r="JF1151" t="str">
        <f t="shared" ca="1" si="280"/>
        <v/>
      </c>
      <c r="JG1151" t="str">
        <f t="shared" ca="1" si="281"/>
        <v/>
      </c>
      <c r="JH1151" t="str">
        <f t="shared" ca="1" si="282"/>
        <v/>
      </c>
      <c r="JI1151" t="str">
        <f t="shared" ca="1" si="283"/>
        <v/>
      </c>
    </row>
    <row r="1152" spans="264:269" x14ac:dyDescent="0.2">
      <c r="JD1152">
        <f t="shared" si="278"/>
        <v>0</v>
      </c>
      <c r="JE1152">
        <f t="shared" si="279"/>
        <v>0</v>
      </c>
      <c r="JF1152" t="str">
        <f t="shared" ca="1" si="280"/>
        <v/>
      </c>
      <c r="JG1152" t="str">
        <f t="shared" ca="1" si="281"/>
        <v/>
      </c>
      <c r="JH1152" t="str">
        <f t="shared" ca="1" si="282"/>
        <v/>
      </c>
      <c r="JI1152" t="str">
        <f t="shared" ca="1" si="283"/>
        <v/>
      </c>
    </row>
    <row r="1153" spans="264:269" x14ac:dyDescent="0.2">
      <c r="JD1153">
        <f t="shared" si="278"/>
        <v>0</v>
      </c>
      <c r="JE1153">
        <f t="shared" si="279"/>
        <v>0</v>
      </c>
      <c r="JF1153" t="str">
        <f t="shared" ca="1" si="280"/>
        <v/>
      </c>
      <c r="JG1153" t="str">
        <f t="shared" ca="1" si="281"/>
        <v/>
      </c>
      <c r="JH1153" t="str">
        <f t="shared" ca="1" si="282"/>
        <v/>
      </c>
      <c r="JI1153" t="str">
        <f t="shared" ca="1" si="283"/>
        <v/>
      </c>
    </row>
    <row r="1154" spans="264:269" x14ac:dyDescent="0.2">
      <c r="JD1154">
        <f t="shared" si="278"/>
        <v>0</v>
      </c>
      <c r="JE1154">
        <f t="shared" si="279"/>
        <v>0</v>
      </c>
      <c r="JF1154" t="str">
        <f t="shared" ca="1" si="280"/>
        <v/>
      </c>
      <c r="JG1154" t="str">
        <f t="shared" ca="1" si="281"/>
        <v/>
      </c>
      <c r="JH1154" t="str">
        <f t="shared" ca="1" si="282"/>
        <v/>
      </c>
      <c r="JI1154" t="str">
        <f t="shared" ca="1" si="283"/>
        <v/>
      </c>
    </row>
    <row r="1155" spans="264:269" x14ac:dyDescent="0.2">
      <c r="JD1155">
        <f t="shared" si="278"/>
        <v>0</v>
      </c>
      <c r="JE1155">
        <f t="shared" si="279"/>
        <v>0</v>
      </c>
      <c r="JF1155" t="str">
        <f t="shared" ca="1" si="280"/>
        <v/>
      </c>
      <c r="JG1155" t="str">
        <f t="shared" ca="1" si="281"/>
        <v/>
      </c>
      <c r="JH1155" t="str">
        <f t="shared" ca="1" si="282"/>
        <v/>
      </c>
      <c r="JI1155" t="str">
        <f t="shared" ca="1" si="283"/>
        <v/>
      </c>
    </row>
    <row r="1156" spans="264:269" x14ac:dyDescent="0.2">
      <c r="JD1156">
        <f t="shared" si="278"/>
        <v>0</v>
      </c>
      <c r="JE1156">
        <f t="shared" si="279"/>
        <v>0</v>
      </c>
      <c r="JF1156" t="str">
        <f t="shared" ca="1" si="280"/>
        <v/>
      </c>
      <c r="JG1156" t="str">
        <f t="shared" ca="1" si="281"/>
        <v/>
      </c>
      <c r="JH1156" t="str">
        <f t="shared" ca="1" si="282"/>
        <v/>
      </c>
      <c r="JI1156" t="str">
        <f t="shared" ca="1" si="283"/>
        <v/>
      </c>
    </row>
    <row r="1157" spans="264:269" x14ac:dyDescent="0.2">
      <c r="JD1157">
        <f t="shared" si="278"/>
        <v>0</v>
      </c>
      <c r="JE1157">
        <f t="shared" si="279"/>
        <v>0</v>
      </c>
      <c r="JF1157" t="str">
        <f t="shared" ca="1" si="280"/>
        <v/>
      </c>
      <c r="JG1157" t="str">
        <f t="shared" ca="1" si="281"/>
        <v/>
      </c>
      <c r="JH1157" t="str">
        <f t="shared" ca="1" si="282"/>
        <v/>
      </c>
      <c r="JI1157" t="str">
        <f t="shared" ca="1" si="283"/>
        <v/>
      </c>
    </row>
    <row r="1158" spans="264:269" x14ac:dyDescent="0.2">
      <c r="JD1158">
        <f t="shared" si="278"/>
        <v>0</v>
      </c>
      <c r="JE1158">
        <f t="shared" si="279"/>
        <v>0</v>
      </c>
      <c r="JF1158" t="str">
        <f t="shared" ca="1" si="280"/>
        <v/>
      </c>
      <c r="JG1158" t="str">
        <f t="shared" ca="1" si="281"/>
        <v/>
      </c>
      <c r="JH1158" t="str">
        <f t="shared" ca="1" si="282"/>
        <v/>
      </c>
      <c r="JI1158" t="str">
        <f t="shared" ca="1" si="283"/>
        <v/>
      </c>
    </row>
    <row r="1159" spans="264:269" x14ac:dyDescent="0.2">
      <c r="JD1159">
        <f t="shared" si="278"/>
        <v>0</v>
      </c>
      <c r="JE1159">
        <f t="shared" si="279"/>
        <v>0</v>
      </c>
      <c r="JF1159" t="str">
        <f t="shared" ca="1" si="280"/>
        <v/>
      </c>
      <c r="JG1159" t="str">
        <f t="shared" ca="1" si="281"/>
        <v/>
      </c>
      <c r="JH1159" t="str">
        <f t="shared" ca="1" si="282"/>
        <v/>
      </c>
      <c r="JI1159" t="str">
        <f t="shared" ca="1" si="283"/>
        <v/>
      </c>
    </row>
    <row r="1160" spans="264:269" x14ac:dyDescent="0.2">
      <c r="JD1160">
        <f t="shared" si="278"/>
        <v>0</v>
      </c>
      <c r="JE1160">
        <f t="shared" si="279"/>
        <v>0</v>
      </c>
      <c r="JF1160" t="str">
        <f t="shared" ca="1" si="280"/>
        <v/>
      </c>
      <c r="JG1160" t="str">
        <f t="shared" ca="1" si="281"/>
        <v/>
      </c>
      <c r="JH1160" t="str">
        <f t="shared" ca="1" si="282"/>
        <v/>
      </c>
      <c r="JI1160" t="str">
        <f t="shared" ca="1" si="283"/>
        <v/>
      </c>
    </row>
    <row r="1161" spans="264:269" x14ac:dyDescent="0.2">
      <c r="JD1161">
        <f t="shared" si="278"/>
        <v>0</v>
      </c>
      <c r="JE1161">
        <f t="shared" si="279"/>
        <v>0</v>
      </c>
      <c r="JF1161" t="str">
        <f t="shared" ca="1" si="280"/>
        <v/>
      </c>
      <c r="JG1161" t="str">
        <f t="shared" ca="1" si="281"/>
        <v/>
      </c>
      <c r="JH1161" t="str">
        <f t="shared" ca="1" si="282"/>
        <v/>
      </c>
      <c r="JI1161" t="str">
        <f t="shared" ca="1" si="283"/>
        <v/>
      </c>
    </row>
    <row r="1162" spans="264:269" x14ac:dyDescent="0.2">
      <c r="JD1162">
        <f t="shared" si="278"/>
        <v>0</v>
      </c>
      <c r="JE1162">
        <f t="shared" si="279"/>
        <v>0</v>
      </c>
      <c r="JF1162" t="str">
        <f t="shared" ca="1" si="280"/>
        <v/>
      </c>
      <c r="JG1162" t="str">
        <f t="shared" ca="1" si="281"/>
        <v/>
      </c>
      <c r="JH1162" t="str">
        <f t="shared" ca="1" si="282"/>
        <v/>
      </c>
      <c r="JI1162" t="str">
        <f t="shared" ca="1" si="283"/>
        <v/>
      </c>
    </row>
    <row r="1163" spans="264:269" x14ac:dyDescent="0.2">
      <c r="JD1163">
        <f t="shared" si="278"/>
        <v>0</v>
      </c>
      <c r="JE1163">
        <f t="shared" si="279"/>
        <v>0</v>
      </c>
      <c r="JF1163" t="str">
        <f t="shared" ca="1" si="280"/>
        <v/>
      </c>
      <c r="JG1163" t="str">
        <f t="shared" ca="1" si="281"/>
        <v/>
      </c>
      <c r="JH1163" t="str">
        <f t="shared" ca="1" si="282"/>
        <v/>
      </c>
      <c r="JI1163" t="str">
        <f t="shared" ca="1" si="283"/>
        <v/>
      </c>
    </row>
    <row r="1164" spans="264:269" x14ac:dyDescent="0.2">
      <c r="JD1164">
        <f t="shared" si="278"/>
        <v>0</v>
      </c>
      <c r="JE1164">
        <f t="shared" si="279"/>
        <v>0</v>
      </c>
      <c r="JF1164" t="str">
        <f t="shared" ca="1" si="280"/>
        <v/>
      </c>
      <c r="JG1164" t="str">
        <f t="shared" ca="1" si="281"/>
        <v/>
      </c>
      <c r="JH1164" t="str">
        <f t="shared" ca="1" si="282"/>
        <v/>
      </c>
      <c r="JI1164" t="str">
        <f t="shared" ca="1" si="283"/>
        <v/>
      </c>
    </row>
    <row r="1165" spans="264:269" x14ac:dyDescent="0.2">
      <c r="JD1165">
        <f t="shared" si="278"/>
        <v>0</v>
      </c>
      <c r="JE1165">
        <f t="shared" si="279"/>
        <v>0</v>
      </c>
      <c r="JF1165" t="str">
        <f t="shared" ca="1" si="280"/>
        <v/>
      </c>
      <c r="JG1165" t="str">
        <f t="shared" ca="1" si="281"/>
        <v/>
      </c>
      <c r="JH1165" t="str">
        <f t="shared" ca="1" si="282"/>
        <v/>
      </c>
      <c r="JI1165" t="str">
        <f t="shared" ca="1" si="283"/>
        <v/>
      </c>
    </row>
    <row r="1166" spans="264:269" x14ac:dyDescent="0.2">
      <c r="JD1166">
        <f t="shared" si="278"/>
        <v>0</v>
      </c>
      <c r="JE1166">
        <f t="shared" si="279"/>
        <v>0</v>
      </c>
      <c r="JF1166" t="str">
        <f t="shared" ca="1" si="280"/>
        <v/>
      </c>
      <c r="JG1166" t="str">
        <f t="shared" ca="1" si="281"/>
        <v/>
      </c>
      <c r="JH1166" t="str">
        <f t="shared" ca="1" si="282"/>
        <v/>
      </c>
      <c r="JI1166" t="str">
        <f t="shared" ca="1" si="283"/>
        <v/>
      </c>
    </row>
    <row r="1167" spans="264:269" x14ac:dyDescent="0.2">
      <c r="JD1167">
        <f t="shared" si="278"/>
        <v>0</v>
      </c>
      <c r="JE1167">
        <f t="shared" si="279"/>
        <v>0</v>
      </c>
      <c r="JF1167" t="str">
        <f t="shared" ca="1" si="280"/>
        <v/>
      </c>
      <c r="JG1167" t="str">
        <f t="shared" ca="1" si="281"/>
        <v/>
      </c>
      <c r="JH1167" t="str">
        <f t="shared" ca="1" si="282"/>
        <v/>
      </c>
      <c r="JI1167" t="str">
        <f t="shared" ca="1" si="283"/>
        <v/>
      </c>
    </row>
    <row r="1168" spans="264:269" x14ac:dyDescent="0.2">
      <c r="JD1168">
        <f t="shared" si="278"/>
        <v>0</v>
      </c>
      <c r="JE1168">
        <f t="shared" si="279"/>
        <v>0</v>
      </c>
      <c r="JF1168" t="str">
        <f t="shared" ca="1" si="280"/>
        <v/>
      </c>
      <c r="JG1168" t="str">
        <f t="shared" ca="1" si="281"/>
        <v/>
      </c>
      <c r="JH1168" t="str">
        <f t="shared" ca="1" si="282"/>
        <v/>
      </c>
      <c r="JI1168" t="str">
        <f t="shared" ca="1" si="283"/>
        <v/>
      </c>
    </row>
    <row r="1169" spans="264:269" x14ac:dyDescent="0.2">
      <c r="JD1169">
        <f t="shared" si="278"/>
        <v>0</v>
      </c>
      <c r="JE1169">
        <f t="shared" si="279"/>
        <v>0</v>
      </c>
      <c r="JF1169" t="str">
        <f t="shared" ca="1" si="280"/>
        <v/>
      </c>
      <c r="JG1169" t="str">
        <f t="shared" ca="1" si="281"/>
        <v/>
      </c>
      <c r="JH1169" t="str">
        <f t="shared" ca="1" si="282"/>
        <v/>
      </c>
      <c r="JI1169" t="str">
        <f t="shared" ca="1" si="283"/>
        <v/>
      </c>
    </row>
    <row r="1170" spans="264:269" x14ac:dyDescent="0.2">
      <c r="JD1170">
        <f t="shared" si="278"/>
        <v>0</v>
      </c>
      <c r="JE1170">
        <f t="shared" si="279"/>
        <v>0</v>
      </c>
      <c r="JF1170" t="str">
        <f t="shared" ca="1" si="280"/>
        <v/>
      </c>
      <c r="JG1170" t="str">
        <f t="shared" ca="1" si="281"/>
        <v/>
      </c>
      <c r="JH1170" t="str">
        <f t="shared" ca="1" si="282"/>
        <v/>
      </c>
      <c r="JI1170" t="str">
        <f t="shared" ca="1" si="283"/>
        <v/>
      </c>
    </row>
    <row r="1171" spans="264:269" x14ac:dyDescent="0.2">
      <c r="JD1171">
        <f t="shared" si="278"/>
        <v>0</v>
      </c>
      <c r="JE1171">
        <f t="shared" si="279"/>
        <v>0</v>
      </c>
      <c r="JF1171" t="str">
        <f t="shared" ca="1" si="280"/>
        <v/>
      </c>
      <c r="JG1171" t="str">
        <f t="shared" ca="1" si="281"/>
        <v/>
      </c>
      <c r="JH1171" t="str">
        <f t="shared" ca="1" si="282"/>
        <v/>
      </c>
      <c r="JI1171" t="str">
        <f t="shared" ca="1" si="283"/>
        <v/>
      </c>
    </row>
    <row r="1172" spans="264:269" x14ac:dyDescent="0.2">
      <c r="JD1172">
        <f t="shared" si="278"/>
        <v>0</v>
      </c>
      <c r="JE1172">
        <f t="shared" si="279"/>
        <v>0</v>
      </c>
      <c r="JF1172" t="str">
        <f t="shared" ca="1" si="280"/>
        <v/>
      </c>
      <c r="JG1172" t="str">
        <f t="shared" ca="1" si="281"/>
        <v/>
      </c>
      <c r="JH1172" t="str">
        <f t="shared" ca="1" si="282"/>
        <v/>
      </c>
      <c r="JI1172" t="str">
        <f t="shared" ca="1" si="283"/>
        <v/>
      </c>
    </row>
    <row r="1173" spans="264:269" x14ac:dyDescent="0.2">
      <c r="JD1173">
        <f t="shared" si="278"/>
        <v>0</v>
      </c>
      <c r="JE1173">
        <f t="shared" si="279"/>
        <v>0</v>
      </c>
      <c r="JF1173" t="str">
        <f t="shared" ca="1" si="280"/>
        <v/>
      </c>
      <c r="JG1173" t="str">
        <f t="shared" ca="1" si="281"/>
        <v/>
      </c>
      <c r="JH1173" t="str">
        <f t="shared" ca="1" si="282"/>
        <v/>
      </c>
      <c r="JI1173" t="str">
        <f t="shared" ca="1" si="283"/>
        <v/>
      </c>
    </row>
    <row r="1174" spans="264:269" x14ac:dyDescent="0.2">
      <c r="JD1174">
        <f t="shared" si="278"/>
        <v>0</v>
      </c>
      <c r="JE1174">
        <f t="shared" si="279"/>
        <v>0</v>
      </c>
      <c r="JF1174" t="str">
        <f t="shared" ca="1" si="280"/>
        <v/>
      </c>
      <c r="JG1174" t="str">
        <f t="shared" ca="1" si="281"/>
        <v/>
      </c>
      <c r="JH1174" t="str">
        <f t="shared" ca="1" si="282"/>
        <v/>
      </c>
      <c r="JI1174" t="str">
        <f t="shared" ca="1" si="283"/>
        <v/>
      </c>
    </row>
    <row r="1175" spans="264:269" x14ac:dyDescent="0.2">
      <c r="JD1175">
        <f t="shared" si="278"/>
        <v>0</v>
      </c>
      <c r="JE1175">
        <f t="shared" si="279"/>
        <v>0</v>
      </c>
      <c r="JF1175" t="str">
        <f t="shared" ca="1" si="280"/>
        <v/>
      </c>
      <c r="JG1175" t="str">
        <f t="shared" ca="1" si="281"/>
        <v/>
      </c>
      <c r="JH1175" t="str">
        <f t="shared" ca="1" si="282"/>
        <v/>
      </c>
      <c r="JI1175" t="str">
        <f t="shared" ca="1" si="283"/>
        <v/>
      </c>
    </row>
    <row r="1176" spans="264:269" x14ac:dyDescent="0.2">
      <c r="JD1176">
        <f t="shared" si="278"/>
        <v>0</v>
      </c>
      <c r="JE1176">
        <f t="shared" si="279"/>
        <v>0</v>
      </c>
      <c r="JF1176" t="str">
        <f t="shared" ca="1" si="280"/>
        <v/>
      </c>
      <c r="JG1176" t="str">
        <f t="shared" ca="1" si="281"/>
        <v/>
      </c>
      <c r="JH1176" t="str">
        <f t="shared" ca="1" si="282"/>
        <v/>
      </c>
      <c r="JI1176" t="str">
        <f t="shared" ca="1" si="283"/>
        <v/>
      </c>
    </row>
    <row r="1177" spans="264:269" x14ac:dyDescent="0.2">
      <c r="JD1177">
        <f t="shared" si="278"/>
        <v>0</v>
      </c>
      <c r="JE1177">
        <f t="shared" si="279"/>
        <v>0</v>
      </c>
      <c r="JF1177" t="str">
        <f t="shared" ca="1" si="280"/>
        <v/>
      </c>
      <c r="JG1177" t="str">
        <f t="shared" ca="1" si="281"/>
        <v/>
      </c>
      <c r="JH1177" t="str">
        <f t="shared" ca="1" si="282"/>
        <v/>
      </c>
      <c r="JI1177" t="str">
        <f t="shared" ca="1" si="283"/>
        <v/>
      </c>
    </row>
    <row r="1178" spans="264:269" x14ac:dyDescent="0.2">
      <c r="JD1178">
        <f t="shared" si="278"/>
        <v>0</v>
      </c>
      <c r="JE1178">
        <f t="shared" si="279"/>
        <v>0</v>
      </c>
      <c r="JF1178" t="str">
        <f t="shared" ca="1" si="280"/>
        <v/>
      </c>
      <c r="JG1178" t="str">
        <f t="shared" ca="1" si="281"/>
        <v/>
      </c>
      <c r="JH1178" t="str">
        <f t="shared" ca="1" si="282"/>
        <v/>
      </c>
      <c r="JI1178" t="str">
        <f t="shared" ca="1" si="283"/>
        <v/>
      </c>
    </row>
    <row r="1179" spans="264:269" x14ac:dyDescent="0.2">
      <c r="JD1179">
        <f t="shared" si="278"/>
        <v>0</v>
      </c>
      <c r="JE1179">
        <f t="shared" si="279"/>
        <v>0</v>
      </c>
      <c r="JF1179" t="str">
        <f t="shared" ca="1" si="280"/>
        <v/>
      </c>
      <c r="JG1179" t="str">
        <f t="shared" ca="1" si="281"/>
        <v/>
      </c>
      <c r="JH1179" t="str">
        <f t="shared" ca="1" si="282"/>
        <v/>
      </c>
      <c r="JI1179" t="str">
        <f t="shared" ca="1" si="283"/>
        <v/>
      </c>
    </row>
    <row r="1180" spans="264:269" x14ac:dyDescent="0.2">
      <c r="JD1180">
        <f t="shared" ref="JD1180:JD1243" si="284">IF(JD1179&lt;&gt;0,JD1179-1,0)</f>
        <v>0</v>
      </c>
      <c r="JE1180">
        <f t="shared" ref="JE1180:JE1243" si="285">IF(JD1180&lt;&gt;0,JE1179+1,0)</f>
        <v>0</v>
      </c>
      <c r="JF1180" t="str">
        <f t="shared" ref="JF1180:JF1243" ca="1" si="286">IF(ScenarioType&lt;&gt;"ALL",IF(ISERROR(IF(INDIRECT("SCENARIOMETA!B"&amp;JE1180)=ScenarioType,INDIRECT("SCENARIOMETA!A"&amp;JE1180)," ")),"",IF(INDIRECT("SCENARIOMETA!B"&amp;JE1180)=ScenarioType,INDIRECT("SCENARIOMETA!A"&amp;JE1180)," ")),IF(JD1180&lt;&gt;0,INDIRECT("SCENARIOMETA!A"&amp;JE1180),""))</f>
        <v/>
      </c>
      <c r="JG1180" t="str">
        <f t="shared" ref="JG1180:JG1243" ca="1" si="287">IF(ScenarioType&lt;&gt;"ALL",IF(ISERROR(IF(INDIRECT("SCENARIOMETA!B"&amp;JE1180)=ScenarioType,INDIRECT("SCENARIOMETA!B"&amp;JE1180)," ")),"",IF(INDIRECT("SCENARIOMETA!B"&amp;JE1180)=ScenarioType,INDIRECT("SCENARIOMETA!B"&amp;JE1180)," ")),IF(JD1180&lt;&gt;0,INDIRECT("SCENARIOMETA!B"&amp;JE1180),""))</f>
        <v/>
      </c>
      <c r="JH1180" t="str">
        <f t="shared" ref="JH1180:JH1243" ca="1" si="288">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289">IF(ScenarioType&lt;&gt;"ALL",IF(ISERROR(IF(INDIRECT("SCENARIOMETA!B"&amp;JE1180)=ScenarioType,INDIRECT("SCENARIOMETA!E"&amp;JE1180)," ")),"",IF(INDIRECT("SCENARIOMETA!B"&amp;JE1180)=ScenarioType,INDIRECT("SCENARIOMETA!E"&amp;JE1180)," ")+14),IF(JD1180&lt;&gt;0,INDIRECT("SCENARIOMETA!E"&amp;JE1180)+14,""))</f>
        <v/>
      </c>
    </row>
    <row r="1181" spans="264:269" x14ac:dyDescent="0.2">
      <c r="JD1181">
        <f t="shared" si="284"/>
        <v>0</v>
      </c>
      <c r="JE1181">
        <f t="shared" si="285"/>
        <v>0</v>
      </c>
      <c r="JF1181" t="str">
        <f t="shared" ca="1" si="286"/>
        <v/>
      </c>
      <c r="JG1181" t="str">
        <f t="shared" ca="1" si="287"/>
        <v/>
      </c>
      <c r="JH1181" t="str">
        <f t="shared" ca="1" si="288"/>
        <v/>
      </c>
      <c r="JI1181" t="str">
        <f t="shared" ca="1" si="289"/>
        <v/>
      </c>
    </row>
    <row r="1182" spans="264:269" x14ac:dyDescent="0.2">
      <c r="JD1182">
        <f t="shared" si="284"/>
        <v>0</v>
      </c>
      <c r="JE1182">
        <f t="shared" si="285"/>
        <v>0</v>
      </c>
      <c r="JF1182" t="str">
        <f t="shared" ca="1" si="286"/>
        <v/>
      </c>
      <c r="JG1182" t="str">
        <f t="shared" ca="1" si="287"/>
        <v/>
      </c>
      <c r="JH1182" t="str">
        <f t="shared" ca="1" si="288"/>
        <v/>
      </c>
      <c r="JI1182" t="str">
        <f t="shared" ca="1" si="289"/>
        <v/>
      </c>
    </row>
    <row r="1183" spans="264:269" x14ac:dyDescent="0.2">
      <c r="JD1183">
        <f t="shared" si="284"/>
        <v>0</v>
      </c>
      <c r="JE1183">
        <f t="shared" si="285"/>
        <v>0</v>
      </c>
      <c r="JF1183" t="str">
        <f t="shared" ca="1" si="286"/>
        <v/>
      </c>
      <c r="JG1183" t="str">
        <f t="shared" ca="1" si="287"/>
        <v/>
      </c>
      <c r="JH1183" t="str">
        <f t="shared" ca="1" si="288"/>
        <v/>
      </c>
      <c r="JI1183" t="str">
        <f t="shared" ca="1" si="289"/>
        <v/>
      </c>
    </row>
    <row r="1184" spans="264:269" x14ac:dyDescent="0.2">
      <c r="JD1184">
        <f t="shared" si="284"/>
        <v>0</v>
      </c>
      <c r="JE1184">
        <f t="shared" si="285"/>
        <v>0</v>
      </c>
      <c r="JF1184" t="str">
        <f t="shared" ca="1" si="286"/>
        <v/>
      </c>
      <c r="JG1184" t="str">
        <f t="shared" ca="1" si="287"/>
        <v/>
      </c>
      <c r="JH1184" t="str">
        <f t="shared" ca="1" si="288"/>
        <v/>
      </c>
      <c r="JI1184" t="str">
        <f t="shared" ca="1" si="289"/>
        <v/>
      </c>
    </row>
    <row r="1185" spans="264:269" x14ac:dyDescent="0.2">
      <c r="JD1185">
        <f t="shared" si="284"/>
        <v>0</v>
      </c>
      <c r="JE1185">
        <f t="shared" si="285"/>
        <v>0</v>
      </c>
      <c r="JF1185" t="str">
        <f t="shared" ca="1" si="286"/>
        <v/>
      </c>
      <c r="JG1185" t="str">
        <f t="shared" ca="1" si="287"/>
        <v/>
      </c>
      <c r="JH1185" t="str">
        <f t="shared" ca="1" si="288"/>
        <v/>
      </c>
      <c r="JI1185" t="str">
        <f t="shared" ca="1" si="289"/>
        <v/>
      </c>
    </row>
    <row r="1186" spans="264:269" x14ac:dyDescent="0.2">
      <c r="JD1186">
        <f t="shared" si="284"/>
        <v>0</v>
      </c>
      <c r="JE1186">
        <f t="shared" si="285"/>
        <v>0</v>
      </c>
      <c r="JF1186" t="str">
        <f t="shared" ca="1" si="286"/>
        <v/>
      </c>
      <c r="JG1186" t="str">
        <f t="shared" ca="1" si="287"/>
        <v/>
      </c>
      <c r="JH1186" t="str">
        <f t="shared" ca="1" si="288"/>
        <v/>
      </c>
      <c r="JI1186" t="str">
        <f t="shared" ca="1" si="289"/>
        <v/>
      </c>
    </row>
    <row r="1187" spans="264:269" x14ac:dyDescent="0.2">
      <c r="JD1187">
        <f t="shared" si="284"/>
        <v>0</v>
      </c>
      <c r="JE1187">
        <f t="shared" si="285"/>
        <v>0</v>
      </c>
      <c r="JF1187" t="str">
        <f t="shared" ca="1" si="286"/>
        <v/>
      </c>
      <c r="JG1187" t="str">
        <f t="shared" ca="1" si="287"/>
        <v/>
      </c>
      <c r="JH1187" t="str">
        <f t="shared" ca="1" si="288"/>
        <v/>
      </c>
      <c r="JI1187" t="str">
        <f t="shared" ca="1" si="289"/>
        <v/>
      </c>
    </row>
    <row r="1188" spans="264:269" x14ac:dyDescent="0.2">
      <c r="JD1188">
        <f t="shared" si="284"/>
        <v>0</v>
      </c>
      <c r="JE1188">
        <f t="shared" si="285"/>
        <v>0</v>
      </c>
      <c r="JF1188" t="str">
        <f t="shared" ca="1" si="286"/>
        <v/>
      </c>
      <c r="JG1188" t="str">
        <f t="shared" ca="1" si="287"/>
        <v/>
      </c>
      <c r="JH1188" t="str">
        <f t="shared" ca="1" si="288"/>
        <v/>
      </c>
      <c r="JI1188" t="str">
        <f t="shared" ca="1" si="289"/>
        <v/>
      </c>
    </row>
    <row r="1189" spans="264:269" x14ac:dyDescent="0.2">
      <c r="JD1189">
        <f t="shared" si="284"/>
        <v>0</v>
      </c>
      <c r="JE1189">
        <f t="shared" si="285"/>
        <v>0</v>
      </c>
      <c r="JF1189" t="str">
        <f t="shared" ca="1" si="286"/>
        <v/>
      </c>
      <c r="JG1189" t="str">
        <f t="shared" ca="1" si="287"/>
        <v/>
      </c>
      <c r="JH1189" t="str">
        <f t="shared" ca="1" si="288"/>
        <v/>
      </c>
      <c r="JI1189" t="str">
        <f t="shared" ca="1" si="289"/>
        <v/>
      </c>
    </row>
    <row r="1190" spans="264:269" x14ac:dyDescent="0.2">
      <c r="JD1190">
        <f t="shared" si="284"/>
        <v>0</v>
      </c>
      <c r="JE1190">
        <f t="shared" si="285"/>
        <v>0</v>
      </c>
      <c r="JF1190" t="str">
        <f t="shared" ca="1" si="286"/>
        <v/>
      </c>
      <c r="JG1190" t="str">
        <f t="shared" ca="1" si="287"/>
        <v/>
      </c>
      <c r="JH1190" t="str">
        <f t="shared" ca="1" si="288"/>
        <v/>
      </c>
      <c r="JI1190" t="str">
        <f t="shared" ca="1" si="289"/>
        <v/>
      </c>
    </row>
    <row r="1191" spans="264:269" x14ac:dyDescent="0.2">
      <c r="JD1191">
        <f t="shared" si="284"/>
        <v>0</v>
      </c>
      <c r="JE1191">
        <f t="shared" si="285"/>
        <v>0</v>
      </c>
      <c r="JF1191" t="str">
        <f t="shared" ca="1" si="286"/>
        <v/>
      </c>
      <c r="JG1191" t="str">
        <f t="shared" ca="1" si="287"/>
        <v/>
      </c>
      <c r="JH1191" t="str">
        <f t="shared" ca="1" si="288"/>
        <v/>
      </c>
      <c r="JI1191" t="str">
        <f t="shared" ca="1" si="289"/>
        <v/>
      </c>
    </row>
    <row r="1192" spans="264:269" x14ac:dyDescent="0.2">
      <c r="JD1192">
        <f t="shared" si="284"/>
        <v>0</v>
      </c>
      <c r="JE1192">
        <f t="shared" si="285"/>
        <v>0</v>
      </c>
      <c r="JF1192" t="str">
        <f t="shared" ca="1" si="286"/>
        <v/>
      </c>
      <c r="JG1192" t="str">
        <f t="shared" ca="1" si="287"/>
        <v/>
      </c>
      <c r="JH1192" t="str">
        <f t="shared" ca="1" si="288"/>
        <v/>
      </c>
      <c r="JI1192" t="str">
        <f t="shared" ca="1" si="289"/>
        <v/>
      </c>
    </row>
    <row r="1193" spans="264:269" x14ac:dyDescent="0.2">
      <c r="JD1193">
        <f t="shared" si="284"/>
        <v>0</v>
      </c>
      <c r="JE1193">
        <f t="shared" si="285"/>
        <v>0</v>
      </c>
      <c r="JF1193" t="str">
        <f t="shared" ca="1" si="286"/>
        <v/>
      </c>
      <c r="JG1193" t="str">
        <f t="shared" ca="1" si="287"/>
        <v/>
      </c>
      <c r="JH1193" t="str">
        <f t="shared" ca="1" si="288"/>
        <v/>
      </c>
      <c r="JI1193" t="str">
        <f t="shared" ca="1" si="289"/>
        <v/>
      </c>
    </row>
    <row r="1194" spans="264:269" x14ac:dyDescent="0.2">
      <c r="JD1194">
        <f t="shared" si="284"/>
        <v>0</v>
      </c>
      <c r="JE1194">
        <f t="shared" si="285"/>
        <v>0</v>
      </c>
      <c r="JF1194" t="str">
        <f t="shared" ca="1" si="286"/>
        <v/>
      </c>
      <c r="JG1194" t="str">
        <f t="shared" ca="1" si="287"/>
        <v/>
      </c>
      <c r="JH1194" t="str">
        <f t="shared" ca="1" si="288"/>
        <v/>
      </c>
      <c r="JI1194" t="str">
        <f t="shared" ca="1" si="289"/>
        <v/>
      </c>
    </row>
    <row r="1195" spans="264:269" x14ac:dyDescent="0.2">
      <c r="JD1195">
        <f t="shared" si="284"/>
        <v>0</v>
      </c>
      <c r="JE1195">
        <f t="shared" si="285"/>
        <v>0</v>
      </c>
      <c r="JF1195" t="str">
        <f t="shared" ca="1" si="286"/>
        <v/>
      </c>
      <c r="JG1195" t="str">
        <f t="shared" ca="1" si="287"/>
        <v/>
      </c>
      <c r="JH1195" t="str">
        <f t="shared" ca="1" si="288"/>
        <v/>
      </c>
      <c r="JI1195" t="str">
        <f t="shared" ca="1" si="289"/>
        <v/>
      </c>
    </row>
    <row r="1196" spans="264:269" x14ac:dyDescent="0.2">
      <c r="JD1196">
        <f t="shared" si="284"/>
        <v>0</v>
      </c>
      <c r="JE1196">
        <f t="shared" si="285"/>
        <v>0</v>
      </c>
      <c r="JF1196" t="str">
        <f t="shared" ca="1" si="286"/>
        <v/>
      </c>
      <c r="JG1196" t="str">
        <f t="shared" ca="1" si="287"/>
        <v/>
      </c>
      <c r="JH1196" t="str">
        <f t="shared" ca="1" si="288"/>
        <v/>
      </c>
      <c r="JI1196" t="str">
        <f t="shared" ca="1" si="289"/>
        <v/>
      </c>
    </row>
    <row r="1197" spans="264:269" x14ac:dyDescent="0.2">
      <c r="JD1197">
        <f t="shared" si="284"/>
        <v>0</v>
      </c>
      <c r="JE1197">
        <f t="shared" si="285"/>
        <v>0</v>
      </c>
      <c r="JF1197" t="str">
        <f t="shared" ca="1" si="286"/>
        <v/>
      </c>
      <c r="JG1197" t="str">
        <f t="shared" ca="1" si="287"/>
        <v/>
      </c>
      <c r="JH1197" t="str">
        <f t="shared" ca="1" si="288"/>
        <v/>
      </c>
      <c r="JI1197" t="str">
        <f t="shared" ca="1" si="289"/>
        <v/>
      </c>
    </row>
    <row r="1198" spans="264:269" x14ac:dyDescent="0.2">
      <c r="JD1198">
        <f t="shared" si="284"/>
        <v>0</v>
      </c>
      <c r="JE1198">
        <f t="shared" si="285"/>
        <v>0</v>
      </c>
      <c r="JF1198" t="str">
        <f t="shared" ca="1" si="286"/>
        <v/>
      </c>
      <c r="JG1198" t="str">
        <f t="shared" ca="1" si="287"/>
        <v/>
      </c>
      <c r="JH1198" t="str">
        <f t="shared" ca="1" si="288"/>
        <v/>
      </c>
      <c r="JI1198" t="str">
        <f t="shared" ca="1" si="289"/>
        <v/>
      </c>
    </row>
    <row r="1199" spans="264:269" x14ac:dyDescent="0.2">
      <c r="JD1199">
        <f t="shared" si="284"/>
        <v>0</v>
      </c>
      <c r="JE1199">
        <f t="shared" si="285"/>
        <v>0</v>
      </c>
      <c r="JF1199" t="str">
        <f t="shared" ca="1" si="286"/>
        <v/>
      </c>
      <c r="JG1199" t="str">
        <f t="shared" ca="1" si="287"/>
        <v/>
      </c>
      <c r="JH1199" t="str">
        <f t="shared" ca="1" si="288"/>
        <v/>
      </c>
      <c r="JI1199" t="str">
        <f t="shared" ca="1" si="289"/>
        <v/>
      </c>
    </row>
    <row r="1200" spans="264:269" x14ac:dyDescent="0.2">
      <c r="JD1200">
        <f t="shared" si="284"/>
        <v>0</v>
      </c>
      <c r="JE1200">
        <f t="shared" si="285"/>
        <v>0</v>
      </c>
      <c r="JF1200" t="str">
        <f t="shared" ca="1" si="286"/>
        <v/>
      </c>
      <c r="JG1200" t="str">
        <f t="shared" ca="1" si="287"/>
        <v/>
      </c>
      <c r="JH1200" t="str">
        <f t="shared" ca="1" si="288"/>
        <v/>
      </c>
      <c r="JI1200" t="str">
        <f t="shared" ca="1" si="289"/>
        <v/>
      </c>
    </row>
    <row r="1201" spans="264:269" x14ac:dyDescent="0.2">
      <c r="JD1201">
        <f t="shared" si="284"/>
        <v>0</v>
      </c>
      <c r="JE1201">
        <f t="shared" si="285"/>
        <v>0</v>
      </c>
      <c r="JF1201" t="str">
        <f t="shared" ca="1" si="286"/>
        <v/>
      </c>
      <c r="JG1201" t="str">
        <f t="shared" ca="1" si="287"/>
        <v/>
      </c>
      <c r="JH1201" t="str">
        <f t="shared" ca="1" si="288"/>
        <v/>
      </c>
      <c r="JI1201" t="str">
        <f t="shared" ca="1" si="289"/>
        <v/>
      </c>
    </row>
    <row r="1202" spans="264:269" x14ac:dyDescent="0.2">
      <c r="JD1202">
        <f t="shared" si="284"/>
        <v>0</v>
      </c>
      <c r="JE1202">
        <f t="shared" si="285"/>
        <v>0</v>
      </c>
      <c r="JF1202" t="str">
        <f t="shared" ca="1" si="286"/>
        <v/>
      </c>
      <c r="JG1202" t="str">
        <f t="shared" ca="1" si="287"/>
        <v/>
      </c>
      <c r="JH1202" t="str">
        <f t="shared" ca="1" si="288"/>
        <v/>
      </c>
      <c r="JI1202" t="str">
        <f t="shared" ca="1" si="289"/>
        <v/>
      </c>
    </row>
    <row r="1203" spans="264:269" x14ac:dyDescent="0.2">
      <c r="JD1203">
        <f t="shared" si="284"/>
        <v>0</v>
      </c>
      <c r="JE1203">
        <f t="shared" si="285"/>
        <v>0</v>
      </c>
      <c r="JF1203" t="str">
        <f t="shared" ca="1" si="286"/>
        <v/>
      </c>
      <c r="JG1203" t="str">
        <f t="shared" ca="1" si="287"/>
        <v/>
      </c>
      <c r="JH1203" t="str">
        <f t="shared" ca="1" si="288"/>
        <v/>
      </c>
      <c r="JI1203" t="str">
        <f t="shared" ca="1" si="289"/>
        <v/>
      </c>
    </row>
    <row r="1204" spans="264:269" x14ac:dyDescent="0.2">
      <c r="JD1204">
        <f t="shared" si="284"/>
        <v>0</v>
      </c>
      <c r="JE1204">
        <f t="shared" si="285"/>
        <v>0</v>
      </c>
      <c r="JF1204" t="str">
        <f t="shared" ca="1" si="286"/>
        <v/>
      </c>
      <c r="JG1204" t="str">
        <f t="shared" ca="1" si="287"/>
        <v/>
      </c>
      <c r="JH1204" t="str">
        <f t="shared" ca="1" si="288"/>
        <v/>
      </c>
      <c r="JI1204" t="str">
        <f t="shared" ca="1" si="289"/>
        <v/>
      </c>
    </row>
    <row r="1205" spans="264:269" x14ac:dyDescent="0.2">
      <c r="JD1205">
        <f t="shared" si="284"/>
        <v>0</v>
      </c>
      <c r="JE1205">
        <f t="shared" si="285"/>
        <v>0</v>
      </c>
      <c r="JF1205" t="str">
        <f t="shared" ca="1" si="286"/>
        <v/>
      </c>
      <c r="JG1205" t="str">
        <f t="shared" ca="1" si="287"/>
        <v/>
      </c>
      <c r="JH1205" t="str">
        <f t="shared" ca="1" si="288"/>
        <v/>
      </c>
      <c r="JI1205" t="str">
        <f t="shared" ca="1" si="289"/>
        <v/>
      </c>
    </row>
    <row r="1206" spans="264:269" x14ac:dyDescent="0.2">
      <c r="JD1206">
        <f t="shared" si="284"/>
        <v>0</v>
      </c>
      <c r="JE1206">
        <f t="shared" si="285"/>
        <v>0</v>
      </c>
      <c r="JF1206" t="str">
        <f t="shared" ca="1" si="286"/>
        <v/>
      </c>
      <c r="JG1206" t="str">
        <f t="shared" ca="1" si="287"/>
        <v/>
      </c>
      <c r="JH1206" t="str">
        <f t="shared" ca="1" si="288"/>
        <v/>
      </c>
      <c r="JI1206" t="str">
        <f t="shared" ca="1" si="289"/>
        <v/>
      </c>
    </row>
    <row r="1207" spans="264:269" x14ac:dyDescent="0.2">
      <c r="JD1207">
        <f t="shared" si="284"/>
        <v>0</v>
      </c>
      <c r="JE1207">
        <f t="shared" si="285"/>
        <v>0</v>
      </c>
      <c r="JF1207" t="str">
        <f t="shared" ca="1" si="286"/>
        <v/>
      </c>
      <c r="JG1207" t="str">
        <f t="shared" ca="1" si="287"/>
        <v/>
      </c>
      <c r="JH1207" t="str">
        <f t="shared" ca="1" si="288"/>
        <v/>
      </c>
      <c r="JI1207" t="str">
        <f t="shared" ca="1" si="289"/>
        <v/>
      </c>
    </row>
    <row r="1208" spans="264:269" x14ac:dyDescent="0.2">
      <c r="JD1208">
        <f t="shared" si="284"/>
        <v>0</v>
      </c>
      <c r="JE1208">
        <f t="shared" si="285"/>
        <v>0</v>
      </c>
      <c r="JF1208" t="str">
        <f t="shared" ca="1" si="286"/>
        <v/>
      </c>
      <c r="JG1208" t="str">
        <f t="shared" ca="1" si="287"/>
        <v/>
      </c>
      <c r="JH1208" t="str">
        <f t="shared" ca="1" si="288"/>
        <v/>
      </c>
      <c r="JI1208" t="str">
        <f t="shared" ca="1" si="289"/>
        <v/>
      </c>
    </row>
    <row r="1209" spans="264:269" x14ac:dyDescent="0.2">
      <c r="JD1209">
        <f t="shared" si="284"/>
        <v>0</v>
      </c>
      <c r="JE1209">
        <f t="shared" si="285"/>
        <v>0</v>
      </c>
      <c r="JF1209" t="str">
        <f t="shared" ca="1" si="286"/>
        <v/>
      </c>
      <c r="JG1209" t="str">
        <f t="shared" ca="1" si="287"/>
        <v/>
      </c>
      <c r="JH1209" t="str">
        <f t="shared" ca="1" si="288"/>
        <v/>
      </c>
      <c r="JI1209" t="str">
        <f t="shared" ca="1" si="289"/>
        <v/>
      </c>
    </row>
    <row r="1210" spans="264:269" x14ac:dyDescent="0.2">
      <c r="JD1210">
        <f t="shared" si="284"/>
        <v>0</v>
      </c>
      <c r="JE1210">
        <f t="shared" si="285"/>
        <v>0</v>
      </c>
      <c r="JF1210" t="str">
        <f t="shared" ca="1" si="286"/>
        <v/>
      </c>
      <c r="JG1210" t="str">
        <f t="shared" ca="1" si="287"/>
        <v/>
      </c>
      <c r="JH1210" t="str">
        <f t="shared" ca="1" si="288"/>
        <v/>
      </c>
      <c r="JI1210" t="str">
        <f t="shared" ca="1" si="289"/>
        <v/>
      </c>
    </row>
    <row r="1211" spans="264:269" x14ac:dyDescent="0.2">
      <c r="JD1211">
        <f t="shared" si="284"/>
        <v>0</v>
      </c>
      <c r="JE1211">
        <f t="shared" si="285"/>
        <v>0</v>
      </c>
      <c r="JF1211" t="str">
        <f t="shared" ca="1" si="286"/>
        <v/>
      </c>
      <c r="JG1211" t="str">
        <f t="shared" ca="1" si="287"/>
        <v/>
      </c>
      <c r="JH1211" t="str">
        <f t="shared" ca="1" si="288"/>
        <v/>
      </c>
      <c r="JI1211" t="str">
        <f t="shared" ca="1" si="289"/>
        <v/>
      </c>
    </row>
    <row r="1212" spans="264:269" x14ac:dyDescent="0.2">
      <c r="JD1212">
        <f t="shared" si="284"/>
        <v>0</v>
      </c>
      <c r="JE1212">
        <f t="shared" si="285"/>
        <v>0</v>
      </c>
      <c r="JF1212" t="str">
        <f t="shared" ca="1" si="286"/>
        <v/>
      </c>
      <c r="JG1212" t="str">
        <f t="shared" ca="1" si="287"/>
        <v/>
      </c>
      <c r="JH1212" t="str">
        <f t="shared" ca="1" si="288"/>
        <v/>
      </c>
      <c r="JI1212" t="str">
        <f t="shared" ca="1" si="289"/>
        <v/>
      </c>
    </row>
    <row r="1213" spans="264:269" x14ac:dyDescent="0.2">
      <c r="JD1213">
        <f t="shared" si="284"/>
        <v>0</v>
      </c>
      <c r="JE1213">
        <f t="shared" si="285"/>
        <v>0</v>
      </c>
      <c r="JF1213" t="str">
        <f t="shared" ca="1" si="286"/>
        <v/>
      </c>
      <c r="JG1213" t="str">
        <f t="shared" ca="1" si="287"/>
        <v/>
      </c>
      <c r="JH1213" t="str">
        <f t="shared" ca="1" si="288"/>
        <v/>
      </c>
      <c r="JI1213" t="str">
        <f t="shared" ca="1" si="289"/>
        <v/>
      </c>
    </row>
    <row r="1214" spans="264:269" x14ac:dyDescent="0.2">
      <c r="JD1214">
        <f t="shared" si="284"/>
        <v>0</v>
      </c>
      <c r="JE1214">
        <f t="shared" si="285"/>
        <v>0</v>
      </c>
      <c r="JF1214" t="str">
        <f t="shared" ca="1" si="286"/>
        <v/>
      </c>
      <c r="JG1214" t="str">
        <f t="shared" ca="1" si="287"/>
        <v/>
      </c>
      <c r="JH1214" t="str">
        <f t="shared" ca="1" si="288"/>
        <v/>
      </c>
      <c r="JI1214" t="str">
        <f t="shared" ca="1" si="289"/>
        <v/>
      </c>
    </row>
    <row r="1215" spans="264:269" x14ac:dyDescent="0.2">
      <c r="JD1215">
        <f t="shared" si="284"/>
        <v>0</v>
      </c>
      <c r="JE1215">
        <f t="shared" si="285"/>
        <v>0</v>
      </c>
      <c r="JF1215" t="str">
        <f t="shared" ca="1" si="286"/>
        <v/>
      </c>
      <c r="JG1215" t="str">
        <f t="shared" ca="1" si="287"/>
        <v/>
      </c>
      <c r="JH1215" t="str">
        <f t="shared" ca="1" si="288"/>
        <v/>
      </c>
      <c r="JI1215" t="str">
        <f t="shared" ca="1" si="289"/>
        <v/>
      </c>
    </row>
    <row r="1216" spans="264:269" x14ac:dyDescent="0.2">
      <c r="JD1216">
        <f t="shared" si="284"/>
        <v>0</v>
      </c>
      <c r="JE1216">
        <f t="shared" si="285"/>
        <v>0</v>
      </c>
      <c r="JF1216" t="str">
        <f t="shared" ca="1" si="286"/>
        <v/>
      </c>
      <c r="JG1216" t="str">
        <f t="shared" ca="1" si="287"/>
        <v/>
      </c>
      <c r="JH1216" t="str">
        <f t="shared" ca="1" si="288"/>
        <v/>
      </c>
      <c r="JI1216" t="str">
        <f t="shared" ca="1" si="289"/>
        <v/>
      </c>
    </row>
    <row r="1217" spans="264:269" x14ac:dyDescent="0.2">
      <c r="JD1217">
        <f t="shared" si="284"/>
        <v>0</v>
      </c>
      <c r="JE1217">
        <f t="shared" si="285"/>
        <v>0</v>
      </c>
      <c r="JF1217" t="str">
        <f t="shared" ca="1" si="286"/>
        <v/>
      </c>
      <c r="JG1217" t="str">
        <f t="shared" ca="1" si="287"/>
        <v/>
      </c>
      <c r="JH1217" t="str">
        <f t="shared" ca="1" si="288"/>
        <v/>
      </c>
      <c r="JI1217" t="str">
        <f t="shared" ca="1" si="289"/>
        <v/>
      </c>
    </row>
    <row r="1218" spans="264:269" x14ac:dyDescent="0.2">
      <c r="JD1218">
        <f t="shared" si="284"/>
        <v>0</v>
      </c>
      <c r="JE1218">
        <f t="shared" si="285"/>
        <v>0</v>
      </c>
      <c r="JF1218" t="str">
        <f t="shared" ca="1" si="286"/>
        <v/>
      </c>
      <c r="JG1218" t="str">
        <f t="shared" ca="1" si="287"/>
        <v/>
      </c>
      <c r="JH1218" t="str">
        <f t="shared" ca="1" si="288"/>
        <v/>
      </c>
      <c r="JI1218" t="str">
        <f t="shared" ca="1" si="289"/>
        <v/>
      </c>
    </row>
    <row r="1219" spans="264:269" x14ac:dyDescent="0.2">
      <c r="JD1219">
        <f t="shared" si="284"/>
        <v>0</v>
      </c>
      <c r="JE1219">
        <f t="shared" si="285"/>
        <v>0</v>
      </c>
      <c r="JF1219" t="str">
        <f t="shared" ca="1" si="286"/>
        <v/>
      </c>
      <c r="JG1219" t="str">
        <f t="shared" ca="1" si="287"/>
        <v/>
      </c>
      <c r="JH1219" t="str">
        <f t="shared" ca="1" si="288"/>
        <v/>
      </c>
      <c r="JI1219" t="str">
        <f t="shared" ca="1" si="289"/>
        <v/>
      </c>
    </row>
    <row r="1220" spans="264:269" x14ac:dyDescent="0.2">
      <c r="JD1220">
        <f t="shared" si="284"/>
        <v>0</v>
      </c>
      <c r="JE1220">
        <f t="shared" si="285"/>
        <v>0</v>
      </c>
      <c r="JF1220" t="str">
        <f t="shared" ca="1" si="286"/>
        <v/>
      </c>
      <c r="JG1220" t="str">
        <f t="shared" ca="1" si="287"/>
        <v/>
      </c>
      <c r="JH1220" t="str">
        <f t="shared" ca="1" si="288"/>
        <v/>
      </c>
      <c r="JI1220" t="str">
        <f t="shared" ca="1" si="289"/>
        <v/>
      </c>
    </row>
    <row r="1221" spans="264:269" x14ac:dyDescent="0.2">
      <c r="JD1221">
        <f t="shared" si="284"/>
        <v>0</v>
      </c>
      <c r="JE1221">
        <f t="shared" si="285"/>
        <v>0</v>
      </c>
      <c r="JF1221" t="str">
        <f t="shared" ca="1" si="286"/>
        <v/>
      </c>
      <c r="JG1221" t="str">
        <f t="shared" ca="1" si="287"/>
        <v/>
      </c>
      <c r="JH1221" t="str">
        <f t="shared" ca="1" si="288"/>
        <v/>
      </c>
      <c r="JI1221" t="str">
        <f t="shared" ca="1" si="289"/>
        <v/>
      </c>
    </row>
    <row r="1222" spans="264:269" x14ac:dyDescent="0.2">
      <c r="JD1222">
        <f t="shared" si="284"/>
        <v>0</v>
      </c>
      <c r="JE1222">
        <f t="shared" si="285"/>
        <v>0</v>
      </c>
      <c r="JF1222" t="str">
        <f t="shared" ca="1" si="286"/>
        <v/>
      </c>
      <c r="JG1222" t="str">
        <f t="shared" ca="1" si="287"/>
        <v/>
      </c>
      <c r="JH1222" t="str">
        <f t="shared" ca="1" si="288"/>
        <v/>
      </c>
      <c r="JI1222" t="str">
        <f t="shared" ca="1" si="289"/>
        <v/>
      </c>
    </row>
    <row r="1223" spans="264:269" x14ac:dyDescent="0.2">
      <c r="JD1223">
        <f t="shared" si="284"/>
        <v>0</v>
      </c>
      <c r="JE1223">
        <f t="shared" si="285"/>
        <v>0</v>
      </c>
      <c r="JF1223" t="str">
        <f t="shared" ca="1" si="286"/>
        <v/>
      </c>
      <c r="JG1223" t="str">
        <f t="shared" ca="1" si="287"/>
        <v/>
      </c>
      <c r="JH1223" t="str">
        <f t="shared" ca="1" si="288"/>
        <v/>
      </c>
      <c r="JI1223" t="str">
        <f t="shared" ca="1" si="289"/>
        <v/>
      </c>
    </row>
    <row r="1224" spans="264:269" x14ac:dyDescent="0.2">
      <c r="JD1224">
        <f t="shared" si="284"/>
        <v>0</v>
      </c>
      <c r="JE1224">
        <f t="shared" si="285"/>
        <v>0</v>
      </c>
      <c r="JF1224" t="str">
        <f t="shared" ca="1" si="286"/>
        <v/>
      </c>
      <c r="JG1224" t="str">
        <f t="shared" ca="1" si="287"/>
        <v/>
      </c>
      <c r="JH1224" t="str">
        <f t="shared" ca="1" si="288"/>
        <v/>
      </c>
      <c r="JI1224" t="str">
        <f t="shared" ca="1" si="289"/>
        <v/>
      </c>
    </row>
    <row r="1225" spans="264:269" x14ac:dyDescent="0.2">
      <c r="JD1225">
        <f t="shared" si="284"/>
        <v>0</v>
      </c>
      <c r="JE1225">
        <f t="shared" si="285"/>
        <v>0</v>
      </c>
      <c r="JF1225" t="str">
        <f t="shared" ca="1" si="286"/>
        <v/>
      </c>
      <c r="JG1225" t="str">
        <f t="shared" ca="1" si="287"/>
        <v/>
      </c>
      <c r="JH1225" t="str">
        <f t="shared" ca="1" si="288"/>
        <v/>
      </c>
      <c r="JI1225" t="str">
        <f t="shared" ca="1" si="289"/>
        <v/>
      </c>
    </row>
    <row r="1226" spans="264:269" x14ac:dyDescent="0.2">
      <c r="JD1226">
        <f t="shared" si="284"/>
        <v>0</v>
      </c>
      <c r="JE1226">
        <f t="shared" si="285"/>
        <v>0</v>
      </c>
      <c r="JF1226" t="str">
        <f t="shared" ca="1" si="286"/>
        <v/>
      </c>
      <c r="JG1226" t="str">
        <f t="shared" ca="1" si="287"/>
        <v/>
      </c>
      <c r="JH1226" t="str">
        <f t="shared" ca="1" si="288"/>
        <v/>
      </c>
      <c r="JI1226" t="str">
        <f t="shared" ca="1" si="289"/>
        <v/>
      </c>
    </row>
    <row r="1227" spans="264:269" x14ac:dyDescent="0.2">
      <c r="JD1227">
        <f t="shared" si="284"/>
        <v>0</v>
      </c>
      <c r="JE1227">
        <f t="shared" si="285"/>
        <v>0</v>
      </c>
      <c r="JF1227" t="str">
        <f t="shared" ca="1" si="286"/>
        <v/>
      </c>
      <c r="JG1227" t="str">
        <f t="shared" ca="1" si="287"/>
        <v/>
      </c>
      <c r="JH1227" t="str">
        <f t="shared" ca="1" si="288"/>
        <v/>
      </c>
      <c r="JI1227" t="str">
        <f t="shared" ca="1" si="289"/>
        <v/>
      </c>
    </row>
    <row r="1228" spans="264:269" x14ac:dyDescent="0.2">
      <c r="JD1228">
        <f t="shared" si="284"/>
        <v>0</v>
      </c>
      <c r="JE1228">
        <f t="shared" si="285"/>
        <v>0</v>
      </c>
      <c r="JF1228" t="str">
        <f t="shared" ca="1" si="286"/>
        <v/>
      </c>
      <c r="JG1228" t="str">
        <f t="shared" ca="1" si="287"/>
        <v/>
      </c>
      <c r="JH1228" t="str">
        <f t="shared" ca="1" si="288"/>
        <v/>
      </c>
      <c r="JI1228" t="str">
        <f t="shared" ca="1" si="289"/>
        <v/>
      </c>
    </row>
    <row r="1229" spans="264:269" x14ac:dyDescent="0.2">
      <c r="JD1229">
        <f t="shared" si="284"/>
        <v>0</v>
      </c>
      <c r="JE1229">
        <f t="shared" si="285"/>
        <v>0</v>
      </c>
      <c r="JF1229" t="str">
        <f t="shared" ca="1" si="286"/>
        <v/>
      </c>
      <c r="JG1229" t="str">
        <f t="shared" ca="1" si="287"/>
        <v/>
      </c>
      <c r="JH1229" t="str">
        <f t="shared" ca="1" si="288"/>
        <v/>
      </c>
      <c r="JI1229" t="str">
        <f t="shared" ca="1" si="289"/>
        <v/>
      </c>
    </row>
    <row r="1230" spans="264:269" x14ac:dyDescent="0.2">
      <c r="JD1230">
        <f t="shared" si="284"/>
        <v>0</v>
      </c>
      <c r="JE1230">
        <f t="shared" si="285"/>
        <v>0</v>
      </c>
      <c r="JF1230" t="str">
        <f t="shared" ca="1" si="286"/>
        <v/>
      </c>
      <c r="JG1230" t="str">
        <f t="shared" ca="1" si="287"/>
        <v/>
      </c>
      <c r="JH1230" t="str">
        <f t="shared" ca="1" si="288"/>
        <v/>
      </c>
      <c r="JI1230" t="str">
        <f t="shared" ca="1" si="289"/>
        <v/>
      </c>
    </row>
    <row r="1231" spans="264:269" x14ac:dyDescent="0.2">
      <c r="JD1231">
        <f t="shared" si="284"/>
        <v>0</v>
      </c>
      <c r="JE1231">
        <f t="shared" si="285"/>
        <v>0</v>
      </c>
      <c r="JF1231" t="str">
        <f t="shared" ca="1" si="286"/>
        <v/>
      </c>
      <c r="JG1231" t="str">
        <f t="shared" ca="1" si="287"/>
        <v/>
      </c>
      <c r="JH1231" t="str">
        <f t="shared" ca="1" si="288"/>
        <v/>
      </c>
      <c r="JI1231" t="str">
        <f t="shared" ca="1" si="289"/>
        <v/>
      </c>
    </row>
    <row r="1232" spans="264:269" x14ac:dyDescent="0.2">
      <c r="JD1232">
        <f t="shared" si="284"/>
        <v>0</v>
      </c>
      <c r="JE1232">
        <f t="shared" si="285"/>
        <v>0</v>
      </c>
      <c r="JF1232" t="str">
        <f t="shared" ca="1" si="286"/>
        <v/>
      </c>
      <c r="JG1232" t="str">
        <f t="shared" ca="1" si="287"/>
        <v/>
      </c>
      <c r="JH1232" t="str">
        <f t="shared" ca="1" si="288"/>
        <v/>
      </c>
      <c r="JI1232" t="str">
        <f t="shared" ca="1" si="289"/>
        <v/>
      </c>
    </row>
    <row r="1233" spans="264:269" x14ac:dyDescent="0.2">
      <c r="JD1233">
        <f t="shared" si="284"/>
        <v>0</v>
      </c>
      <c r="JE1233">
        <f t="shared" si="285"/>
        <v>0</v>
      </c>
      <c r="JF1233" t="str">
        <f t="shared" ca="1" si="286"/>
        <v/>
      </c>
      <c r="JG1233" t="str">
        <f t="shared" ca="1" si="287"/>
        <v/>
      </c>
      <c r="JH1233" t="str">
        <f t="shared" ca="1" si="288"/>
        <v/>
      </c>
      <c r="JI1233" t="str">
        <f t="shared" ca="1" si="289"/>
        <v/>
      </c>
    </row>
    <row r="1234" spans="264:269" x14ac:dyDescent="0.2">
      <c r="JD1234">
        <f t="shared" si="284"/>
        <v>0</v>
      </c>
      <c r="JE1234">
        <f t="shared" si="285"/>
        <v>0</v>
      </c>
      <c r="JF1234" t="str">
        <f t="shared" ca="1" si="286"/>
        <v/>
      </c>
      <c r="JG1234" t="str">
        <f t="shared" ca="1" si="287"/>
        <v/>
      </c>
      <c r="JH1234" t="str">
        <f t="shared" ca="1" si="288"/>
        <v/>
      </c>
      <c r="JI1234" t="str">
        <f t="shared" ca="1" si="289"/>
        <v/>
      </c>
    </row>
    <row r="1235" spans="264:269" x14ac:dyDescent="0.2">
      <c r="JD1235">
        <f t="shared" si="284"/>
        <v>0</v>
      </c>
      <c r="JE1235">
        <f t="shared" si="285"/>
        <v>0</v>
      </c>
      <c r="JF1235" t="str">
        <f t="shared" ca="1" si="286"/>
        <v/>
      </c>
      <c r="JG1235" t="str">
        <f t="shared" ca="1" si="287"/>
        <v/>
      </c>
      <c r="JH1235" t="str">
        <f t="shared" ca="1" si="288"/>
        <v/>
      </c>
      <c r="JI1235" t="str">
        <f t="shared" ca="1" si="289"/>
        <v/>
      </c>
    </row>
    <row r="1236" spans="264:269" x14ac:dyDescent="0.2">
      <c r="JD1236">
        <f t="shared" si="284"/>
        <v>0</v>
      </c>
      <c r="JE1236">
        <f t="shared" si="285"/>
        <v>0</v>
      </c>
      <c r="JF1236" t="str">
        <f t="shared" ca="1" si="286"/>
        <v/>
      </c>
      <c r="JG1236" t="str">
        <f t="shared" ca="1" si="287"/>
        <v/>
      </c>
      <c r="JH1236" t="str">
        <f t="shared" ca="1" si="288"/>
        <v/>
      </c>
      <c r="JI1236" t="str">
        <f t="shared" ca="1" si="289"/>
        <v/>
      </c>
    </row>
    <row r="1237" spans="264:269" x14ac:dyDescent="0.2">
      <c r="JD1237">
        <f t="shared" si="284"/>
        <v>0</v>
      </c>
      <c r="JE1237">
        <f t="shared" si="285"/>
        <v>0</v>
      </c>
      <c r="JF1237" t="str">
        <f t="shared" ca="1" si="286"/>
        <v/>
      </c>
      <c r="JG1237" t="str">
        <f t="shared" ca="1" si="287"/>
        <v/>
      </c>
      <c r="JH1237" t="str">
        <f t="shared" ca="1" si="288"/>
        <v/>
      </c>
      <c r="JI1237" t="str">
        <f t="shared" ca="1" si="289"/>
        <v/>
      </c>
    </row>
    <row r="1238" spans="264:269" x14ac:dyDescent="0.2">
      <c r="JD1238">
        <f t="shared" si="284"/>
        <v>0</v>
      </c>
      <c r="JE1238">
        <f t="shared" si="285"/>
        <v>0</v>
      </c>
      <c r="JF1238" t="str">
        <f t="shared" ca="1" si="286"/>
        <v/>
      </c>
      <c r="JG1238" t="str">
        <f t="shared" ca="1" si="287"/>
        <v/>
      </c>
      <c r="JH1238" t="str">
        <f t="shared" ca="1" si="288"/>
        <v/>
      </c>
      <c r="JI1238" t="str">
        <f t="shared" ca="1" si="289"/>
        <v/>
      </c>
    </row>
    <row r="1239" spans="264:269" x14ac:dyDescent="0.2">
      <c r="JD1239">
        <f t="shared" si="284"/>
        <v>0</v>
      </c>
      <c r="JE1239">
        <f t="shared" si="285"/>
        <v>0</v>
      </c>
      <c r="JF1239" t="str">
        <f t="shared" ca="1" si="286"/>
        <v/>
      </c>
      <c r="JG1239" t="str">
        <f t="shared" ca="1" si="287"/>
        <v/>
      </c>
      <c r="JH1239" t="str">
        <f t="shared" ca="1" si="288"/>
        <v/>
      </c>
      <c r="JI1239" t="str">
        <f t="shared" ca="1" si="289"/>
        <v/>
      </c>
    </row>
    <row r="1240" spans="264:269" x14ac:dyDescent="0.2">
      <c r="JD1240">
        <f t="shared" si="284"/>
        <v>0</v>
      </c>
      <c r="JE1240">
        <f t="shared" si="285"/>
        <v>0</v>
      </c>
      <c r="JF1240" t="str">
        <f t="shared" ca="1" si="286"/>
        <v/>
      </c>
      <c r="JG1240" t="str">
        <f t="shared" ca="1" si="287"/>
        <v/>
      </c>
      <c r="JH1240" t="str">
        <f t="shared" ca="1" si="288"/>
        <v/>
      </c>
      <c r="JI1240" t="str">
        <f t="shared" ca="1" si="289"/>
        <v/>
      </c>
    </row>
    <row r="1241" spans="264:269" x14ac:dyDescent="0.2">
      <c r="JD1241">
        <f t="shared" si="284"/>
        <v>0</v>
      </c>
      <c r="JE1241">
        <f t="shared" si="285"/>
        <v>0</v>
      </c>
      <c r="JF1241" t="str">
        <f t="shared" ca="1" si="286"/>
        <v/>
      </c>
      <c r="JG1241" t="str">
        <f t="shared" ca="1" si="287"/>
        <v/>
      </c>
      <c r="JH1241" t="str">
        <f t="shared" ca="1" si="288"/>
        <v/>
      </c>
      <c r="JI1241" t="str">
        <f t="shared" ca="1" si="289"/>
        <v/>
      </c>
    </row>
    <row r="1242" spans="264:269" x14ac:dyDescent="0.2">
      <c r="JD1242">
        <f t="shared" si="284"/>
        <v>0</v>
      </c>
      <c r="JE1242">
        <f t="shared" si="285"/>
        <v>0</v>
      </c>
      <c r="JF1242" t="str">
        <f t="shared" ca="1" si="286"/>
        <v/>
      </c>
      <c r="JG1242" t="str">
        <f t="shared" ca="1" si="287"/>
        <v/>
      </c>
      <c r="JH1242" t="str">
        <f t="shared" ca="1" si="288"/>
        <v/>
      </c>
      <c r="JI1242" t="str">
        <f t="shared" ca="1" si="289"/>
        <v/>
      </c>
    </row>
    <row r="1243" spans="264:269" x14ac:dyDescent="0.2">
      <c r="JD1243">
        <f t="shared" si="284"/>
        <v>0</v>
      </c>
      <c r="JE1243">
        <f t="shared" si="285"/>
        <v>0</v>
      </c>
      <c r="JF1243" t="str">
        <f t="shared" ca="1" si="286"/>
        <v/>
      </c>
      <c r="JG1243" t="str">
        <f t="shared" ca="1" si="287"/>
        <v/>
      </c>
      <c r="JH1243" t="str">
        <f t="shared" ca="1" si="288"/>
        <v/>
      </c>
      <c r="JI1243" t="str">
        <f t="shared" ca="1" si="289"/>
        <v/>
      </c>
    </row>
    <row r="1244" spans="264:269" x14ac:dyDescent="0.2">
      <c r="JD1244">
        <f t="shared" ref="JD1244:JD1307" si="290">IF(JD1243&lt;&gt;0,JD1243-1,0)</f>
        <v>0</v>
      </c>
      <c r="JE1244">
        <f t="shared" ref="JE1244:JE1307" si="291">IF(JD1244&lt;&gt;0,JE1243+1,0)</f>
        <v>0</v>
      </c>
      <c r="JF1244" t="str">
        <f t="shared" ref="JF1244:JF1307" ca="1" si="292">IF(ScenarioType&lt;&gt;"ALL",IF(ISERROR(IF(INDIRECT("SCENARIOMETA!B"&amp;JE1244)=ScenarioType,INDIRECT("SCENARIOMETA!A"&amp;JE1244)," ")),"",IF(INDIRECT("SCENARIOMETA!B"&amp;JE1244)=ScenarioType,INDIRECT("SCENARIOMETA!A"&amp;JE1244)," ")),IF(JD1244&lt;&gt;0,INDIRECT("SCENARIOMETA!A"&amp;JE1244),""))</f>
        <v/>
      </c>
      <c r="JG1244" t="str">
        <f t="shared" ref="JG1244:JG1307" ca="1" si="293">IF(ScenarioType&lt;&gt;"ALL",IF(ISERROR(IF(INDIRECT("SCENARIOMETA!B"&amp;JE1244)=ScenarioType,INDIRECT("SCENARIOMETA!B"&amp;JE1244)," ")),"",IF(INDIRECT("SCENARIOMETA!B"&amp;JE1244)=ScenarioType,INDIRECT("SCENARIOMETA!B"&amp;JE1244)," ")),IF(JD1244&lt;&gt;0,INDIRECT("SCENARIOMETA!B"&amp;JE1244),""))</f>
        <v/>
      </c>
      <c r="JH1244" t="str">
        <f t="shared" ref="JH1244:JH1307" ca="1" si="294">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295">IF(ScenarioType&lt;&gt;"ALL",IF(ISERROR(IF(INDIRECT("SCENARIOMETA!B"&amp;JE1244)=ScenarioType,INDIRECT("SCENARIOMETA!E"&amp;JE1244)," ")),"",IF(INDIRECT("SCENARIOMETA!B"&amp;JE1244)=ScenarioType,INDIRECT("SCENARIOMETA!E"&amp;JE1244)," ")+14),IF(JD1244&lt;&gt;0,INDIRECT("SCENARIOMETA!E"&amp;JE1244)+14,""))</f>
        <v/>
      </c>
    </row>
    <row r="1245" spans="264:269" x14ac:dyDescent="0.2">
      <c r="JD1245">
        <f t="shared" si="290"/>
        <v>0</v>
      </c>
      <c r="JE1245">
        <f t="shared" si="291"/>
        <v>0</v>
      </c>
      <c r="JF1245" t="str">
        <f t="shared" ca="1" si="292"/>
        <v/>
      </c>
      <c r="JG1245" t="str">
        <f t="shared" ca="1" si="293"/>
        <v/>
      </c>
      <c r="JH1245" t="str">
        <f t="shared" ca="1" si="294"/>
        <v/>
      </c>
      <c r="JI1245" t="str">
        <f t="shared" ca="1" si="295"/>
        <v/>
      </c>
    </row>
    <row r="1246" spans="264:269" x14ac:dyDescent="0.2">
      <c r="JD1246">
        <f t="shared" si="290"/>
        <v>0</v>
      </c>
      <c r="JE1246">
        <f t="shared" si="291"/>
        <v>0</v>
      </c>
      <c r="JF1246" t="str">
        <f t="shared" ca="1" si="292"/>
        <v/>
      </c>
      <c r="JG1246" t="str">
        <f t="shared" ca="1" si="293"/>
        <v/>
      </c>
      <c r="JH1246" t="str">
        <f t="shared" ca="1" si="294"/>
        <v/>
      </c>
      <c r="JI1246" t="str">
        <f t="shared" ca="1" si="295"/>
        <v/>
      </c>
    </row>
    <row r="1247" spans="264:269" x14ac:dyDescent="0.2">
      <c r="JD1247">
        <f t="shared" si="290"/>
        <v>0</v>
      </c>
      <c r="JE1247">
        <f t="shared" si="291"/>
        <v>0</v>
      </c>
      <c r="JF1247" t="str">
        <f t="shared" ca="1" si="292"/>
        <v/>
      </c>
      <c r="JG1247" t="str">
        <f t="shared" ca="1" si="293"/>
        <v/>
      </c>
      <c r="JH1247" t="str">
        <f t="shared" ca="1" si="294"/>
        <v/>
      </c>
      <c r="JI1247" t="str">
        <f t="shared" ca="1" si="295"/>
        <v/>
      </c>
    </row>
    <row r="1248" spans="264:269" x14ac:dyDescent="0.2">
      <c r="JD1248">
        <f t="shared" si="290"/>
        <v>0</v>
      </c>
      <c r="JE1248">
        <f t="shared" si="291"/>
        <v>0</v>
      </c>
      <c r="JF1248" t="str">
        <f t="shared" ca="1" si="292"/>
        <v/>
      </c>
      <c r="JG1248" t="str">
        <f t="shared" ca="1" si="293"/>
        <v/>
      </c>
      <c r="JH1248" t="str">
        <f t="shared" ca="1" si="294"/>
        <v/>
      </c>
      <c r="JI1248" t="str">
        <f t="shared" ca="1" si="295"/>
        <v/>
      </c>
    </row>
    <row r="1249" spans="264:269" x14ac:dyDescent="0.2">
      <c r="JD1249">
        <f t="shared" si="290"/>
        <v>0</v>
      </c>
      <c r="JE1249">
        <f t="shared" si="291"/>
        <v>0</v>
      </c>
      <c r="JF1249" t="str">
        <f t="shared" ca="1" si="292"/>
        <v/>
      </c>
      <c r="JG1249" t="str">
        <f t="shared" ca="1" si="293"/>
        <v/>
      </c>
      <c r="JH1249" t="str">
        <f t="shared" ca="1" si="294"/>
        <v/>
      </c>
      <c r="JI1249" t="str">
        <f t="shared" ca="1" si="295"/>
        <v/>
      </c>
    </row>
    <row r="1250" spans="264:269" x14ac:dyDescent="0.2">
      <c r="JD1250">
        <f t="shared" si="290"/>
        <v>0</v>
      </c>
      <c r="JE1250">
        <f t="shared" si="291"/>
        <v>0</v>
      </c>
      <c r="JF1250" t="str">
        <f t="shared" ca="1" si="292"/>
        <v/>
      </c>
      <c r="JG1250" t="str">
        <f t="shared" ca="1" si="293"/>
        <v/>
      </c>
      <c r="JH1250" t="str">
        <f t="shared" ca="1" si="294"/>
        <v/>
      </c>
      <c r="JI1250" t="str">
        <f t="shared" ca="1" si="295"/>
        <v/>
      </c>
    </row>
    <row r="1251" spans="264:269" x14ac:dyDescent="0.2">
      <c r="JD1251">
        <f t="shared" si="290"/>
        <v>0</v>
      </c>
      <c r="JE1251">
        <f t="shared" si="291"/>
        <v>0</v>
      </c>
      <c r="JF1251" t="str">
        <f t="shared" ca="1" si="292"/>
        <v/>
      </c>
      <c r="JG1251" t="str">
        <f t="shared" ca="1" si="293"/>
        <v/>
      </c>
      <c r="JH1251" t="str">
        <f t="shared" ca="1" si="294"/>
        <v/>
      </c>
      <c r="JI1251" t="str">
        <f t="shared" ca="1" si="295"/>
        <v/>
      </c>
    </row>
    <row r="1252" spans="264:269" x14ac:dyDescent="0.2">
      <c r="JD1252">
        <f t="shared" si="290"/>
        <v>0</v>
      </c>
      <c r="JE1252">
        <f t="shared" si="291"/>
        <v>0</v>
      </c>
      <c r="JF1252" t="str">
        <f t="shared" ca="1" si="292"/>
        <v/>
      </c>
      <c r="JG1252" t="str">
        <f t="shared" ca="1" si="293"/>
        <v/>
      </c>
      <c r="JH1252" t="str">
        <f t="shared" ca="1" si="294"/>
        <v/>
      </c>
      <c r="JI1252" t="str">
        <f t="shared" ca="1" si="295"/>
        <v/>
      </c>
    </row>
    <row r="1253" spans="264:269" x14ac:dyDescent="0.2">
      <c r="JD1253">
        <f t="shared" si="290"/>
        <v>0</v>
      </c>
      <c r="JE1253">
        <f t="shared" si="291"/>
        <v>0</v>
      </c>
      <c r="JF1253" t="str">
        <f t="shared" ca="1" si="292"/>
        <v/>
      </c>
      <c r="JG1253" t="str">
        <f t="shared" ca="1" si="293"/>
        <v/>
      </c>
      <c r="JH1253" t="str">
        <f t="shared" ca="1" si="294"/>
        <v/>
      </c>
      <c r="JI1253" t="str">
        <f t="shared" ca="1" si="295"/>
        <v/>
      </c>
    </row>
    <row r="1254" spans="264:269" x14ac:dyDescent="0.2">
      <c r="JD1254">
        <f t="shared" si="290"/>
        <v>0</v>
      </c>
      <c r="JE1254">
        <f t="shared" si="291"/>
        <v>0</v>
      </c>
      <c r="JF1254" t="str">
        <f t="shared" ca="1" si="292"/>
        <v/>
      </c>
      <c r="JG1254" t="str">
        <f t="shared" ca="1" si="293"/>
        <v/>
      </c>
      <c r="JH1254" t="str">
        <f t="shared" ca="1" si="294"/>
        <v/>
      </c>
      <c r="JI1254" t="str">
        <f t="shared" ca="1" si="295"/>
        <v/>
      </c>
    </row>
    <row r="1255" spans="264:269" x14ac:dyDescent="0.2">
      <c r="JD1255">
        <f t="shared" si="290"/>
        <v>0</v>
      </c>
      <c r="JE1255">
        <f t="shared" si="291"/>
        <v>0</v>
      </c>
      <c r="JF1255" t="str">
        <f t="shared" ca="1" si="292"/>
        <v/>
      </c>
      <c r="JG1255" t="str">
        <f t="shared" ca="1" si="293"/>
        <v/>
      </c>
      <c r="JH1255" t="str">
        <f t="shared" ca="1" si="294"/>
        <v/>
      </c>
      <c r="JI1255" t="str">
        <f t="shared" ca="1" si="295"/>
        <v/>
      </c>
    </row>
    <row r="1256" spans="264:269" x14ac:dyDescent="0.2">
      <c r="JD1256">
        <f t="shared" si="290"/>
        <v>0</v>
      </c>
      <c r="JE1256">
        <f t="shared" si="291"/>
        <v>0</v>
      </c>
      <c r="JF1256" t="str">
        <f t="shared" ca="1" si="292"/>
        <v/>
      </c>
      <c r="JG1256" t="str">
        <f t="shared" ca="1" si="293"/>
        <v/>
      </c>
      <c r="JH1256" t="str">
        <f t="shared" ca="1" si="294"/>
        <v/>
      </c>
      <c r="JI1256" t="str">
        <f t="shared" ca="1" si="295"/>
        <v/>
      </c>
    </row>
    <row r="1257" spans="264:269" x14ac:dyDescent="0.2">
      <c r="JD1257">
        <f t="shared" si="290"/>
        <v>0</v>
      </c>
      <c r="JE1257">
        <f t="shared" si="291"/>
        <v>0</v>
      </c>
      <c r="JF1257" t="str">
        <f t="shared" ca="1" si="292"/>
        <v/>
      </c>
      <c r="JG1257" t="str">
        <f t="shared" ca="1" si="293"/>
        <v/>
      </c>
      <c r="JH1257" t="str">
        <f t="shared" ca="1" si="294"/>
        <v/>
      </c>
      <c r="JI1257" t="str">
        <f t="shared" ca="1" si="295"/>
        <v/>
      </c>
    </row>
    <row r="1258" spans="264:269" x14ac:dyDescent="0.2">
      <c r="JD1258">
        <f t="shared" si="290"/>
        <v>0</v>
      </c>
      <c r="JE1258">
        <f t="shared" si="291"/>
        <v>0</v>
      </c>
      <c r="JF1258" t="str">
        <f t="shared" ca="1" si="292"/>
        <v/>
      </c>
      <c r="JG1258" t="str">
        <f t="shared" ca="1" si="293"/>
        <v/>
      </c>
      <c r="JH1258" t="str">
        <f t="shared" ca="1" si="294"/>
        <v/>
      </c>
      <c r="JI1258" t="str">
        <f t="shared" ca="1" si="295"/>
        <v/>
      </c>
    </row>
    <row r="1259" spans="264:269" x14ac:dyDescent="0.2">
      <c r="JD1259">
        <f t="shared" si="290"/>
        <v>0</v>
      </c>
      <c r="JE1259">
        <f t="shared" si="291"/>
        <v>0</v>
      </c>
      <c r="JF1259" t="str">
        <f t="shared" ca="1" si="292"/>
        <v/>
      </c>
      <c r="JG1259" t="str">
        <f t="shared" ca="1" si="293"/>
        <v/>
      </c>
      <c r="JH1259" t="str">
        <f t="shared" ca="1" si="294"/>
        <v/>
      </c>
      <c r="JI1259" t="str">
        <f t="shared" ca="1" si="295"/>
        <v/>
      </c>
    </row>
    <row r="1260" spans="264:269" x14ac:dyDescent="0.2">
      <c r="JD1260">
        <f t="shared" si="290"/>
        <v>0</v>
      </c>
      <c r="JE1260">
        <f t="shared" si="291"/>
        <v>0</v>
      </c>
      <c r="JF1260" t="str">
        <f t="shared" ca="1" si="292"/>
        <v/>
      </c>
      <c r="JG1260" t="str">
        <f t="shared" ca="1" si="293"/>
        <v/>
      </c>
      <c r="JH1260" t="str">
        <f t="shared" ca="1" si="294"/>
        <v/>
      </c>
      <c r="JI1260" t="str">
        <f t="shared" ca="1" si="295"/>
        <v/>
      </c>
    </row>
    <row r="1261" spans="264:269" x14ac:dyDescent="0.2">
      <c r="JD1261">
        <f t="shared" si="290"/>
        <v>0</v>
      </c>
      <c r="JE1261">
        <f t="shared" si="291"/>
        <v>0</v>
      </c>
      <c r="JF1261" t="str">
        <f t="shared" ca="1" si="292"/>
        <v/>
      </c>
      <c r="JG1261" t="str">
        <f t="shared" ca="1" si="293"/>
        <v/>
      </c>
      <c r="JH1261" t="str">
        <f t="shared" ca="1" si="294"/>
        <v/>
      </c>
      <c r="JI1261" t="str">
        <f t="shared" ca="1" si="295"/>
        <v/>
      </c>
    </row>
    <row r="1262" spans="264:269" x14ac:dyDescent="0.2">
      <c r="JD1262">
        <f t="shared" si="290"/>
        <v>0</v>
      </c>
      <c r="JE1262">
        <f t="shared" si="291"/>
        <v>0</v>
      </c>
      <c r="JF1262" t="str">
        <f t="shared" ca="1" si="292"/>
        <v/>
      </c>
      <c r="JG1262" t="str">
        <f t="shared" ca="1" si="293"/>
        <v/>
      </c>
      <c r="JH1262" t="str">
        <f t="shared" ca="1" si="294"/>
        <v/>
      </c>
      <c r="JI1262" t="str">
        <f t="shared" ca="1" si="295"/>
        <v/>
      </c>
    </row>
    <row r="1263" spans="264:269" x14ac:dyDescent="0.2">
      <c r="JD1263">
        <f t="shared" si="290"/>
        <v>0</v>
      </c>
      <c r="JE1263">
        <f t="shared" si="291"/>
        <v>0</v>
      </c>
      <c r="JF1263" t="str">
        <f t="shared" ca="1" si="292"/>
        <v/>
      </c>
      <c r="JG1263" t="str">
        <f t="shared" ca="1" si="293"/>
        <v/>
      </c>
      <c r="JH1263" t="str">
        <f t="shared" ca="1" si="294"/>
        <v/>
      </c>
      <c r="JI1263" t="str">
        <f t="shared" ca="1" si="295"/>
        <v/>
      </c>
    </row>
    <row r="1264" spans="264:269" x14ac:dyDescent="0.2">
      <c r="JD1264">
        <f t="shared" si="290"/>
        <v>0</v>
      </c>
      <c r="JE1264">
        <f t="shared" si="291"/>
        <v>0</v>
      </c>
      <c r="JF1264" t="str">
        <f t="shared" ca="1" si="292"/>
        <v/>
      </c>
      <c r="JG1264" t="str">
        <f t="shared" ca="1" si="293"/>
        <v/>
      </c>
      <c r="JH1264" t="str">
        <f t="shared" ca="1" si="294"/>
        <v/>
      </c>
      <c r="JI1264" t="str">
        <f t="shared" ca="1" si="295"/>
        <v/>
      </c>
    </row>
    <row r="1265" spans="264:269" x14ac:dyDescent="0.2">
      <c r="JD1265">
        <f t="shared" si="290"/>
        <v>0</v>
      </c>
      <c r="JE1265">
        <f t="shared" si="291"/>
        <v>0</v>
      </c>
      <c r="JF1265" t="str">
        <f t="shared" ca="1" si="292"/>
        <v/>
      </c>
      <c r="JG1265" t="str">
        <f t="shared" ca="1" si="293"/>
        <v/>
      </c>
      <c r="JH1265" t="str">
        <f t="shared" ca="1" si="294"/>
        <v/>
      </c>
      <c r="JI1265" t="str">
        <f t="shared" ca="1" si="295"/>
        <v/>
      </c>
    </row>
    <row r="1266" spans="264:269" x14ac:dyDescent="0.2">
      <c r="JD1266">
        <f t="shared" si="290"/>
        <v>0</v>
      </c>
      <c r="JE1266">
        <f t="shared" si="291"/>
        <v>0</v>
      </c>
      <c r="JF1266" t="str">
        <f t="shared" ca="1" si="292"/>
        <v/>
      </c>
      <c r="JG1266" t="str">
        <f t="shared" ca="1" si="293"/>
        <v/>
      </c>
      <c r="JH1266" t="str">
        <f t="shared" ca="1" si="294"/>
        <v/>
      </c>
      <c r="JI1266" t="str">
        <f t="shared" ca="1" si="295"/>
        <v/>
      </c>
    </row>
    <row r="1267" spans="264:269" x14ac:dyDescent="0.2">
      <c r="JD1267">
        <f t="shared" si="290"/>
        <v>0</v>
      </c>
      <c r="JE1267">
        <f t="shared" si="291"/>
        <v>0</v>
      </c>
      <c r="JF1267" t="str">
        <f t="shared" ca="1" si="292"/>
        <v/>
      </c>
      <c r="JG1267" t="str">
        <f t="shared" ca="1" si="293"/>
        <v/>
      </c>
      <c r="JH1267" t="str">
        <f t="shared" ca="1" si="294"/>
        <v/>
      </c>
      <c r="JI1267" t="str">
        <f t="shared" ca="1" si="295"/>
        <v/>
      </c>
    </row>
    <row r="1268" spans="264:269" x14ac:dyDescent="0.2">
      <c r="JD1268">
        <f t="shared" si="290"/>
        <v>0</v>
      </c>
      <c r="JE1268">
        <f t="shared" si="291"/>
        <v>0</v>
      </c>
      <c r="JF1268" t="str">
        <f t="shared" ca="1" si="292"/>
        <v/>
      </c>
      <c r="JG1268" t="str">
        <f t="shared" ca="1" si="293"/>
        <v/>
      </c>
      <c r="JH1268" t="str">
        <f t="shared" ca="1" si="294"/>
        <v/>
      </c>
      <c r="JI1268" t="str">
        <f t="shared" ca="1" si="295"/>
        <v/>
      </c>
    </row>
    <row r="1269" spans="264:269" x14ac:dyDescent="0.2">
      <c r="JD1269">
        <f t="shared" si="290"/>
        <v>0</v>
      </c>
      <c r="JE1269">
        <f t="shared" si="291"/>
        <v>0</v>
      </c>
      <c r="JF1269" t="str">
        <f t="shared" ca="1" si="292"/>
        <v/>
      </c>
      <c r="JG1269" t="str">
        <f t="shared" ca="1" si="293"/>
        <v/>
      </c>
      <c r="JH1269" t="str">
        <f t="shared" ca="1" si="294"/>
        <v/>
      </c>
      <c r="JI1269" t="str">
        <f t="shared" ca="1" si="295"/>
        <v/>
      </c>
    </row>
    <row r="1270" spans="264:269" x14ac:dyDescent="0.2">
      <c r="JD1270">
        <f t="shared" si="290"/>
        <v>0</v>
      </c>
      <c r="JE1270">
        <f t="shared" si="291"/>
        <v>0</v>
      </c>
      <c r="JF1270" t="str">
        <f t="shared" ca="1" si="292"/>
        <v/>
      </c>
      <c r="JG1270" t="str">
        <f t="shared" ca="1" si="293"/>
        <v/>
      </c>
      <c r="JH1270" t="str">
        <f t="shared" ca="1" si="294"/>
        <v/>
      </c>
      <c r="JI1270" t="str">
        <f t="shared" ca="1" si="295"/>
        <v/>
      </c>
    </row>
    <row r="1271" spans="264:269" x14ac:dyDescent="0.2">
      <c r="JD1271">
        <f t="shared" si="290"/>
        <v>0</v>
      </c>
      <c r="JE1271">
        <f t="shared" si="291"/>
        <v>0</v>
      </c>
      <c r="JF1271" t="str">
        <f t="shared" ca="1" si="292"/>
        <v/>
      </c>
      <c r="JG1271" t="str">
        <f t="shared" ca="1" si="293"/>
        <v/>
      </c>
      <c r="JH1271" t="str">
        <f t="shared" ca="1" si="294"/>
        <v/>
      </c>
      <c r="JI1271" t="str">
        <f t="shared" ca="1" si="295"/>
        <v/>
      </c>
    </row>
    <row r="1272" spans="264:269" x14ac:dyDescent="0.2">
      <c r="JD1272">
        <f t="shared" si="290"/>
        <v>0</v>
      </c>
      <c r="JE1272">
        <f t="shared" si="291"/>
        <v>0</v>
      </c>
      <c r="JF1272" t="str">
        <f t="shared" ca="1" si="292"/>
        <v/>
      </c>
      <c r="JG1272" t="str">
        <f t="shared" ca="1" si="293"/>
        <v/>
      </c>
      <c r="JH1272" t="str">
        <f t="shared" ca="1" si="294"/>
        <v/>
      </c>
      <c r="JI1272" t="str">
        <f t="shared" ca="1" si="295"/>
        <v/>
      </c>
    </row>
    <row r="1273" spans="264:269" x14ac:dyDescent="0.2">
      <c r="JD1273">
        <f t="shared" si="290"/>
        <v>0</v>
      </c>
      <c r="JE1273">
        <f t="shared" si="291"/>
        <v>0</v>
      </c>
      <c r="JF1273" t="str">
        <f t="shared" ca="1" si="292"/>
        <v/>
      </c>
      <c r="JG1273" t="str">
        <f t="shared" ca="1" si="293"/>
        <v/>
      </c>
      <c r="JH1273" t="str">
        <f t="shared" ca="1" si="294"/>
        <v/>
      </c>
      <c r="JI1273" t="str">
        <f t="shared" ca="1" si="295"/>
        <v/>
      </c>
    </row>
    <row r="1274" spans="264:269" x14ac:dyDescent="0.2">
      <c r="JD1274">
        <f t="shared" si="290"/>
        <v>0</v>
      </c>
      <c r="JE1274">
        <f t="shared" si="291"/>
        <v>0</v>
      </c>
      <c r="JF1274" t="str">
        <f t="shared" ca="1" si="292"/>
        <v/>
      </c>
      <c r="JG1274" t="str">
        <f t="shared" ca="1" si="293"/>
        <v/>
      </c>
      <c r="JH1274" t="str">
        <f t="shared" ca="1" si="294"/>
        <v/>
      </c>
      <c r="JI1274" t="str">
        <f t="shared" ca="1" si="295"/>
        <v/>
      </c>
    </row>
    <row r="1275" spans="264:269" x14ac:dyDescent="0.2">
      <c r="JD1275">
        <f t="shared" si="290"/>
        <v>0</v>
      </c>
      <c r="JE1275">
        <f t="shared" si="291"/>
        <v>0</v>
      </c>
      <c r="JF1275" t="str">
        <f t="shared" ca="1" si="292"/>
        <v/>
      </c>
      <c r="JG1275" t="str">
        <f t="shared" ca="1" si="293"/>
        <v/>
      </c>
      <c r="JH1275" t="str">
        <f t="shared" ca="1" si="294"/>
        <v/>
      </c>
      <c r="JI1275" t="str">
        <f t="shared" ca="1" si="295"/>
        <v/>
      </c>
    </row>
    <row r="1276" spans="264:269" x14ac:dyDescent="0.2">
      <c r="JD1276">
        <f t="shared" si="290"/>
        <v>0</v>
      </c>
      <c r="JE1276">
        <f t="shared" si="291"/>
        <v>0</v>
      </c>
      <c r="JF1276" t="str">
        <f t="shared" ca="1" si="292"/>
        <v/>
      </c>
      <c r="JG1276" t="str">
        <f t="shared" ca="1" si="293"/>
        <v/>
      </c>
      <c r="JH1276" t="str">
        <f t="shared" ca="1" si="294"/>
        <v/>
      </c>
      <c r="JI1276" t="str">
        <f t="shared" ca="1" si="295"/>
        <v/>
      </c>
    </row>
    <row r="1277" spans="264:269" x14ac:dyDescent="0.2">
      <c r="JD1277">
        <f t="shared" si="290"/>
        <v>0</v>
      </c>
      <c r="JE1277">
        <f t="shared" si="291"/>
        <v>0</v>
      </c>
      <c r="JF1277" t="str">
        <f t="shared" ca="1" si="292"/>
        <v/>
      </c>
      <c r="JG1277" t="str">
        <f t="shared" ca="1" si="293"/>
        <v/>
      </c>
      <c r="JH1277" t="str">
        <f t="shared" ca="1" si="294"/>
        <v/>
      </c>
      <c r="JI1277" t="str">
        <f t="shared" ca="1" si="295"/>
        <v/>
      </c>
    </row>
    <row r="1278" spans="264:269" x14ac:dyDescent="0.2">
      <c r="JD1278">
        <f t="shared" si="290"/>
        <v>0</v>
      </c>
      <c r="JE1278">
        <f t="shared" si="291"/>
        <v>0</v>
      </c>
      <c r="JF1278" t="str">
        <f t="shared" ca="1" si="292"/>
        <v/>
      </c>
      <c r="JG1278" t="str">
        <f t="shared" ca="1" si="293"/>
        <v/>
      </c>
      <c r="JH1278" t="str">
        <f t="shared" ca="1" si="294"/>
        <v/>
      </c>
      <c r="JI1278" t="str">
        <f t="shared" ca="1" si="295"/>
        <v/>
      </c>
    </row>
    <row r="1279" spans="264:269" x14ac:dyDescent="0.2">
      <c r="JD1279">
        <f t="shared" si="290"/>
        <v>0</v>
      </c>
      <c r="JE1279">
        <f t="shared" si="291"/>
        <v>0</v>
      </c>
      <c r="JF1279" t="str">
        <f t="shared" ca="1" si="292"/>
        <v/>
      </c>
      <c r="JG1279" t="str">
        <f t="shared" ca="1" si="293"/>
        <v/>
      </c>
      <c r="JH1279" t="str">
        <f t="shared" ca="1" si="294"/>
        <v/>
      </c>
      <c r="JI1279" t="str">
        <f t="shared" ca="1" si="295"/>
        <v/>
      </c>
    </row>
    <row r="1280" spans="264:269" x14ac:dyDescent="0.2">
      <c r="JD1280">
        <f t="shared" si="290"/>
        <v>0</v>
      </c>
      <c r="JE1280">
        <f t="shared" si="291"/>
        <v>0</v>
      </c>
      <c r="JF1280" t="str">
        <f t="shared" ca="1" si="292"/>
        <v/>
      </c>
      <c r="JG1280" t="str">
        <f t="shared" ca="1" si="293"/>
        <v/>
      </c>
      <c r="JH1280" t="str">
        <f t="shared" ca="1" si="294"/>
        <v/>
      </c>
      <c r="JI1280" t="str">
        <f t="shared" ca="1" si="295"/>
        <v/>
      </c>
    </row>
    <row r="1281" spans="264:269" x14ac:dyDescent="0.2">
      <c r="JD1281">
        <f t="shared" si="290"/>
        <v>0</v>
      </c>
      <c r="JE1281">
        <f t="shared" si="291"/>
        <v>0</v>
      </c>
      <c r="JF1281" t="str">
        <f t="shared" ca="1" si="292"/>
        <v/>
      </c>
      <c r="JG1281" t="str">
        <f t="shared" ca="1" si="293"/>
        <v/>
      </c>
      <c r="JH1281" t="str">
        <f t="shared" ca="1" si="294"/>
        <v/>
      </c>
      <c r="JI1281" t="str">
        <f t="shared" ca="1" si="295"/>
        <v/>
      </c>
    </row>
    <row r="1282" spans="264:269" x14ac:dyDescent="0.2">
      <c r="JD1282">
        <f t="shared" si="290"/>
        <v>0</v>
      </c>
      <c r="JE1282">
        <f t="shared" si="291"/>
        <v>0</v>
      </c>
      <c r="JF1282" t="str">
        <f t="shared" ca="1" si="292"/>
        <v/>
      </c>
      <c r="JG1282" t="str">
        <f t="shared" ca="1" si="293"/>
        <v/>
      </c>
      <c r="JH1282" t="str">
        <f t="shared" ca="1" si="294"/>
        <v/>
      </c>
      <c r="JI1282" t="str">
        <f t="shared" ca="1" si="295"/>
        <v/>
      </c>
    </row>
    <row r="1283" spans="264:269" x14ac:dyDescent="0.2">
      <c r="JD1283">
        <f t="shared" si="290"/>
        <v>0</v>
      </c>
      <c r="JE1283">
        <f t="shared" si="291"/>
        <v>0</v>
      </c>
      <c r="JF1283" t="str">
        <f t="shared" ca="1" si="292"/>
        <v/>
      </c>
      <c r="JG1283" t="str">
        <f t="shared" ca="1" si="293"/>
        <v/>
      </c>
      <c r="JH1283" t="str">
        <f t="shared" ca="1" si="294"/>
        <v/>
      </c>
      <c r="JI1283" t="str">
        <f t="shared" ca="1" si="295"/>
        <v/>
      </c>
    </row>
    <row r="1284" spans="264:269" x14ac:dyDescent="0.2">
      <c r="JD1284">
        <f t="shared" si="290"/>
        <v>0</v>
      </c>
      <c r="JE1284">
        <f t="shared" si="291"/>
        <v>0</v>
      </c>
      <c r="JF1284" t="str">
        <f t="shared" ca="1" si="292"/>
        <v/>
      </c>
      <c r="JG1284" t="str">
        <f t="shared" ca="1" si="293"/>
        <v/>
      </c>
      <c r="JH1284" t="str">
        <f t="shared" ca="1" si="294"/>
        <v/>
      </c>
      <c r="JI1284" t="str">
        <f t="shared" ca="1" si="295"/>
        <v/>
      </c>
    </row>
    <row r="1285" spans="264:269" x14ac:dyDescent="0.2">
      <c r="JD1285">
        <f t="shared" si="290"/>
        <v>0</v>
      </c>
      <c r="JE1285">
        <f t="shared" si="291"/>
        <v>0</v>
      </c>
      <c r="JF1285" t="str">
        <f t="shared" ca="1" si="292"/>
        <v/>
      </c>
      <c r="JG1285" t="str">
        <f t="shared" ca="1" si="293"/>
        <v/>
      </c>
      <c r="JH1285" t="str">
        <f t="shared" ca="1" si="294"/>
        <v/>
      </c>
      <c r="JI1285" t="str">
        <f t="shared" ca="1" si="295"/>
        <v/>
      </c>
    </row>
    <row r="1286" spans="264:269" x14ac:dyDescent="0.2">
      <c r="JD1286">
        <f t="shared" si="290"/>
        <v>0</v>
      </c>
      <c r="JE1286">
        <f t="shared" si="291"/>
        <v>0</v>
      </c>
      <c r="JF1286" t="str">
        <f t="shared" ca="1" si="292"/>
        <v/>
      </c>
      <c r="JG1286" t="str">
        <f t="shared" ca="1" si="293"/>
        <v/>
      </c>
      <c r="JH1286" t="str">
        <f t="shared" ca="1" si="294"/>
        <v/>
      </c>
      <c r="JI1286" t="str">
        <f t="shared" ca="1" si="295"/>
        <v/>
      </c>
    </row>
    <row r="1287" spans="264:269" x14ac:dyDescent="0.2">
      <c r="JD1287">
        <f t="shared" si="290"/>
        <v>0</v>
      </c>
      <c r="JE1287">
        <f t="shared" si="291"/>
        <v>0</v>
      </c>
      <c r="JF1287" t="str">
        <f t="shared" ca="1" si="292"/>
        <v/>
      </c>
      <c r="JG1287" t="str">
        <f t="shared" ca="1" si="293"/>
        <v/>
      </c>
      <c r="JH1287" t="str">
        <f t="shared" ca="1" si="294"/>
        <v/>
      </c>
      <c r="JI1287" t="str">
        <f t="shared" ca="1" si="295"/>
        <v/>
      </c>
    </row>
    <row r="1288" spans="264:269" x14ac:dyDescent="0.2">
      <c r="JD1288">
        <f t="shared" si="290"/>
        <v>0</v>
      </c>
      <c r="JE1288">
        <f t="shared" si="291"/>
        <v>0</v>
      </c>
      <c r="JF1288" t="str">
        <f t="shared" ca="1" si="292"/>
        <v/>
      </c>
      <c r="JG1288" t="str">
        <f t="shared" ca="1" si="293"/>
        <v/>
      </c>
      <c r="JH1288" t="str">
        <f t="shared" ca="1" si="294"/>
        <v/>
      </c>
      <c r="JI1288" t="str">
        <f t="shared" ca="1" si="295"/>
        <v/>
      </c>
    </row>
    <row r="1289" spans="264:269" x14ac:dyDescent="0.2">
      <c r="JD1289">
        <f t="shared" si="290"/>
        <v>0</v>
      </c>
      <c r="JE1289">
        <f t="shared" si="291"/>
        <v>0</v>
      </c>
      <c r="JF1289" t="str">
        <f t="shared" ca="1" si="292"/>
        <v/>
      </c>
      <c r="JG1289" t="str">
        <f t="shared" ca="1" si="293"/>
        <v/>
      </c>
      <c r="JH1289" t="str">
        <f t="shared" ca="1" si="294"/>
        <v/>
      </c>
      <c r="JI1289" t="str">
        <f t="shared" ca="1" si="295"/>
        <v/>
      </c>
    </row>
    <row r="1290" spans="264:269" x14ac:dyDescent="0.2">
      <c r="JD1290">
        <f t="shared" si="290"/>
        <v>0</v>
      </c>
      <c r="JE1290">
        <f t="shared" si="291"/>
        <v>0</v>
      </c>
      <c r="JF1290" t="str">
        <f t="shared" ca="1" si="292"/>
        <v/>
      </c>
      <c r="JG1290" t="str">
        <f t="shared" ca="1" si="293"/>
        <v/>
      </c>
      <c r="JH1290" t="str">
        <f t="shared" ca="1" si="294"/>
        <v/>
      </c>
      <c r="JI1290" t="str">
        <f t="shared" ca="1" si="295"/>
        <v/>
      </c>
    </row>
    <row r="1291" spans="264:269" x14ac:dyDescent="0.2">
      <c r="JD1291">
        <f t="shared" si="290"/>
        <v>0</v>
      </c>
      <c r="JE1291">
        <f t="shared" si="291"/>
        <v>0</v>
      </c>
      <c r="JF1291" t="str">
        <f t="shared" ca="1" si="292"/>
        <v/>
      </c>
      <c r="JG1291" t="str">
        <f t="shared" ca="1" si="293"/>
        <v/>
      </c>
      <c r="JH1291" t="str">
        <f t="shared" ca="1" si="294"/>
        <v/>
      </c>
      <c r="JI1291" t="str">
        <f t="shared" ca="1" si="295"/>
        <v/>
      </c>
    </row>
    <row r="1292" spans="264:269" x14ac:dyDescent="0.2">
      <c r="JD1292">
        <f t="shared" si="290"/>
        <v>0</v>
      </c>
      <c r="JE1292">
        <f t="shared" si="291"/>
        <v>0</v>
      </c>
      <c r="JF1292" t="str">
        <f t="shared" ca="1" si="292"/>
        <v/>
      </c>
      <c r="JG1292" t="str">
        <f t="shared" ca="1" si="293"/>
        <v/>
      </c>
      <c r="JH1292" t="str">
        <f t="shared" ca="1" si="294"/>
        <v/>
      </c>
      <c r="JI1292" t="str">
        <f t="shared" ca="1" si="295"/>
        <v/>
      </c>
    </row>
    <row r="1293" spans="264:269" x14ac:dyDescent="0.2">
      <c r="JD1293">
        <f t="shared" si="290"/>
        <v>0</v>
      </c>
      <c r="JE1293">
        <f t="shared" si="291"/>
        <v>0</v>
      </c>
      <c r="JF1293" t="str">
        <f t="shared" ca="1" si="292"/>
        <v/>
      </c>
      <c r="JG1293" t="str">
        <f t="shared" ca="1" si="293"/>
        <v/>
      </c>
      <c r="JH1293" t="str">
        <f t="shared" ca="1" si="294"/>
        <v/>
      </c>
      <c r="JI1293" t="str">
        <f t="shared" ca="1" si="295"/>
        <v/>
      </c>
    </row>
    <row r="1294" spans="264:269" x14ac:dyDescent="0.2">
      <c r="JD1294">
        <f t="shared" si="290"/>
        <v>0</v>
      </c>
      <c r="JE1294">
        <f t="shared" si="291"/>
        <v>0</v>
      </c>
      <c r="JF1294" t="str">
        <f t="shared" ca="1" si="292"/>
        <v/>
      </c>
      <c r="JG1294" t="str">
        <f t="shared" ca="1" si="293"/>
        <v/>
      </c>
      <c r="JH1294" t="str">
        <f t="shared" ca="1" si="294"/>
        <v/>
      </c>
      <c r="JI1294" t="str">
        <f t="shared" ca="1" si="295"/>
        <v/>
      </c>
    </row>
    <row r="1295" spans="264:269" x14ac:dyDescent="0.2">
      <c r="JD1295">
        <f t="shared" si="290"/>
        <v>0</v>
      </c>
      <c r="JE1295">
        <f t="shared" si="291"/>
        <v>0</v>
      </c>
      <c r="JF1295" t="str">
        <f t="shared" ca="1" si="292"/>
        <v/>
      </c>
      <c r="JG1295" t="str">
        <f t="shared" ca="1" si="293"/>
        <v/>
      </c>
      <c r="JH1295" t="str">
        <f t="shared" ca="1" si="294"/>
        <v/>
      </c>
      <c r="JI1295" t="str">
        <f t="shared" ca="1" si="295"/>
        <v/>
      </c>
    </row>
    <row r="1296" spans="264:269" x14ac:dyDescent="0.2">
      <c r="JD1296">
        <f t="shared" si="290"/>
        <v>0</v>
      </c>
      <c r="JE1296">
        <f t="shared" si="291"/>
        <v>0</v>
      </c>
      <c r="JF1296" t="str">
        <f t="shared" ca="1" si="292"/>
        <v/>
      </c>
      <c r="JG1296" t="str">
        <f t="shared" ca="1" si="293"/>
        <v/>
      </c>
      <c r="JH1296" t="str">
        <f t="shared" ca="1" si="294"/>
        <v/>
      </c>
      <c r="JI1296" t="str">
        <f t="shared" ca="1" si="295"/>
        <v/>
      </c>
    </row>
    <row r="1297" spans="264:269" x14ac:dyDescent="0.2">
      <c r="JD1297">
        <f t="shared" si="290"/>
        <v>0</v>
      </c>
      <c r="JE1297">
        <f t="shared" si="291"/>
        <v>0</v>
      </c>
      <c r="JF1297" t="str">
        <f t="shared" ca="1" si="292"/>
        <v/>
      </c>
      <c r="JG1297" t="str">
        <f t="shared" ca="1" si="293"/>
        <v/>
      </c>
      <c r="JH1297" t="str">
        <f t="shared" ca="1" si="294"/>
        <v/>
      </c>
      <c r="JI1297" t="str">
        <f t="shared" ca="1" si="295"/>
        <v/>
      </c>
    </row>
    <row r="1298" spans="264:269" x14ac:dyDescent="0.2">
      <c r="JD1298">
        <f t="shared" si="290"/>
        <v>0</v>
      </c>
      <c r="JE1298">
        <f t="shared" si="291"/>
        <v>0</v>
      </c>
      <c r="JF1298" t="str">
        <f t="shared" ca="1" si="292"/>
        <v/>
      </c>
      <c r="JG1298" t="str">
        <f t="shared" ca="1" si="293"/>
        <v/>
      </c>
      <c r="JH1298" t="str">
        <f t="shared" ca="1" si="294"/>
        <v/>
      </c>
      <c r="JI1298" t="str">
        <f t="shared" ca="1" si="295"/>
        <v/>
      </c>
    </row>
    <row r="1299" spans="264:269" x14ac:dyDescent="0.2">
      <c r="JD1299">
        <f t="shared" si="290"/>
        <v>0</v>
      </c>
      <c r="JE1299">
        <f t="shared" si="291"/>
        <v>0</v>
      </c>
      <c r="JF1299" t="str">
        <f t="shared" ca="1" si="292"/>
        <v/>
      </c>
      <c r="JG1299" t="str">
        <f t="shared" ca="1" si="293"/>
        <v/>
      </c>
      <c r="JH1299" t="str">
        <f t="shared" ca="1" si="294"/>
        <v/>
      </c>
      <c r="JI1299" t="str">
        <f t="shared" ca="1" si="295"/>
        <v/>
      </c>
    </row>
    <row r="1300" spans="264:269" x14ac:dyDescent="0.2">
      <c r="JD1300">
        <f t="shared" si="290"/>
        <v>0</v>
      </c>
      <c r="JE1300">
        <f t="shared" si="291"/>
        <v>0</v>
      </c>
      <c r="JF1300" t="str">
        <f t="shared" ca="1" si="292"/>
        <v/>
      </c>
      <c r="JG1300" t="str">
        <f t="shared" ca="1" si="293"/>
        <v/>
      </c>
      <c r="JH1300" t="str">
        <f t="shared" ca="1" si="294"/>
        <v/>
      </c>
      <c r="JI1300" t="str">
        <f t="shared" ca="1" si="295"/>
        <v/>
      </c>
    </row>
    <row r="1301" spans="264:269" x14ac:dyDescent="0.2">
      <c r="JD1301">
        <f t="shared" si="290"/>
        <v>0</v>
      </c>
      <c r="JE1301">
        <f t="shared" si="291"/>
        <v>0</v>
      </c>
      <c r="JF1301" t="str">
        <f t="shared" ca="1" si="292"/>
        <v/>
      </c>
      <c r="JG1301" t="str">
        <f t="shared" ca="1" si="293"/>
        <v/>
      </c>
      <c r="JH1301" t="str">
        <f t="shared" ca="1" si="294"/>
        <v/>
      </c>
      <c r="JI1301" t="str">
        <f t="shared" ca="1" si="295"/>
        <v/>
      </c>
    </row>
    <row r="1302" spans="264:269" x14ac:dyDescent="0.2">
      <c r="JD1302">
        <f t="shared" si="290"/>
        <v>0</v>
      </c>
      <c r="JE1302">
        <f t="shared" si="291"/>
        <v>0</v>
      </c>
      <c r="JF1302" t="str">
        <f t="shared" ca="1" si="292"/>
        <v/>
      </c>
      <c r="JG1302" t="str">
        <f t="shared" ca="1" si="293"/>
        <v/>
      </c>
      <c r="JH1302" t="str">
        <f t="shared" ca="1" si="294"/>
        <v/>
      </c>
      <c r="JI1302" t="str">
        <f t="shared" ca="1" si="295"/>
        <v/>
      </c>
    </row>
    <row r="1303" spans="264:269" x14ac:dyDescent="0.2">
      <c r="JD1303">
        <f t="shared" si="290"/>
        <v>0</v>
      </c>
      <c r="JE1303">
        <f t="shared" si="291"/>
        <v>0</v>
      </c>
      <c r="JF1303" t="str">
        <f t="shared" ca="1" si="292"/>
        <v/>
      </c>
      <c r="JG1303" t="str">
        <f t="shared" ca="1" si="293"/>
        <v/>
      </c>
      <c r="JH1303" t="str">
        <f t="shared" ca="1" si="294"/>
        <v/>
      </c>
      <c r="JI1303" t="str">
        <f t="shared" ca="1" si="295"/>
        <v/>
      </c>
    </row>
    <row r="1304" spans="264:269" x14ac:dyDescent="0.2">
      <c r="JD1304">
        <f t="shared" si="290"/>
        <v>0</v>
      </c>
      <c r="JE1304">
        <f t="shared" si="291"/>
        <v>0</v>
      </c>
      <c r="JF1304" t="str">
        <f t="shared" ca="1" si="292"/>
        <v/>
      </c>
      <c r="JG1304" t="str">
        <f t="shared" ca="1" si="293"/>
        <v/>
      </c>
      <c r="JH1304" t="str">
        <f t="shared" ca="1" si="294"/>
        <v/>
      </c>
      <c r="JI1304" t="str">
        <f t="shared" ca="1" si="295"/>
        <v/>
      </c>
    </row>
    <row r="1305" spans="264:269" x14ac:dyDescent="0.2">
      <c r="JD1305">
        <f t="shared" si="290"/>
        <v>0</v>
      </c>
      <c r="JE1305">
        <f t="shared" si="291"/>
        <v>0</v>
      </c>
      <c r="JF1305" t="str">
        <f t="shared" ca="1" si="292"/>
        <v/>
      </c>
      <c r="JG1305" t="str">
        <f t="shared" ca="1" si="293"/>
        <v/>
      </c>
      <c r="JH1305" t="str">
        <f t="shared" ca="1" si="294"/>
        <v/>
      </c>
      <c r="JI1305" t="str">
        <f t="shared" ca="1" si="295"/>
        <v/>
      </c>
    </row>
    <row r="1306" spans="264:269" x14ac:dyDescent="0.2">
      <c r="JD1306">
        <f t="shared" si="290"/>
        <v>0</v>
      </c>
      <c r="JE1306">
        <f t="shared" si="291"/>
        <v>0</v>
      </c>
      <c r="JF1306" t="str">
        <f t="shared" ca="1" si="292"/>
        <v/>
      </c>
      <c r="JG1306" t="str">
        <f t="shared" ca="1" si="293"/>
        <v/>
      </c>
      <c r="JH1306" t="str">
        <f t="shared" ca="1" si="294"/>
        <v/>
      </c>
      <c r="JI1306" t="str">
        <f t="shared" ca="1" si="295"/>
        <v/>
      </c>
    </row>
    <row r="1307" spans="264:269" x14ac:dyDescent="0.2">
      <c r="JD1307">
        <f t="shared" si="290"/>
        <v>0</v>
      </c>
      <c r="JE1307">
        <f t="shared" si="291"/>
        <v>0</v>
      </c>
      <c r="JF1307" t="str">
        <f t="shared" ca="1" si="292"/>
        <v/>
      </c>
      <c r="JG1307" t="str">
        <f t="shared" ca="1" si="293"/>
        <v/>
      </c>
      <c r="JH1307" t="str">
        <f t="shared" ca="1" si="294"/>
        <v/>
      </c>
      <c r="JI1307" t="str">
        <f t="shared" ca="1" si="295"/>
        <v/>
      </c>
    </row>
    <row r="1308" spans="264:269" x14ac:dyDescent="0.2">
      <c r="JD1308">
        <f t="shared" ref="JD1308:JD1371" si="296">IF(JD1307&lt;&gt;0,JD1307-1,0)</f>
        <v>0</v>
      </c>
      <c r="JE1308">
        <f t="shared" ref="JE1308:JE1371" si="297">IF(JD1308&lt;&gt;0,JE1307+1,0)</f>
        <v>0</v>
      </c>
      <c r="JF1308" t="str">
        <f t="shared" ref="JF1308:JF1371" ca="1" si="298">IF(ScenarioType&lt;&gt;"ALL",IF(ISERROR(IF(INDIRECT("SCENARIOMETA!B"&amp;JE1308)=ScenarioType,INDIRECT("SCENARIOMETA!A"&amp;JE1308)," ")),"",IF(INDIRECT("SCENARIOMETA!B"&amp;JE1308)=ScenarioType,INDIRECT("SCENARIOMETA!A"&amp;JE1308)," ")),IF(JD1308&lt;&gt;0,INDIRECT("SCENARIOMETA!A"&amp;JE1308),""))</f>
        <v/>
      </c>
      <c r="JG1308" t="str">
        <f t="shared" ref="JG1308:JG1371" ca="1" si="299">IF(ScenarioType&lt;&gt;"ALL",IF(ISERROR(IF(INDIRECT("SCENARIOMETA!B"&amp;JE1308)=ScenarioType,INDIRECT("SCENARIOMETA!B"&amp;JE1308)," ")),"",IF(INDIRECT("SCENARIOMETA!B"&amp;JE1308)=ScenarioType,INDIRECT("SCENARIOMETA!B"&amp;JE1308)," ")),IF(JD1308&lt;&gt;0,INDIRECT("SCENARIOMETA!B"&amp;JE1308),""))</f>
        <v/>
      </c>
      <c r="JH1308" t="str">
        <f t="shared" ref="JH1308:JH1371" ca="1" si="300">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301">IF(ScenarioType&lt;&gt;"ALL",IF(ISERROR(IF(INDIRECT("SCENARIOMETA!B"&amp;JE1308)=ScenarioType,INDIRECT("SCENARIOMETA!E"&amp;JE1308)," ")),"",IF(INDIRECT("SCENARIOMETA!B"&amp;JE1308)=ScenarioType,INDIRECT("SCENARIOMETA!E"&amp;JE1308)," ")+14),IF(JD1308&lt;&gt;0,INDIRECT("SCENARIOMETA!E"&amp;JE1308)+14,""))</f>
        <v/>
      </c>
    </row>
    <row r="1309" spans="264:269" x14ac:dyDescent="0.2">
      <c r="JD1309">
        <f t="shared" si="296"/>
        <v>0</v>
      </c>
      <c r="JE1309">
        <f t="shared" si="297"/>
        <v>0</v>
      </c>
      <c r="JF1309" t="str">
        <f t="shared" ca="1" si="298"/>
        <v/>
      </c>
      <c r="JG1309" t="str">
        <f t="shared" ca="1" si="299"/>
        <v/>
      </c>
      <c r="JH1309" t="str">
        <f t="shared" ca="1" si="300"/>
        <v/>
      </c>
      <c r="JI1309" t="str">
        <f t="shared" ca="1" si="301"/>
        <v/>
      </c>
    </row>
    <row r="1310" spans="264:269" x14ac:dyDescent="0.2">
      <c r="JD1310">
        <f t="shared" si="296"/>
        <v>0</v>
      </c>
      <c r="JE1310">
        <f t="shared" si="297"/>
        <v>0</v>
      </c>
      <c r="JF1310" t="str">
        <f t="shared" ca="1" si="298"/>
        <v/>
      </c>
      <c r="JG1310" t="str">
        <f t="shared" ca="1" si="299"/>
        <v/>
      </c>
      <c r="JH1310" t="str">
        <f t="shared" ca="1" si="300"/>
        <v/>
      </c>
      <c r="JI1310" t="str">
        <f t="shared" ca="1" si="301"/>
        <v/>
      </c>
    </row>
    <row r="1311" spans="264:269" x14ac:dyDescent="0.2">
      <c r="JD1311">
        <f t="shared" si="296"/>
        <v>0</v>
      </c>
      <c r="JE1311">
        <f t="shared" si="297"/>
        <v>0</v>
      </c>
      <c r="JF1311" t="str">
        <f t="shared" ca="1" si="298"/>
        <v/>
      </c>
      <c r="JG1311" t="str">
        <f t="shared" ca="1" si="299"/>
        <v/>
      </c>
      <c r="JH1311" t="str">
        <f t="shared" ca="1" si="300"/>
        <v/>
      </c>
      <c r="JI1311" t="str">
        <f t="shared" ca="1" si="301"/>
        <v/>
      </c>
    </row>
    <row r="1312" spans="264:269" x14ac:dyDescent="0.2">
      <c r="JD1312">
        <f t="shared" si="296"/>
        <v>0</v>
      </c>
      <c r="JE1312">
        <f t="shared" si="297"/>
        <v>0</v>
      </c>
      <c r="JF1312" t="str">
        <f t="shared" ca="1" si="298"/>
        <v/>
      </c>
      <c r="JG1312" t="str">
        <f t="shared" ca="1" si="299"/>
        <v/>
      </c>
      <c r="JH1312" t="str">
        <f t="shared" ca="1" si="300"/>
        <v/>
      </c>
      <c r="JI1312" t="str">
        <f t="shared" ca="1" si="301"/>
        <v/>
      </c>
    </row>
    <row r="1313" spans="264:269" x14ac:dyDescent="0.2">
      <c r="JD1313">
        <f t="shared" si="296"/>
        <v>0</v>
      </c>
      <c r="JE1313">
        <f t="shared" si="297"/>
        <v>0</v>
      </c>
      <c r="JF1313" t="str">
        <f t="shared" ca="1" si="298"/>
        <v/>
      </c>
      <c r="JG1313" t="str">
        <f t="shared" ca="1" si="299"/>
        <v/>
      </c>
      <c r="JH1313" t="str">
        <f t="shared" ca="1" si="300"/>
        <v/>
      </c>
      <c r="JI1313" t="str">
        <f t="shared" ca="1" si="301"/>
        <v/>
      </c>
    </row>
    <row r="1314" spans="264:269" x14ac:dyDescent="0.2">
      <c r="JD1314">
        <f t="shared" si="296"/>
        <v>0</v>
      </c>
      <c r="JE1314">
        <f t="shared" si="297"/>
        <v>0</v>
      </c>
      <c r="JF1314" t="str">
        <f t="shared" ca="1" si="298"/>
        <v/>
      </c>
      <c r="JG1314" t="str">
        <f t="shared" ca="1" si="299"/>
        <v/>
      </c>
      <c r="JH1314" t="str">
        <f t="shared" ca="1" si="300"/>
        <v/>
      </c>
      <c r="JI1314" t="str">
        <f t="shared" ca="1" si="301"/>
        <v/>
      </c>
    </row>
    <row r="1315" spans="264:269" x14ac:dyDescent="0.2">
      <c r="JD1315">
        <f t="shared" si="296"/>
        <v>0</v>
      </c>
      <c r="JE1315">
        <f t="shared" si="297"/>
        <v>0</v>
      </c>
      <c r="JF1315" t="str">
        <f t="shared" ca="1" si="298"/>
        <v/>
      </c>
      <c r="JG1315" t="str">
        <f t="shared" ca="1" si="299"/>
        <v/>
      </c>
      <c r="JH1315" t="str">
        <f t="shared" ca="1" si="300"/>
        <v/>
      </c>
      <c r="JI1315" t="str">
        <f t="shared" ca="1" si="301"/>
        <v/>
      </c>
    </row>
    <row r="1316" spans="264:269" x14ac:dyDescent="0.2">
      <c r="JD1316">
        <f t="shared" si="296"/>
        <v>0</v>
      </c>
      <c r="JE1316">
        <f t="shared" si="297"/>
        <v>0</v>
      </c>
      <c r="JF1316" t="str">
        <f t="shared" ca="1" si="298"/>
        <v/>
      </c>
      <c r="JG1316" t="str">
        <f t="shared" ca="1" si="299"/>
        <v/>
      </c>
      <c r="JH1316" t="str">
        <f t="shared" ca="1" si="300"/>
        <v/>
      </c>
      <c r="JI1316" t="str">
        <f t="shared" ca="1" si="301"/>
        <v/>
      </c>
    </row>
    <row r="1317" spans="264:269" x14ac:dyDescent="0.2">
      <c r="JD1317">
        <f t="shared" si="296"/>
        <v>0</v>
      </c>
      <c r="JE1317">
        <f t="shared" si="297"/>
        <v>0</v>
      </c>
      <c r="JF1317" t="str">
        <f t="shared" ca="1" si="298"/>
        <v/>
      </c>
      <c r="JG1317" t="str">
        <f t="shared" ca="1" si="299"/>
        <v/>
      </c>
      <c r="JH1317" t="str">
        <f t="shared" ca="1" si="300"/>
        <v/>
      </c>
      <c r="JI1317" t="str">
        <f t="shared" ca="1" si="301"/>
        <v/>
      </c>
    </row>
    <row r="1318" spans="264:269" x14ac:dyDescent="0.2">
      <c r="JD1318">
        <f t="shared" si="296"/>
        <v>0</v>
      </c>
      <c r="JE1318">
        <f t="shared" si="297"/>
        <v>0</v>
      </c>
      <c r="JF1318" t="str">
        <f t="shared" ca="1" si="298"/>
        <v/>
      </c>
      <c r="JG1318" t="str">
        <f t="shared" ca="1" si="299"/>
        <v/>
      </c>
      <c r="JH1318" t="str">
        <f t="shared" ca="1" si="300"/>
        <v/>
      </c>
      <c r="JI1318" t="str">
        <f t="shared" ca="1" si="301"/>
        <v/>
      </c>
    </row>
    <row r="1319" spans="264:269" x14ac:dyDescent="0.2">
      <c r="JD1319">
        <f t="shared" si="296"/>
        <v>0</v>
      </c>
      <c r="JE1319">
        <f t="shared" si="297"/>
        <v>0</v>
      </c>
      <c r="JF1319" t="str">
        <f t="shared" ca="1" si="298"/>
        <v/>
      </c>
      <c r="JG1319" t="str">
        <f t="shared" ca="1" si="299"/>
        <v/>
      </c>
      <c r="JH1319" t="str">
        <f t="shared" ca="1" si="300"/>
        <v/>
      </c>
      <c r="JI1319" t="str">
        <f t="shared" ca="1" si="301"/>
        <v/>
      </c>
    </row>
    <row r="1320" spans="264:269" x14ac:dyDescent="0.2">
      <c r="JD1320">
        <f t="shared" si="296"/>
        <v>0</v>
      </c>
      <c r="JE1320">
        <f t="shared" si="297"/>
        <v>0</v>
      </c>
      <c r="JF1320" t="str">
        <f t="shared" ca="1" si="298"/>
        <v/>
      </c>
      <c r="JG1320" t="str">
        <f t="shared" ca="1" si="299"/>
        <v/>
      </c>
      <c r="JH1320" t="str">
        <f t="shared" ca="1" si="300"/>
        <v/>
      </c>
      <c r="JI1320" t="str">
        <f t="shared" ca="1" si="301"/>
        <v/>
      </c>
    </row>
    <row r="1321" spans="264:269" x14ac:dyDescent="0.2">
      <c r="JD1321">
        <f t="shared" si="296"/>
        <v>0</v>
      </c>
      <c r="JE1321">
        <f t="shared" si="297"/>
        <v>0</v>
      </c>
      <c r="JF1321" t="str">
        <f t="shared" ca="1" si="298"/>
        <v/>
      </c>
      <c r="JG1321" t="str">
        <f t="shared" ca="1" si="299"/>
        <v/>
      </c>
      <c r="JH1321" t="str">
        <f t="shared" ca="1" si="300"/>
        <v/>
      </c>
      <c r="JI1321" t="str">
        <f t="shared" ca="1" si="301"/>
        <v/>
      </c>
    </row>
    <row r="1322" spans="264:269" x14ac:dyDescent="0.2">
      <c r="JD1322">
        <f t="shared" si="296"/>
        <v>0</v>
      </c>
      <c r="JE1322">
        <f t="shared" si="297"/>
        <v>0</v>
      </c>
      <c r="JF1322" t="str">
        <f t="shared" ca="1" si="298"/>
        <v/>
      </c>
      <c r="JG1322" t="str">
        <f t="shared" ca="1" si="299"/>
        <v/>
      </c>
      <c r="JH1322" t="str">
        <f t="shared" ca="1" si="300"/>
        <v/>
      </c>
      <c r="JI1322" t="str">
        <f t="shared" ca="1" si="301"/>
        <v/>
      </c>
    </row>
    <row r="1323" spans="264:269" x14ac:dyDescent="0.2">
      <c r="JD1323">
        <f t="shared" si="296"/>
        <v>0</v>
      </c>
      <c r="JE1323">
        <f t="shared" si="297"/>
        <v>0</v>
      </c>
      <c r="JF1323" t="str">
        <f t="shared" ca="1" si="298"/>
        <v/>
      </c>
      <c r="JG1323" t="str">
        <f t="shared" ca="1" si="299"/>
        <v/>
      </c>
      <c r="JH1323" t="str">
        <f t="shared" ca="1" si="300"/>
        <v/>
      </c>
      <c r="JI1323" t="str">
        <f t="shared" ca="1" si="301"/>
        <v/>
      </c>
    </row>
    <row r="1324" spans="264:269" x14ac:dyDescent="0.2">
      <c r="JD1324">
        <f t="shared" si="296"/>
        <v>0</v>
      </c>
      <c r="JE1324">
        <f t="shared" si="297"/>
        <v>0</v>
      </c>
      <c r="JF1324" t="str">
        <f t="shared" ca="1" si="298"/>
        <v/>
      </c>
      <c r="JG1324" t="str">
        <f t="shared" ca="1" si="299"/>
        <v/>
      </c>
      <c r="JH1324" t="str">
        <f t="shared" ca="1" si="300"/>
        <v/>
      </c>
      <c r="JI1324" t="str">
        <f t="shared" ca="1" si="301"/>
        <v/>
      </c>
    </row>
    <row r="1325" spans="264:269" x14ac:dyDescent="0.2">
      <c r="JD1325">
        <f t="shared" si="296"/>
        <v>0</v>
      </c>
      <c r="JE1325">
        <f t="shared" si="297"/>
        <v>0</v>
      </c>
      <c r="JF1325" t="str">
        <f t="shared" ca="1" si="298"/>
        <v/>
      </c>
      <c r="JG1325" t="str">
        <f t="shared" ca="1" si="299"/>
        <v/>
      </c>
      <c r="JH1325" t="str">
        <f t="shared" ca="1" si="300"/>
        <v/>
      </c>
      <c r="JI1325" t="str">
        <f t="shared" ca="1" si="301"/>
        <v/>
      </c>
    </row>
    <row r="1326" spans="264:269" x14ac:dyDescent="0.2">
      <c r="JD1326">
        <f t="shared" si="296"/>
        <v>0</v>
      </c>
      <c r="JE1326">
        <f t="shared" si="297"/>
        <v>0</v>
      </c>
      <c r="JF1326" t="str">
        <f t="shared" ca="1" si="298"/>
        <v/>
      </c>
      <c r="JG1326" t="str">
        <f t="shared" ca="1" si="299"/>
        <v/>
      </c>
      <c r="JH1326" t="str">
        <f t="shared" ca="1" si="300"/>
        <v/>
      </c>
      <c r="JI1326" t="str">
        <f t="shared" ca="1" si="301"/>
        <v/>
      </c>
    </row>
    <row r="1327" spans="264:269" x14ac:dyDescent="0.2">
      <c r="JD1327">
        <f t="shared" si="296"/>
        <v>0</v>
      </c>
      <c r="JE1327">
        <f t="shared" si="297"/>
        <v>0</v>
      </c>
      <c r="JF1327" t="str">
        <f t="shared" ca="1" si="298"/>
        <v/>
      </c>
      <c r="JG1327" t="str">
        <f t="shared" ca="1" si="299"/>
        <v/>
      </c>
      <c r="JH1327" t="str">
        <f t="shared" ca="1" si="300"/>
        <v/>
      </c>
      <c r="JI1327" t="str">
        <f t="shared" ca="1" si="301"/>
        <v/>
      </c>
    </row>
    <row r="1328" spans="264:269" x14ac:dyDescent="0.2">
      <c r="JD1328">
        <f t="shared" si="296"/>
        <v>0</v>
      </c>
      <c r="JE1328">
        <f t="shared" si="297"/>
        <v>0</v>
      </c>
      <c r="JF1328" t="str">
        <f t="shared" ca="1" si="298"/>
        <v/>
      </c>
      <c r="JG1328" t="str">
        <f t="shared" ca="1" si="299"/>
        <v/>
      </c>
      <c r="JH1328" t="str">
        <f t="shared" ca="1" si="300"/>
        <v/>
      </c>
      <c r="JI1328" t="str">
        <f t="shared" ca="1" si="301"/>
        <v/>
      </c>
    </row>
    <row r="1329" spans="264:269" x14ac:dyDescent="0.2">
      <c r="JD1329">
        <f t="shared" si="296"/>
        <v>0</v>
      </c>
      <c r="JE1329">
        <f t="shared" si="297"/>
        <v>0</v>
      </c>
      <c r="JF1329" t="str">
        <f t="shared" ca="1" si="298"/>
        <v/>
      </c>
      <c r="JG1329" t="str">
        <f t="shared" ca="1" si="299"/>
        <v/>
      </c>
      <c r="JH1329" t="str">
        <f t="shared" ca="1" si="300"/>
        <v/>
      </c>
      <c r="JI1329" t="str">
        <f t="shared" ca="1" si="301"/>
        <v/>
      </c>
    </row>
    <row r="1330" spans="264:269" x14ac:dyDescent="0.2">
      <c r="JD1330">
        <f t="shared" si="296"/>
        <v>0</v>
      </c>
      <c r="JE1330">
        <f t="shared" si="297"/>
        <v>0</v>
      </c>
      <c r="JF1330" t="str">
        <f t="shared" ca="1" si="298"/>
        <v/>
      </c>
      <c r="JG1330" t="str">
        <f t="shared" ca="1" si="299"/>
        <v/>
      </c>
      <c r="JH1330" t="str">
        <f t="shared" ca="1" si="300"/>
        <v/>
      </c>
      <c r="JI1330" t="str">
        <f t="shared" ca="1" si="301"/>
        <v/>
      </c>
    </row>
    <row r="1331" spans="264:269" x14ac:dyDescent="0.2">
      <c r="JD1331">
        <f t="shared" si="296"/>
        <v>0</v>
      </c>
      <c r="JE1331">
        <f t="shared" si="297"/>
        <v>0</v>
      </c>
      <c r="JF1331" t="str">
        <f t="shared" ca="1" si="298"/>
        <v/>
      </c>
      <c r="JG1331" t="str">
        <f t="shared" ca="1" si="299"/>
        <v/>
      </c>
      <c r="JH1331" t="str">
        <f t="shared" ca="1" si="300"/>
        <v/>
      </c>
      <c r="JI1331" t="str">
        <f t="shared" ca="1" si="301"/>
        <v/>
      </c>
    </row>
    <row r="1332" spans="264:269" x14ac:dyDescent="0.2">
      <c r="JD1332">
        <f t="shared" si="296"/>
        <v>0</v>
      </c>
      <c r="JE1332">
        <f t="shared" si="297"/>
        <v>0</v>
      </c>
      <c r="JF1332" t="str">
        <f t="shared" ca="1" si="298"/>
        <v/>
      </c>
      <c r="JG1332" t="str">
        <f t="shared" ca="1" si="299"/>
        <v/>
      </c>
      <c r="JH1332" t="str">
        <f t="shared" ca="1" si="300"/>
        <v/>
      </c>
      <c r="JI1332" t="str">
        <f t="shared" ca="1" si="301"/>
        <v/>
      </c>
    </row>
    <row r="1333" spans="264:269" x14ac:dyDescent="0.2">
      <c r="JD1333">
        <f t="shared" si="296"/>
        <v>0</v>
      </c>
      <c r="JE1333">
        <f t="shared" si="297"/>
        <v>0</v>
      </c>
      <c r="JF1333" t="str">
        <f t="shared" ca="1" si="298"/>
        <v/>
      </c>
      <c r="JG1333" t="str">
        <f t="shared" ca="1" si="299"/>
        <v/>
      </c>
      <c r="JH1333" t="str">
        <f t="shared" ca="1" si="300"/>
        <v/>
      </c>
      <c r="JI1333" t="str">
        <f t="shared" ca="1" si="301"/>
        <v/>
      </c>
    </row>
    <row r="1334" spans="264:269" x14ac:dyDescent="0.2">
      <c r="JD1334">
        <f t="shared" si="296"/>
        <v>0</v>
      </c>
      <c r="JE1334">
        <f t="shared" si="297"/>
        <v>0</v>
      </c>
      <c r="JF1334" t="str">
        <f t="shared" ca="1" si="298"/>
        <v/>
      </c>
      <c r="JG1334" t="str">
        <f t="shared" ca="1" si="299"/>
        <v/>
      </c>
      <c r="JH1334" t="str">
        <f t="shared" ca="1" si="300"/>
        <v/>
      </c>
      <c r="JI1334" t="str">
        <f t="shared" ca="1" si="301"/>
        <v/>
      </c>
    </row>
    <row r="1335" spans="264:269" x14ac:dyDescent="0.2">
      <c r="JD1335">
        <f t="shared" si="296"/>
        <v>0</v>
      </c>
      <c r="JE1335">
        <f t="shared" si="297"/>
        <v>0</v>
      </c>
      <c r="JF1335" t="str">
        <f t="shared" ca="1" si="298"/>
        <v/>
      </c>
      <c r="JG1335" t="str">
        <f t="shared" ca="1" si="299"/>
        <v/>
      </c>
      <c r="JH1335" t="str">
        <f t="shared" ca="1" si="300"/>
        <v/>
      </c>
      <c r="JI1335" t="str">
        <f t="shared" ca="1" si="301"/>
        <v/>
      </c>
    </row>
    <row r="1336" spans="264:269" x14ac:dyDescent="0.2">
      <c r="JD1336">
        <f t="shared" si="296"/>
        <v>0</v>
      </c>
      <c r="JE1336">
        <f t="shared" si="297"/>
        <v>0</v>
      </c>
      <c r="JF1336" t="str">
        <f t="shared" ca="1" si="298"/>
        <v/>
      </c>
      <c r="JG1336" t="str">
        <f t="shared" ca="1" si="299"/>
        <v/>
      </c>
      <c r="JH1336" t="str">
        <f t="shared" ca="1" si="300"/>
        <v/>
      </c>
      <c r="JI1336" t="str">
        <f t="shared" ca="1" si="301"/>
        <v/>
      </c>
    </row>
    <row r="1337" spans="264:269" x14ac:dyDescent="0.2">
      <c r="JD1337">
        <f t="shared" si="296"/>
        <v>0</v>
      </c>
      <c r="JE1337">
        <f t="shared" si="297"/>
        <v>0</v>
      </c>
      <c r="JF1337" t="str">
        <f t="shared" ca="1" si="298"/>
        <v/>
      </c>
      <c r="JG1337" t="str">
        <f t="shared" ca="1" si="299"/>
        <v/>
      </c>
      <c r="JH1337" t="str">
        <f t="shared" ca="1" si="300"/>
        <v/>
      </c>
      <c r="JI1337" t="str">
        <f t="shared" ca="1" si="301"/>
        <v/>
      </c>
    </row>
    <row r="1338" spans="264:269" x14ac:dyDescent="0.2">
      <c r="JD1338">
        <f t="shared" si="296"/>
        <v>0</v>
      </c>
      <c r="JE1338">
        <f t="shared" si="297"/>
        <v>0</v>
      </c>
      <c r="JF1338" t="str">
        <f t="shared" ca="1" si="298"/>
        <v/>
      </c>
      <c r="JG1338" t="str">
        <f t="shared" ca="1" si="299"/>
        <v/>
      </c>
      <c r="JH1338" t="str">
        <f t="shared" ca="1" si="300"/>
        <v/>
      </c>
      <c r="JI1338" t="str">
        <f t="shared" ca="1" si="301"/>
        <v/>
      </c>
    </row>
    <row r="1339" spans="264:269" x14ac:dyDescent="0.2">
      <c r="JD1339">
        <f t="shared" si="296"/>
        <v>0</v>
      </c>
      <c r="JE1339">
        <f t="shared" si="297"/>
        <v>0</v>
      </c>
      <c r="JF1339" t="str">
        <f t="shared" ca="1" si="298"/>
        <v/>
      </c>
      <c r="JG1339" t="str">
        <f t="shared" ca="1" si="299"/>
        <v/>
      </c>
      <c r="JH1339" t="str">
        <f t="shared" ca="1" si="300"/>
        <v/>
      </c>
      <c r="JI1339" t="str">
        <f t="shared" ca="1" si="301"/>
        <v/>
      </c>
    </row>
    <row r="1340" spans="264:269" x14ac:dyDescent="0.2">
      <c r="JD1340">
        <f t="shared" si="296"/>
        <v>0</v>
      </c>
      <c r="JE1340">
        <f t="shared" si="297"/>
        <v>0</v>
      </c>
      <c r="JF1340" t="str">
        <f t="shared" ca="1" si="298"/>
        <v/>
      </c>
      <c r="JG1340" t="str">
        <f t="shared" ca="1" si="299"/>
        <v/>
      </c>
      <c r="JH1340" t="str">
        <f t="shared" ca="1" si="300"/>
        <v/>
      </c>
      <c r="JI1340" t="str">
        <f t="shared" ca="1" si="301"/>
        <v/>
      </c>
    </row>
    <row r="1341" spans="264:269" x14ac:dyDescent="0.2">
      <c r="JD1341">
        <f t="shared" si="296"/>
        <v>0</v>
      </c>
      <c r="JE1341">
        <f t="shared" si="297"/>
        <v>0</v>
      </c>
      <c r="JF1341" t="str">
        <f t="shared" ca="1" si="298"/>
        <v/>
      </c>
      <c r="JG1341" t="str">
        <f t="shared" ca="1" si="299"/>
        <v/>
      </c>
      <c r="JH1341" t="str">
        <f t="shared" ca="1" si="300"/>
        <v/>
      </c>
      <c r="JI1341" t="str">
        <f t="shared" ca="1" si="301"/>
        <v/>
      </c>
    </row>
    <row r="1342" spans="264:269" x14ac:dyDescent="0.2">
      <c r="JD1342">
        <f t="shared" si="296"/>
        <v>0</v>
      </c>
      <c r="JE1342">
        <f t="shared" si="297"/>
        <v>0</v>
      </c>
      <c r="JF1342" t="str">
        <f t="shared" ca="1" si="298"/>
        <v/>
      </c>
      <c r="JG1342" t="str">
        <f t="shared" ca="1" si="299"/>
        <v/>
      </c>
      <c r="JH1342" t="str">
        <f t="shared" ca="1" si="300"/>
        <v/>
      </c>
      <c r="JI1342" t="str">
        <f t="shared" ca="1" si="301"/>
        <v/>
      </c>
    </row>
    <row r="1343" spans="264:269" x14ac:dyDescent="0.2">
      <c r="JD1343">
        <f t="shared" si="296"/>
        <v>0</v>
      </c>
      <c r="JE1343">
        <f t="shared" si="297"/>
        <v>0</v>
      </c>
      <c r="JF1343" t="str">
        <f t="shared" ca="1" si="298"/>
        <v/>
      </c>
      <c r="JG1343" t="str">
        <f t="shared" ca="1" si="299"/>
        <v/>
      </c>
      <c r="JH1343" t="str">
        <f t="shared" ca="1" si="300"/>
        <v/>
      </c>
      <c r="JI1343" t="str">
        <f t="shared" ca="1" si="301"/>
        <v/>
      </c>
    </row>
    <row r="1344" spans="264:269" x14ac:dyDescent="0.2">
      <c r="JD1344">
        <f t="shared" si="296"/>
        <v>0</v>
      </c>
      <c r="JE1344">
        <f t="shared" si="297"/>
        <v>0</v>
      </c>
      <c r="JF1344" t="str">
        <f t="shared" ca="1" si="298"/>
        <v/>
      </c>
      <c r="JG1344" t="str">
        <f t="shared" ca="1" si="299"/>
        <v/>
      </c>
      <c r="JH1344" t="str">
        <f t="shared" ca="1" si="300"/>
        <v/>
      </c>
      <c r="JI1344" t="str">
        <f t="shared" ca="1" si="301"/>
        <v/>
      </c>
    </row>
    <row r="1345" spans="264:269" x14ac:dyDescent="0.2">
      <c r="JD1345">
        <f t="shared" si="296"/>
        <v>0</v>
      </c>
      <c r="JE1345">
        <f t="shared" si="297"/>
        <v>0</v>
      </c>
      <c r="JF1345" t="str">
        <f t="shared" ca="1" si="298"/>
        <v/>
      </c>
      <c r="JG1345" t="str">
        <f t="shared" ca="1" si="299"/>
        <v/>
      </c>
      <c r="JH1345" t="str">
        <f t="shared" ca="1" si="300"/>
        <v/>
      </c>
      <c r="JI1345" t="str">
        <f t="shared" ca="1" si="301"/>
        <v/>
      </c>
    </row>
    <row r="1346" spans="264:269" x14ac:dyDescent="0.2">
      <c r="JD1346">
        <f t="shared" si="296"/>
        <v>0</v>
      </c>
      <c r="JE1346">
        <f t="shared" si="297"/>
        <v>0</v>
      </c>
      <c r="JF1346" t="str">
        <f t="shared" ca="1" si="298"/>
        <v/>
      </c>
      <c r="JG1346" t="str">
        <f t="shared" ca="1" si="299"/>
        <v/>
      </c>
      <c r="JH1346" t="str">
        <f t="shared" ca="1" si="300"/>
        <v/>
      </c>
      <c r="JI1346" t="str">
        <f t="shared" ca="1" si="301"/>
        <v/>
      </c>
    </row>
    <row r="1347" spans="264:269" x14ac:dyDescent="0.2">
      <c r="JD1347">
        <f t="shared" si="296"/>
        <v>0</v>
      </c>
      <c r="JE1347">
        <f t="shared" si="297"/>
        <v>0</v>
      </c>
      <c r="JF1347" t="str">
        <f t="shared" ca="1" si="298"/>
        <v/>
      </c>
      <c r="JG1347" t="str">
        <f t="shared" ca="1" si="299"/>
        <v/>
      </c>
      <c r="JH1347" t="str">
        <f t="shared" ca="1" si="300"/>
        <v/>
      </c>
      <c r="JI1347" t="str">
        <f t="shared" ca="1" si="301"/>
        <v/>
      </c>
    </row>
    <row r="1348" spans="264:269" x14ac:dyDescent="0.2">
      <c r="JD1348">
        <f t="shared" si="296"/>
        <v>0</v>
      </c>
      <c r="JE1348">
        <f t="shared" si="297"/>
        <v>0</v>
      </c>
      <c r="JF1348" t="str">
        <f t="shared" ca="1" si="298"/>
        <v/>
      </c>
      <c r="JG1348" t="str">
        <f t="shared" ca="1" si="299"/>
        <v/>
      </c>
      <c r="JH1348" t="str">
        <f t="shared" ca="1" si="300"/>
        <v/>
      </c>
      <c r="JI1348" t="str">
        <f t="shared" ca="1" si="301"/>
        <v/>
      </c>
    </row>
    <row r="1349" spans="264:269" x14ac:dyDescent="0.2">
      <c r="JD1349">
        <f t="shared" si="296"/>
        <v>0</v>
      </c>
      <c r="JE1349">
        <f t="shared" si="297"/>
        <v>0</v>
      </c>
      <c r="JF1349" t="str">
        <f t="shared" ca="1" si="298"/>
        <v/>
      </c>
      <c r="JG1349" t="str">
        <f t="shared" ca="1" si="299"/>
        <v/>
      </c>
      <c r="JH1349" t="str">
        <f t="shared" ca="1" si="300"/>
        <v/>
      </c>
      <c r="JI1349" t="str">
        <f t="shared" ca="1" si="301"/>
        <v/>
      </c>
    </row>
    <row r="1350" spans="264:269" x14ac:dyDescent="0.2">
      <c r="JD1350">
        <f t="shared" si="296"/>
        <v>0</v>
      </c>
      <c r="JE1350">
        <f t="shared" si="297"/>
        <v>0</v>
      </c>
      <c r="JF1350" t="str">
        <f t="shared" ca="1" si="298"/>
        <v/>
      </c>
      <c r="JG1350" t="str">
        <f t="shared" ca="1" si="299"/>
        <v/>
      </c>
      <c r="JH1350" t="str">
        <f t="shared" ca="1" si="300"/>
        <v/>
      </c>
      <c r="JI1350" t="str">
        <f t="shared" ca="1" si="301"/>
        <v/>
      </c>
    </row>
    <row r="1351" spans="264:269" x14ac:dyDescent="0.2">
      <c r="JD1351">
        <f t="shared" si="296"/>
        <v>0</v>
      </c>
      <c r="JE1351">
        <f t="shared" si="297"/>
        <v>0</v>
      </c>
      <c r="JF1351" t="str">
        <f t="shared" ca="1" si="298"/>
        <v/>
      </c>
      <c r="JG1351" t="str">
        <f t="shared" ca="1" si="299"/>
        <v/>
      </c>
      <c r="JH1351" t="str">
        <f t="shared" ca="1" si="300"/>
        <v/>
      </c>
      <c r="JI1351" t="str">
        <f t="shared" ca="1" si="301"/>
        <v/>
      </c>
    </row>
    <row r="1352" spans="264:269" x14ac:dyDescent="0.2">
      <c r="JD1352">
        <f t="shared" si="296"/>
        <v>0</v>
      </c>
      <c r="JE1352">
        <f t="shared" si="297"/>
        <v>0</v>
      </c>
      <c r="JF1352" t="str">
        <f t="shared" ca="1" si="298"/>
        <v/>
      </c>
      <c r="JG1352" t="str">
        <f t="shared" ca="1" si="299"/>
        <v/>
      </c>
      <c r="JH1352" t="str">
        <f t="shared" ca="1" si="300"/>
        <v/>
      </c>
      <c r="JI1352" t="str">
        <f t="shared" ca="1" si="301"/>
        <v/>
      </c>
    </row>
    <row r="1353" spans="264:269" x14ac:dyDescent="0.2">
      <c r="JD1353">
        <f t="shared" si="296"/>
        <v>0</v>
      </c>
      <c r="JE1353">
        <f t="shared" si="297"/>
        <v>0</v>
      </c>
      <c r="JF1353" t="str">
        <f t="shared" ca="1" si="298"/>
        <v/>
      </c>
      <c r="JG1353" t="str">
        <f t="shared" ca="1" si="299"/>
        <v/>
      </c>
      <c r="JH1353" t="str">
        <f t="shared" ca="1" si="300"/>
        <v/>
      </c>
      <c r="JI1353" t="str">
        <f t="shared" ca="1" si="301"/>
        <v/>
      </c>
    </row>
    <row r="1354" spans="264:269" x14ac:dyDescent="0.2">
      <c r="JD1354">
        <f t="shared" si="296"/>
        <v>0</v>
      </c>
      <c r="JE1354">
        <f t="shared" si="297"/>
        <v>0</v>
      </c>
      <c r="JF1354" t="str">
        <f t="shared" ca="1" si="298"/>
        <v/>
      </c>
      <c r="JG1354" t="str">
        <f t="shared" ca="1" si="299"/>
        <v/>
      </c>
      <c r="JH1354" t="str">
        <f t="shared" ca="1" si="300"/>
        <v/>
      </c>
      <c r="JI1354" t="str">
        <f t="shared" ca="1" si="301"/>
        <v/>
      </c>
    </row>
    <row r="1355" spans="264:269" x14ac:dyDescent="0.2">
      <c r="JD1355">
        <f t="shared" si="296"/>
        <v>0</v>
      </c>
      <c r="JE1355">
        <f t="shared" si="297"/>
        <v>0</v>
      </c>
      <c r="JF1355" t="str">
        <f t="shared" ca="1" si="298"/>
        <v/>
      </c>
      <c r="JG1355" t="str">
        <f t="shared" ca="1" si="299"/>
        <v/>
      </c>
      <c r="JH1355" t="str">
        <f t="shared" ca="1" si="300"/>
        <v/>
      </c>
      <c r="JI1355" t="str">
        <f t="shared" ca="1" si="301"/>
        <v/>
      </c>
    </row>
    <row r="1356" spans="264:269" x14ac:dyDescent="0.2">
      <c r="JD1356">
        <f t="shared" si="296"/>
        <v>0</v>
      </c>
      <c r="JE1356">
        <f t="shared" si="297"/>
        <v>0</v>
      </c>
      <c r="JF1356" t="str">
        <f t="shared" ca="1" si="298"/>
        <v/>
      </c>
      <c r="JG1356" t="str">
        <f t="shared" ca="1" si="299"/>
        <v/>
      </c>
      <c r="JH1356" t="str">
        <f t="shared" ca="1" si="300"/>
        <v/>
      </c>
      <c r="JI1356" t="str">
        <f t="shared" ca="1" si="301"/>
        <v/>
      </c>
    </row>
    <row r="1357" spans="264:269" x14ac:dyDescent="0.2">
      <c r="JD1357">
        <f t="shared" si="296"/>
        <v>0</v>
      </c>
      <c r="JE1357">
        <f t="shared" si="297"/>
        <v>0</v>
      </c>
      <c r="JF1357" t="str">
        <f t="shared" ca="1" si="298"/>
        <v/>
      </c>
      <c r="JG1357" t="str">
        <f t="shared" ca="1" si="299"/>
        <v/>
      </c>
      <c r="JH1357" t="str">
        <f t="shared" ca="1" si="300"/>
        <v/>
      </c>
      <c r="JI1357" t="str">
        <f t="shared" ca="1" si="301"/>
        <v/>
      </c>
    </row>
    <row r="1358" spans="264:269" x14ac:dyDescent="0.2">
      <c r="JD1358">
        <f t="shared" si="296"/>
        <v>0</v>
      </c>
      <c r="JE1358">
        <f t="shared" si="297"/>
        <v>0</v>
      </c>
      <c r="JF1358" t="str">
        <f t="shared" ca="1" si="298"/>
        <v/>
      </c>
      <c r="JG1358" t="str">
        <f t="shared" ca="1" si="299"/>
        <v/>
      </c>
      <c r="JH1358" t="str">
        <f t="shared" ca="1" si="300"/>
        <v/>
      </c>
      <c r="JI1358" t="str">
        <f t="shared" ca="1" si="301"/>
        <v/>
      </c>
    </row>
    <row r="1359" spans="264:269" x14ac:dyDescent="0.2">
      <c r="JD1359">
        <f t="shared" si="296"/>
        <v>0</v>
      </c>
      <c r="JE1359">
        <f t="shared" si="297"/>
        <v>0</v>
      </c>
      <c r="JF1359" t="str">
        <f t="shared" ca="1" si="298"/>
        <v/>
      </c>
      <c r="JG1359" t="str">
        <f t="shared" ca="1" si="299"/>
        <v/>
      </c>
      <c r="JH1359" t="str">
        <f t="shared" ca="1" si="300"/>
        <v/>
      </c>
      <c r="JI1359" t="str">
        <f t="shared" ca="1" si="301"/>
        <v/>
      </c>
    </row>
    <row r="1360" spans="264:269" x14ac:dyDescent="0.2">
      <c r="JD1360">
        <f t="shared" si="296"/>
        <v>0</v>
      </c>
      <c r="JE1360">
        <f t="shared" si="297"/>
        <v>0</v>
      </c>
      <c r="JF1360" t="str">
        <f t="shared" ca="1" si="298"/>
        <v/>
      </c>
      <c r="JG1360" t="str">
        <f t="shared" ca="1" si="299"/>
        <v/>
      </c>
      <c r="JH1360" t="str">
        <f t="shared" ca="1" si="300"/>
        <v/>
      </c>
      <c r="JI1360" t="str">
        <f t="shared" ca="1" si="301"/>
        <v/>
      </c>
    </row>
    <row r="1361" spans="264:269" x14ac:dyDescent="0.2">
      <c r="JD1361">
        <f t="shared" si="296"/>
        <v>0</v>
      </c>
      <c r="JE1361">
        <f t="shared" si="297"/>
        <v>0</v>
      </c>
      <c r="JF1361" t="str">
        <f t="shared" ca="1" si="298"/>
        <v/>
      </c>
      <c r="JG1361" t="str">
        <f t="shared" ca="1" si="299"/>
        <v/>
      </c>
      <c r="JH1361" t="str">
        <f t="shared" ca="1" si="300"/>
        <v/>
      </c>
      <c r="JI1361" t="str">
        <f t="shared" ca="1" si="301"/>
        <v/>
      </c>
    </row>
    <row r="1362" spans="264:269" x14ac:dyDescent="0.2">
      <c r="JD1362">
        <f t="shared" si="296"/>
        <v>0</v>
      </c>
      <c r="JE1362">
        <f t="shared" si="297"/>
        <v>0</v>
      </c>
      <c r="JF1362" t="str">
        <f t="shared" ca="1" si="298"/>
        <v/>
      </c>
      <c r="JG1362" t="str">
        <f t="shared" ca="1" si="299"/>
        <v/>
      </c>
      <c r="JH1362" t="str">
        <f t="shared" ca="1" si="300"/>
        <v/>
      </c>
      <c r="JI1362" t="str">
        <f t="shared" ca="1" si="301"/>
        <v/>
      </c>
    </row>
    <row r="1363" spans="264:269" x14ac:dyDescent="0.2">
      <c r="JD1363">
        <f t="shared" si="296"/>
        <v>0</v>
      </c>
      <c r="JE1363">
        <f t="shared" si="297"/>
        <v>0</v>
      </c>
      <c r="JF1363" t="str">
        <f t="shared" ca="1" si="298"/>
        <v/>
      </c>
      <c r="JG1363" t="str">
        <f t="shared" ca="1" si="299"/>
        <v/>
      </c>
      <c r="JH1363" t="str">
        <f t="shared" ca="1" si="300"/>
        <v/>
      </c>
      <c r="JI1363" t="str">
        <f t="shared" ca="1" si="301"/>
        <v/>
      </c>
    </row>
    <row r="1364" spans="264:269" x14ac:dyDescent="0.2">
      <c r="JD1364">
        <f t="shared" si="296"/>
        <v>0</v>
      </c>
      <c r="JE1364">
        <f t="shared" si="297"/>
        <v>0</v>
      </c>
      <c r="JF1364" t="str">
        <f t="shared" ca="1" si="298"/>
        <v/>
      </c>
      <c r="JG1364" t="str">
        <f t="shared" ca="1" si="299"/>
        <v/>
      </c>
      <c r="JH1364" t="str">
        <f t="shared" ca="1" si="300"/>
        <v/>
      </c>
      <c r="JI1364" t="str">
        <f t="shared" ca="1" si="301"/>
        <v/>
      </c>
    </row>
    <row r="1365" spans="264:269" x14ac:dyDescent="0.2">
      <c r="JD1365">
        <f t="shared" si="296"/>
        <v>0</v>
      </c>
      <c r="JE1365">
        <f t="shared" si="297"/>
        <v>0</v>
      </c>
      <c r="JF1365" t="str">
        <f t="shared" ca="1" si="298"/>
        <v/>
      </c>
      <c r="JG1365" t="str">
        <f t="shared" ca="1" si="299"/>
        <v/>
      </c>
      <c r="JH1365" t="str">
        <f t="shared" ca="1" si="300"/>
        <v/>
      </c>
      <c r="JI1365" t="str">
        <f t="shared" ca="1" si="301"/>
        <v/>
      </c>
    </row>
    <row r="1366" spans="264:269" x14ac:dyDescent="0.2">
      <c r="JD1366">
        <f t="shared" si="296"/>
        <v>0</v>
      </c>
      <c r="JE1366">
        <f t="shared" si="297"/>
        <v>0</v>
      </c>
      <c r="JF1366" t="str">
        <f t="shared" ca="1" si="298"/>
        <v/>
      </c>
      <c r="JG1366" t="str">
        <f t="shared" ca="1" si="299"/>
        <v/>
      </c>
      <c r="JH1366" t="str">
        <f t="shared" ca="1" si="300"/>
        <v/>
      </c>
      <c r="JI1366" t="str">
        <f t="shared" ca="1" si="301"/>
        <v/>
      </c>
    </row>
    <row r="1367" spans="264:269" x14ac:dyDescent="0.2">
      <c r="JD1367">
        <f t="shared" si="296"/>
        <v>0</v>
      </c>
      <c r="JE1367">
        <f t="shared" si="297"/>
        <v>0</v>
      </c>
      <c r="JF1367" t="str">
        <f t="shared" ca="1" si="298"/>
        <v/>
      </c>
      <c r="JG1367" t="str">
        <f t="shared" ca="1" si="299"/>
        <v/>
      </c>
      <c r="JH1367" t="str">
        <f t="shared" ca="1" si="300"/>
        <v/>
      </c>
      <c r="JI1367" t="str">
        <f t="shared" ca="1" si="301"/>
        <v/>
      </c>
    </row>
    <row r="1368" spans="264:269" x14ac:dyDescent="0.2">
      <c r="JD1368">
        <f t="shared" si="296"/>
        <v>0</v>
      </c>
      <c r="JE1368">
        <f t="shared" si="297"/>
        <v>0</v>
      </c>
      <c r="JF1368" t="str">
        <f t="shared" ca="1" si="298"/>
        <v/>
      </c>
      <c r="JG1368" t="str">
        <f t="shared" ca="1" si="299"/>
        <v/>
      </c>
      <c r="JH1368" t="str">
        <f t="shared" ca="1" si="300"/>
        <v/>
      </c>
      <c r="JI1368" t="str">
        <f t="shared" ca="1" si="301"/>
        <v/>
      </c>
    </row>
    <row r="1369" spans="264:269" x14ac:dyDescent="0.2">
      <c r="JD1369">
        <f t="shared" si="296"/>
        <v>0</v>
      </c>
      <c r="JE1369">
        <f t="shared" si="297"/>
        <v>0</v>
      </c>
      <c r="JF1369" t="str">
        <f t="shared" ca="1" si="298"/>
        <v/>
      </c>
      <c r="JG1369" t="str">
        <f t="shared" ca="1" si="299"/>
        <v/>
      </c>
      <c r="JH1369" t="str">
        <f t="shared" ca="1" si="300"/>
        <v/>
      </c>
      <c r="JI1369" t="str">
        <f t="shared" ca="1" si="301"/>
        <v/>
      </c>
    </row>
    <row r="1370" spans="264:269" x14ac:dyDescent="0.2">
      <c r="JD1370">
        <f t="shared" si="296"/>
        <v>0</v>
      </c>
      <c r="JE1370">
        <f t="shared" si="297"/>
        <v>0</v>
      </c>
      <c r="JF1370" t="str">
        <f t="shared" ca="1" si="298"/>
        <v/>
      </c>
      <c r="JG1370" t="str">
        <f t="shared" ca="1" si="299"/>
        <v/>
      </c>
      <c r="JH1370" t="str">
        <f t="shared" ca="1" si="300"/>
        <v/>
      </c>
      <c r="JI1370" t="str">
        <f t="shared" ca="1" si="301"/>
        <v/>
      </c>
    </row>
    <row r="1371" spans="264:269" x14ac:dyDescent="0.2">
      <c r="JD1371">
        <f t="shared" si="296"/>
        <v>0</v>
      </c>
      <c r="JE1371">
        <f t="shared" si="297"/>
        <v>0</v>
      </c>
      <c r="JF1371" t="str">
        <f t="shared" ca="1" si="298"/>
        <v/>
      </c>
      <c r="JG1371" t="str">
        <f t="shared" ca="1" si="299"/>
        <v/>
      </c>
      <c r="JH1371" t="str">
        <f t="shared" ca="1" si="300"/>
        <v/>
      </c>
      <c r="JI1371" t="str">
        <f t="shared" ca="1" si="301"/>
        <v/>
      </c>
    </row>
    <row r="1372" spans="264:269" x14ac:dyDescent="0.2">
      <c r="JD1372">
        <f t="shared" ref="JD1372:JD1435" si="302">IF(JD1371&lt;&gt;0,JD1371-1,0)</f>
        <v>0</v>
      </c>
      <c r="JE1372">
        <f t="shared" ref="JE1372:JE1435" si="303">IF(JD1372&lt;&gt;0,JE1371+1,0)</f>
        <v>0</v>
      </c>
      <c r="JF1372" t="str">
        <f t="shared" ref="JF1372:JF1435" ca="1" si="304">IF(ScenarioType&lt;&gt;"ALL",IF(ISERROR(IF(INDIRECT("SCENARIOMETA!B"&amp;JE1372)=ScenarioType,INDIRECT("SCENARIOMETA!A"&amp;JE1372)," ")),"",IF(INDIRECT("SCENARIOMETA!B"&amp;JE1372)=ScenarioType,INDIRECT("SCENARIOMETA!A"&amp;JE1372)," ")),IF(JD1372&lt;&gt;0,INDIRECT("SCENARIOMETA!A"&amp;JE1372),""))</f>
        <v/>
      </c>
      <c r="JG1372" t="str">
        <f t="shared" ref="JG1372:JG1435" ca="1" si="305">IF(ScenarioType&lt;&gt;"ALL",IF(ISERROR(IF(INDIRECT("SCENARIOMETA!B"&amp;JE1372)=ScenarioType,INDIRECT("SCENARIOMETA!B"&amp;JE1372)," ")),"",IF(INDIRECT("SCENARIOMETA!B"&amp;JE1372)=ScenarioType,INDIRECT("SCENARIOMETA!B"&amp;JE1372)," ")),IF(JD1372&lt;&gt;0,INDIRECT("SCENARIOMETA!B"&amp;JE1372),""))</f>
        <v/>
      </c>
      <c r="JH1372" t="str">
        <f t="shared" ref="JH1372:JH1435" ca="1" si="306">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307">IF(ScenarioType&lt;&gt;"ALL",IF(ISERROR(IF(INDIRECT("SCENARIOMETA!B"&amp;JE1372)=ScenarioType,INDIRECT("SCENARIOMETA!E"&amp;JE1372)," ")),"",IF(INDIRECT("SCENARIOMETA!B"&amp;JE1372)=ScenarioType,INDIRECT("SCENARIOMETA!E"&amp;JE1372)," ")+14),IF(JD1372&lt;&gt;0,INDIRECT("SCENARIOMETA!E"&amp;JE1372)+14,""))</f>
        <v/>
      </c>
    </row>
    <row r="1373" spans="264:269" x14ac:dyDescent="0.2">
      <c r="JD1373">
        <f t="shared" si="302"/>
        <v>0</v>
      </c>
      <c r="JE1373">
        <f t="shared" si="303"/>
        <v>0</v>
      </c>
      <c r="JF1373" t="str">
        <f t="shared" ca="1" si="304"/>
        <v/>
      </c>
      <c r="JG1373" t="str">
        <f t="shared" ca="1" si="305"/>
        <v/>
      </c>
      <c r="JH1373" t="str">
        <f t="shared" ca="1" si="306"/>
        <v/>
      </c>
      <c r="JI1373" t="str">
        <f t="shared" ca="1" si="307"/>
        <v/>
      </c>
    </row>
    <row r="1374" spans="264:269" x14ac:dyDescent="0.2">
      <c r="JD1374">
        <f t="shared" si="302"/>
        <v>0</v>
      </c>
      <c r="JE1374">
        <f t="shared" si="303"/>
        <v>0</v>
      </c>
      <c r="JF1374" t="str">
        <f t="shared" ca="1" si="304"/>
        <v/>
      </c>
      <c r="JG1374" t="str">
        <f t="shared" ca="1" si="305"/>
        <v/>
      </c>
      <c r="JH1374" t="str">
        <f t="shared" ca="1" si="306"/>
        <v/>
      </c>
      <c r="JI1374" t="str">
        <f t="shared" ca="1" si="307"/>
        <v/>
      </c>
    </row>
    <row r="1375" spans="264:269" x14ac:dyDescent="0.2">
      <c r="JD1375">
        <f t="shared" si="302"/>
        <v>0</v>
      </c>
      <c r="JE1375">
        <f t="shared" si="303"/>
        <v>0</v>
      </c>
      <c r="JF1375" t="str">
        <f t="shared" ca="1" si="304"/>
        <v/>
      </c>
      <c r="JG1375" t="str">
        <f t="shared" ca="1" si="305"/>
        <v/>
      </c>
      <c r="JH1375" t="str">
        <f t="shared" ca="1" si="306"/>
        <v/>
      </c>
      <c r="JI1375" t="str">
        <f t="shared" ca="1" si="307"/>
        <v/>
      </c>
    </row>
    <row r="1376" spans="264:269" x14ac:dyDescent="0.2">
      <c r="JD1376">
        <f t="shared" si="302"/>
        <v>0</v>
      </c>
      <c r="JE1376">
        <f t="shared" si="303"/>
        <v>0</v>
      </c>
      <c r="JF1376" t="str">
        <f t="shared" ca="1" si="304"/>
        <v/>
      </c>
      <c r="JG1376" t="str">
        <f t="shared" ca="1" si="305"/>
        <v/>
      </c>
      <c r="JH1376" t="str">
        <f t="shared" ca="1" si="306"/>
        <v/>
      </c>
      <c r="JI1376" t="str">
        <f t="shared" ca="1" si="307"/>
        <v/>
      </c>
    </row>
    <row r="1377" spans="264:269" x14ac:dyDescent="0.2">
      <c r="JD1377">
        <f t="shared" si="302"/>
        <v>0</v>
      </c>
      <c r="JE1377">
        <f t="shared" si="303"/>
        <v>0</v>
      </c>
      <c r="JF1377" t="str">
        <f t="shared" ca="1" si="304"/>
        <v/>
      </c>
      <c r="JG1377" t="str">
        <f t="shared" ca="1" si="305"/>
        <v/>
      </c>
      <c r="JH1377" t="str">
        <f t="shared" ca="1" si="306"/>
        <v/>
      </c>
      <c r="JI1377" t="str">
        <f t="shared" ca="1" si="307"/>
        <v/>
      </c>
    </row>
    <row r="1378" spans="264:269" x14ac:dyDescent="0.2">
      <c r="JD1378">
        <f t="shared" si="302"/>
        <v>0</v>
      </c>
      <c r="JE1378">
        <f t="shared" si="303"/>
        <v>0</v>
      </c>
      <c r="JF1378" t="str">
        <f t="shared" ca="1" si="304"/>
        <v/>
      </c>
      <c r="JG1378" t="str">
        <f t="shared" ca="1" si="305"/>
        <v/>
      </c>
      <c r="JH1378" t="str">
        <f t="shared" ca="1" si="306"/>
        <v/>
      </c>
      <c r="JI1378" t="str">
        <f t="shared" ca="1" si="307"/>
        <v/>
      </c>
    </row>
    <row r="1379" spans="264:269" x14ac:dyDescent="0.2">
      <c r="JD1379">
        <f t="shared" si="302"/>
        <v>0</v>
      </c>
      <c r="JE1379">
        <f t="shared" si="303"/>
        <v>0</v>
      </c>
      <c r="JF1379" t="str">
        <f t="shared" ca="1" si="304"/>
        <v/>
      </c>
      <c r="JG1379" t="str">
        <f t="shared" ca="1" si="305"/>
        <v/>
      </c>
      <c r="JH1379" t="str">
        <f t="shared" ca="1" si="306"/>
        <v/>
      </c>
      <c r="JI1379" t="str">
        <f t="shared" ca="1" si="307"/>
        <v/>
      </c>
    </row>
    <row r="1380" spans="264:269" x14ac:dyDescent="0.2">
      <c r="JD1380">
        <f t="shared" si="302"/>
        <v>0</v>
      </c>
      <c r="JE1380">
        <f t="shared" si="303"/>
        <v>0</v>
      </c>
      <c r="JF1380" t="str">
        <f t="shared" ca="1" si="304"/>
        <v/>
      </c>
      <c r="JG1380" t="str">
        <f t="shared" ca="1" si="305"/>
        <v/>
      </c>
      <c r="JH1380" t="str">
        <f t="shared" ca="1" si="306"/>
        <v/>
      </c>
      <c r="JI1380" t="str">
        <f t="shared" ca="1" si="307"/>
        <v/>
      </c>
    </row>
    <row r="1381" spans="264:269" x14ac:dyDescent="0.2">
      <c r="JD1381">
        <f t="shared" si="302"/>
        <v>0</v>
      </c>
      <c r="JE1381">
        <f t="shared" si="303"/>
        <v>0</v>
      </c>
      <c r="JF1381" t="str">
        <f t="shared" ca="1" si="304"/>
        <v/>
      </c>
      <c r="JG1381" t="str">
        <f t="shared" ca="1" si="305"/>
        <v/>
      </c>
      <c r="JH1381" t="str">
        <f t="shared" ca="1" si="306"/>
        <v/>
      </c>
      <c r="JI1381" t="str">
        <f t="shared" ca="1" si="307"/>
        <v/>
      </c>
    </row>
    <row r="1382" spans="264:269" x14ac:dyDescent="0.2">
      <c r="JD1382">
        <f t="shared" si="302"/>
        <v>0</v>
      </c>
      <c r="JE1382">
        <f t="shared" si="303"/>
        <v>0</v>
      </c>
      <c r="JF1382" t="str">
        <f t="shared" ca="1" si="304"/>
        <v/>
      </c>
      <c r="JG1382" t="str">
        <f t="shared" ca="1" si="305"/>
        <v/>
      </c>
      <c r="JH1382" t="str">
        <f t="shared" ca="1" si="306"/>
        <v/>
      </c>
      <c r="JI1382" t="str">
        <f t="shared" ca="1" si="307"/>
        <v/>
      </c>
    </row>
    <row r="1383" spans="264:269" x14ac:dyDescent="0.2">
      <c r="JD1383">
        <f t="shared" si="302"/>
        <v>0</v>
      </c>
      <c r="JE1383">
        <f t="shared" si="303"/>
        <v>0</v>
      </c>
      <c r="JF1383" t="str">
        <f t="shared" ca="1" si="304"/>
        <v/>
      </c>
      <c r="JG1383" t="str">
        <f t="shared" ca="1" si="305"/>
        <v/>
      </c>
      <c r="JH1383" t="str">
        <f t="shared" ca="1" si="306"/>
        <v/>
      </c>
      <c r="JI1383" t="str">
        <f t="shared" ca="1" si="307"/>
        <v/>
      </c>
    </row>
    <row r="1384" spans="264:269" x14ac:dyDescent="0.2">
      <c r="JD1384">
        <f t="shared" si="302"/>
        <v>0</v>
      </c>
      <c r="JE1384">
        <f t="shared" si="303"/>
        <v>0</v>
      </c>
      <c r="JF1384" t="str">
        <f t="shared" ca="1" si="304"/>
        <v/>
      </c>
      <c r="JG1384" t="str">
        <f t="shared" ca="1" si="305"/>
        <v/>
      </c>
      <c r="JH1384" t="str">
        <f t="shared" ca="1" si="306"/>
        <v/>
      </c>
      <c r="JI1384" t="str">
        <f t="shared" ca="1" si="307"/>
        <v/>
      </c>
    </row>
    <row r="1385" spans="264:269" x14ac:dyDescent="0.2">
      <c r="JD1385">
        <f t="shared" si="302"/>
        <v>0</v>
      </c>
      <c r="JE1385">
        <f t="shared" si="303"/>
        <v>0</v>
      </c>
      <c r="JF1385" t="str">
        <f t="shared" ca="1" si="304"/>
        <v/>
      </c>
      <c r="JG1385" t="str">
        <f t="shared" ca="1" si="305"/>
        <v/>
      </c>
      <c r="JH1385" t="str">
        <f t="shared" ca="1" si="306"/>
        <v/>
      </c>
      <c r="JI1385" t="str">
        <f t="shared" ca="1" si="307"/>
        <v/>
      </c>
    </row>
    <row r="1386" spans="264:269" x14ac:dyDescent="0.2">
      <c r="JD1386">
        <f t="shared" si="302"/>
        <v>0</v>
      </c>
      <c r="JE1386">
        <f t="shared" si="303"/>
        <v>0</v>
      </c>
      <c r="JF1386" t="str">
        <f t="shared" ca="1" si="304"/>
        <v/>
      </c>
      <c r="JG1386" t="str">
        <f t="shared" ca="1" si="305"/>
        <v/>
      </c>
      <c r="JH1386" t="str">
        <f t="shared" ca="1" si="306"/>
        <v/>
      </c>
      <c r="JI1386" t="str">
        <f t="shared" ca="1" si="307"/>
        <v/>
      </c>
    </row>
    <row r="1387" spans="264:269" x14ac:dyDescent="0.2">
      <c r="JD1387">
        <f t="shared" si="302"/>
        <v>0</v>
      </c>
      <c r="JE1387">
        <f t="shared" si="303"/>
        <v>0</v>
      </c>
      <c r="JF1387" t="str">
        <f t="shared" ca="1" si="304"/>
        <v/>
      </c>
      <c r="JG1387" t="str">
        <f t="shared" ca="1" si="305"/>
        <v/>
      </c>
      <c r="JH1387" t="str">
        <f t="shared" ca="1" si="306"/>
        <v/>
      </c>
      <c r="JI1387" t="str">
        <f t="shared" ca="1" si="307"/>
        <v/>
      </c>
    </row>
    <row r="1388" spans="264:269" x14ac:dyDescent="0.2">
      <c r="JD1388">
        <f t="shared" si="302"/>
        <v>0</v>
      </c>
      <c r="JE1388">
        <f t="shared" si="303"/>
        <v>0</v>
      </c>
      <c r="JF1388" t="str">
        <f t="shared" ca="1" si="304"/>
        <v/>
      </c>
      <c r="JG1388" t="str">
        <f t="shared" ca="1" si="305"/>
        <v/>
      </c>
      <c r="JH1388" t="str">
        <f t="shared" ca="1" si="306"/>
        <v/>
      </c>
      <c r="JI1388" t="str">
        <f t="shared" ca="1" si="307"/>
        <v/>
      </c>
    </row>
    <row r="1389" spans="264:269" x14ac:dyDescent="0.2">
      <c r="JD1389">
        <f t="shared" si="302"/>
        <v>0</v>
      </c>
      <c r="JE1389">
        <f t="shared" si="303"/>
        <v>0</v>
      </c>
      <c r="JF1389" t="str">
        <f t="shared" ca="1" si="304"/>
        <v/>
      </c>
      <c r="JG1389" t="str">
        <f t="shared" ca="1" si="305"/>
        <v/>
      </c>
      <c r="JH1389" t="str">
        <f t="shared" ca="1" si="306"/>
        <v/>
      </c>
      <c r="JI1389" t="str">
        <f t="shared" ca="1" si="307"/>
        <v/>
      </c>
    </row>
    <row r="1390" spans="264:269" x14ac:dyDescent="0.2">
      <c r="JD1390">
        <f t="shared" si="302"/>
        <v>0</v>
      </c>
      <c r="JE1390">
        <f t="shared" si="303"/>
        <v>0</v>
      </c>
      <c r="JF1390" t="str">
        <f t="shared" ca="1" si="304"/>
        <v/>
      </c>
      <c r="JG1390" t="str">
        <f t="shared" ca="1" si="305"/>
        <v/>
      </c>
      <c r="JH1390" t="str">
        <f t="shared" ca="1" si="306"/>
        <v/>
      </c>
      <c r="JI1390" t="str">
        <f t="shared" ca="1" si="307"/>
        <v/>
      </c>
    </row>
    <row r="1391" spans="264:269" x14ac:dyDescent="0.2">
      <c r="JD1391">
        <f t="shared" si="302"/>
        <v>0</v>
      </c>
      <c r="JE1391">
        <f t="shared" si="303"/>
        <v>0</v>
      </c>
      <c r="JF1391" t="str">
        <f t="shared" ca="1" si="304"/>
        <v/>
      </c>
      <c r="JG1391" t="str">
        <f t="shared" ca="1" si="305"/>
        <v/>
      </c>
      <c r="JH1391" t="str">
        <f t="shared" ca="1" si="306"/>
        <v/>
      </c>
      <c r="JI1391" t="str">
        <f t="shared" ca="1" si="307"/>
        <v/>
      </c>
    </row>
    <row r="1392" spans="264:269" x14ac:dyDescent="0.2">
      <c r="JD1392">
        <f t="shared" si="302"/>
        <v>0</v>
      </c>
      <c r="JE1392">
        <f t="shared" si="303"/>
        <v>0</v>
      </c>
      <c r="JF1392" t="str">
        <f t="shared" ca="1" si="304"/>
        <v/>
      </c>
      <c r="JG1392" t="str">
        <f t="shared" ca="1" si="305"/>
        <v/>
      </c>
      <c r="JH1392" t="str">
        <f t="shared" ca="1" si="306"/>
        <v/>
      </c>
      <c r="JI1392" t="str">
        <f t="shared" ca="1" si="307"/>
        <v/>
      </c>
    </row>
    <row r="1393" spans="264:269" x14ac:dyDescent="0.2">
      <c r="JD1393">
        <f t="shared" si="302"/>
        <v>0</v>
      </c>
      <c r="JE1393">
        <f t="shared" si="303"/>
        <v>0</v>
      </c>
      <c r="JF1393" t="str">
        <f t="shared" ca="1" si="304"/>
        <v/>
      </c>
      <c r="JG1393" t="str">
        <f t="shared" ca="1" si="305"/>
        <v/>
      </c>
      <c r="JH1393" t="str">
        <f t="shared" ca="1" si="306"/>
        <v/>
      </c>
      <c r="JI1393" t="str">
        <f t="shared" ca="1" si="307"/>
        <v/>
      </c>
    </row>
    <row r="1394" spans="264:269" x14ac:dyDescent="0.2">
      <c r="JD1394">
        <f t="shared" si="302"/>
        <v>0</v>
      </c>
      <c r="JE1394">
        <f t="shared" si="303"/>
        <v>0</v>
      </c>
      <c r="JF1394" t="str">
        <f t="shared" ca="1" si="304"/>
        <v/>
      </c>
      <c r="JG1394" t="str">
        <f t="shared" ca="1" si="305"/>
        <v/>
      </c>
      <c r="JH1394" t="str">
        <f t="shared" ca="1" si="306"/>
        <v/>
      </c>
      <c r="JI1394" t="str">
        <f t="shared" ca="1" si="307"/>
        <v/>
      </c>
    </row>
    <row r="1395" spans="264:269" x14ac:dyDescent="0.2">
      <c r="JD1395">
        <f t="shared" si="302"/>
        <v>0</v>
      </c>
      <c r="JE1395">
        <f t="shared" si="303"/>
        <v>0</v>
      </c>
      <c r="JF1395" t="str">
        <f t="shared" ca="1" si="304"/>
        <v/>
      </c>
      <c r="JG1395" t="str">
        <f t="shared" ca="1" si="305"/>
        <v/>
      </c>
      <c r="JH1395" t="str">
        <f t="shared" ca="1" si="306"/>
        <v/>
      </c>
      <c r="JI1395" t="str">
        <f t="shared" ca="1" si="307"/>
        <v/>
      </c>
    </row>
    <row r="1396" spans="264:269" x14ac:dyDescent="0.2">
      <c r="JD1396">
        <f t="shared" si="302"/>
        <v>0</v>
      </c>
      <c r="JE1396">
        <f t="shared" si="303"/>
        <v>0</v>
      </c>
      <c r="JF1396" t="str">
        <f t="shared" ca="1" si="304"/>
        <v/>
      </c>
      <c r="JG1396" t="str">
        <f t="shared" ca="1" si="305"/>
        <v/>
      </c>
      <c r="JH1396" t="str">
        <f t="shared" ca="1" si="306"/>
        <v/>
      </c>
      <c r="JI1396" t="str">
        <f t="shared" ca="1" si="307"/>
        <v/>
      </c>
    </row>
    <row r="1397" spans="264:269" x14ac:dyDescent="0.2">
      <c r="JD1397">
        <f t="shared" si="302"/>
        <v>0</v>
      </c>
      <c r="JE1397">
        <f t="shared" si="303"/>
        <v>0</v>
      </c>
      <c r="JF1397" t="str">
        <f t="shared" ca="1" si="304"/>
        <v/>
      </c>
      <c r="JG1397" t="str">
        <f t="shared" ca="1" si="305"/>
        <v/>
      </c>
      <c r="JH1397" t="str">
        <f t="shared" ca="1" si="306"/>
        <v/>
      </c>
      <c r="JI1397" t="str">
        <f t="shared" ca="1" si="307"/>
        <v/>
      </c>
    </row>
    <row r="1398" spans="264:269" x14ac:dyDescent="0.2">
      <c r="JD1398">
        <f t="shared" si="302"/>
        <v>0</v>
      </c>
      <c r="JE1398">
        <f t="shared" si="303"/>
        <v>0</v>
      </c>
      <c r="JF1398" t="str">
        <f t="shared" ca="1" si="304"/>
        <v/>
      </c>
      <c r="JG1398" t="str">
        <f t="shared" ca="1" si="305"/>
        <v/>
      </c>
      <c r="JH1398" t="str">
        <f t="shared" ca="1" si="306"/>
        <v/>
      </c>
      <c r="JI1398" t="str">
        <f t="shared" ca="1" si="307"/>
        <v/>
      </c>
    </row>
    <row r="1399" spans="264:269" x14ac:dyDescent="0.2">
      <c r="JD1399">
        <f t="shared" si="302"/>
        <v>0</v>
      </c>
      <c r="JE1399">
        <f t="shared" si="303"/>
        <v>0</v>
      </c>
      <c r="JF1399" t="str">
        <f t="shared" ca="1" si="304"/>
        <v/>
      </c>
      <c r="JG1399" t="str">
        <f t="shared" ca="1" si="305"/>
        <v/>
      </c>
      <c r="JH1399" t="str">
        <f t="shared" ca="1" si="306"/>
        <v/>
      </c>
      <c r="JI1399" t="str">
        <f t="shared" ca="1" si="307"/>
        <v/>
      </c>
    </row>
    <row r="1400" spans="264:269" x14ac:dyDescent="0.2">
      <c r="JD1400">
        <f t="shared" si="302"/>
        <v>0</v>
      </c>
      <c r="JE1400">
        <f t="shared" si="303"/>
        <v>0</v>
      </c>
      <c r="JF1400" t="str">
        <f t="shared" ca="1" si="304"/>
        <v/>
      </c>
      <c r="JG1400" t="str">
        <f t="shared" ca="1" si="305"/>
        <v/>
      </c>
      <c r="JH1400" t="str">
        <f t="shared" ca="1" si="306"/>
        <v/>
      </c>
      <c r="JI1400" t="str">
        <f t="shared" ca="1" si="307"/>
        <v/>
      </c>
    </row>
    <row r="1401" spans="264:269" x14ac:dyDescent="0.2">
      <c r="JD1401">
        <f t="shared" si="302"/>
        <v>0</v>
      </c>
      <c r="JE1401">
        <f t="shared" si="303"/>
        <v>0</v>
      </c>
      <c r="JF1401" t="str">
        <f t="shared" ca="1" si="304"/>
        <v/>
      </c>
      <c r="JG1401" t="str">
        <f t="shared" ca="1" si="305"/>
        <v/>
      </c>
      <c r="JH1401" t="str">
        <f t="shared" ca="1" si="306"/>
        <v/>
      </c>
      <c r="JI1401" t="str">
        <f t="shared" ca="1" si="307"/>
        <v/>
      </c>
    </row>
    <row r="1402" spans="264:269" x14ac:dyDescent="0.2">
      <c r="JD1402">
        <f t="shared" si="302"/>
        <v>0</v>
      </c>
      <c r="JE1402">
        <f t="shared" si="303"/>
        <v>0</v>
      </c>
      <c r="JF1402" t="str">
        <f t="shared" ca="1" si="304"/>
        <v/>
      </c>
      <c r="JG1402" t="str">
        <f t="shared" ca="1" si="305"/>
        <v/>
      </c>
      <c r="JH1402" t="str">
        <f t="shared" ca="1" si="306"/>
        <v/>
      </c>
      <c r="JI1402" t="str">
        <f t="shared" ca="1" si="307"/>
        <v/>
      </c>
    </row>
    <row r="1403" spans="264:269" x14ac:dyDescent="0.2">
      <c r="JD1403">
        <f t="shared" si="302"/>
        <v>0</v>
      </c>
      <c r="JE1403">
        <f t="shared" si="303"/>
        <v>0</v>
      </c>
      <c r="JF1403" t="str">
        <f t="shared" ca="1" si="304"/>
        <v/>
      </c>
      <c r="JG1403" t="str">
        <f t="shared" ca="1" si="305"/>
        <v/>
      </c>
      <c r="JH1403" t="str">
        <f t="shared" ca="1" si="306"/>
        <v/>
      </c>
      <c r="JI1403" t="str">
        <f t="shared" ca="1" si="307"/>
        <v/>
      </c>
    </row>
    <row r="1404" spans="264:269" x14ac:dyDescent="0.2">
      <c r="JD1404">
        <f t="shared" si="302"/>
        <v>0</v>
      </c>
      <c r="JE1404">
        <f t="shared" si="303"/>
        <v>0</v>
      </c>
      <c r="JF1404" t="str">
        <f t="shared" ca="1" si="304"/>
        <v/>
      </c>
      <c r="JG1404" t="str">
        <f t="shared" ca="1" si="305"/>
        <v/>
      </c>
      <c r="JH1404" t="str">
        <f t="shared" ca="1" si="306"/>
        <v/>
      </c>
      <c r="JI1404" t="str">
        <f t="shared" ca="1" si="307"/>
        <v/>
      </c>
    </row>
    <row r="1405" spans="264:269" x14ac:dyDescent="0.2">
      <c r="JD1405">
        <f t="shared" si="302"/>
        <v>0</v>
      </c>
      <c r="JE1405">
        <f t="shared" si="303"/>
        <v>0</v>
      </c>
      <c r="JF1405" t="str">
        <f t="shared" ca="1" si="304"/>
        <v/>
      </c>
      <c r="JG1405" t="str">
        <f t="shared" ca="1" si="305"/>
        <v/>
      </c>
      <c r="JH1405" t="str">
        <f t="shared" ca="1" si="306"/>
        <v/>
      </c>
      <c r="JI1405" t="str">
        <f t="shared" ca="1" si="307"/>
        <v/>
      </c>
    </row>
    <row r="1406" spans="264:269" x14ac:dyDescent="0.2">
      <c r="JD1406">
        <f t="shared" si="302"/>
        <v>0</v>
      </c>
      <c r="JE1406">
        <f t="shared" si="303"/>
        <v>0</v>
      </c>
      <c r="JF1406" t="str">
        <f t="shared" ca="1" si="304"/>
        <v/>
      </c>
      <c r="JG1406" t="str">
        <f t="shared" ca="1" si="305"/>
        <v/>
      </c>
      <c r="JH1406" t="str">
        <f t="shared" ca="1" si="306"/>
        <v/>
      </c>
      <c r="JI1406" t="str">
        <f t="shared" ca="1" si="307"/>
        <v/>
      </c>
    </row>
    <row r="1407" spans="264:269" x14ac:dyDescent="0.2">
      <c r="JD1407">
        <f t="shared" si="302"/>
        <v>0</v>
      </c>
      <c r="JE1407">
        <f t="shared" si="303"/>
        <v>0</v>
      </c>
      <c r="JF1407" t="str">
        <f t="shared" ca="1" si="304"/>
        <v/>
      </c>
      <c r="JG1407" t="str">
        <f t="shared" ca="1" si="305"/>
        <v/>
      </c>
      <c r="JH1407" t="str">
        <f t="shared" ca="1" si="306"/>
        <v/>
      </c>
      <c r="JI1407" t="str">
        <f t="shared" ca="1" si="307"/>
        <v/>
      </c>
    </row>
    <row r="1408" spans="264:269" x14ac:dyDescent="0.2">
      <c r="JD1408">
        <f t="shared" si="302"/>
        <v>0</v>
      </c>
      <c r="JE1408">
        <f t="shared" si="303"/>
        <v>0</v>
      </c>
      <c r="JF1408" t="str">
        <f t="shared" ca="1" si="304"/>
        <v/>
      </c>
      <c r="JG1408" t="str">
        <f t="shared" ca="1" si="305"/>
        <v/>
      </c>
      <c r="JH1408" t="str">
        <f t="shared" ca="1" si="306"/>
        <v/>
      </c>
      <c r="JI1408" t="str">
        <f t="shared" ca="1" si="307"/>
        <v/>
      </c>
    </row>
    <row r="1409" spans="264:269" x14ac:dyDescent="0.2">
      <c r="JD1409">
        <f t="shared" si="302"/>
        <v>0</v>
      </c>
      <c r="JE1409">
        <f t="shared" si="303"/>
        <v>0</v>
      </c>
      <c r="JF1409" t="str">
        <f t="shared" ca="1" si="304"/>
        <v/>
      </c>
      <c r="JG1409" t="str">
        <f t="shared" ca="1" si="305"/>
        <v/>
      </c>
      <c r="JH1409" t="str">
        <f t="shared" ca="1" si="306"/>
        <v/>
      </c>
      <c r="JI1409" t="str">
        <f t="shared" ca="1" si="307"/>
        <v/>
      </c>
    </row>
    <row r="1410" spans="264:269" x14ac:dyDescent="0.2">
      <c r="JD1410">
        <f t="shared" si="302"/>
        <v>0</v>
      </c>
      <c r="JE1410">
        <f t="shared" si="303"/>
        <v>0</v>
      </c>
      <c r="JF1410" t="str">
        <f t="shared" ca="1" si="304"/>
        <v/>
      </c>
      <c r="JG1410" t="str">
        <f t="shared" ca="1" si="305"/>
        <v/>
      </c>
      <c r="JH1410" t="str">
        <f t="shared" ca="1" si="306"/>
        <v/>
      </c>
      <c r="JI1410" t="str">
        <f t="shared" ca="1" si="307"/>
        <v/>
      </c>
    </row>
    <row r="1411" spans="264:269" x14ac:dyDescent="0.2">
      <c r="JD1411">
        <f t="shared" si="302"/>
        <v>0</v>
      </c>
      <c r="JE1411">
        <f t="shared" si="303"/>
        <v>0</v>
      </c>
      <c r="JF1411" t="str">
        <f t="shared" ca="1" si="304"/>
        <v/>
      </c>
      <c r="JG1411" t="str">
        <f t="shared" ca="1" si="305"/>
        <v/>
      </c>
      <c r="JH1411" t="str">
        <f t="shared" ca="1" si="306"/>
        <v/>
      </c>
      <c r="JI1411" t="str">
        <f t="shared" ca="1" si="307"/>
        <v/>
      </c>
    </row>
    <row r="1412" spans="264:269" x14ac:dyDescent="0.2">
      <c r="JD1412">
        <f t="shared" si="302"/>
        <v>0</v>
      </c>
      <c r="JE1412">
        <f t="shared" si="303"/>
        <v>0</v>
      </c>
      <c r="JF1412" t="str">
        <f t="shared" ca="1" si="304"/>
        <v/>
      </c>
      <c r="JG1412" t="str">
        <f t="shared" ca="1" si="305"/>
        <v/>
      </c>
      <c r="JH1412" t="str">
        <f t="shared" ca="1" si="306"/>
        <v/>
      </c>
      <c r="JI1412" t="str">
        <f t="shared" ca="1" si="307"/>
        <v/>
      </c>
    </row>
    <row r="1413" spans="264:269" x14ac:dyDescent="0.2">
      <c r="JD1413">
        <f t="shared" si="302"/>
        <v>0</v>
      </c>
      <c r="JE1413">
        <f t="shared" si="303"/>
        <v>0</v>
      </c>
      <c r="JF1413" t="str">
        <f t="shared" ca="1" si="304"/>
        <v/>
      </c>
      <c r="JG1413" t="str">
        <f t="shared" ca="1" si="305"/>
        <v/>
      </c>
      <c r="JH1413" t="str">
        <f t="shared" ca="1" si="306"/>
        <v/>
      </c>
      <c r="JI1413" t="str">
        <f t="shared" ca="1" si="307"/>
        <v/>
      </c>
    </row>
    <row r="1414" spans="264:269" x14ac:dyDescent="0.2">
      <c r="JD1414">
        <f t="shared" si="302"/>
        <v>0</v>
      </c>
      <c r="JE1414">
        <f t="shared" si="303"/>
        <v>0</v>
      </c>
      <c r="JF1414" t="str">
        <f t="shared" ca="1" si="304"/>
        <v/>
      </c>
      <c r="JG1414" t="str">
        <f t="shared" ca="1" si="305"/>
        <v/>
      </c>
      <c r="JH1414" t="str">
        <f t="shared" ca="1" si="306"/>
        <v/>
      </c>
      <c r="JI1414" t="str">
        <f t="shared" ca="1" si="307"/>
        <v/>
      </c>
    </row>
    <row r="1415" spans="264:269" x14ac:dyDescent="0.2">
      <c r="JD1415">
        <f t="shared" si="302"/>
        <v>0</v>
      </c>
      <c r="JE1415">
        <f t="shared" si="303"/>
        <v>0</v>
      </c>
      <c r="JF1415" t="str">
        <f t="shared" ca="1" si="304"/>
        <v/>
      </c>
      <c r="JG1415" t="str">
        <f t="shared" ca="1" si="305"/>
        <v/>
      </c>
      <c r="JH1415" t="str">
        <f t="shared" ca="1" si="306"/>
        <v/>
      </c>
      <c r="JI1415" t="str">
        <f t="shared" ca="1" si="307"/>
        <v/>
      </c>
    </row>
    <row r="1416" spans="264:269" x14ac:dyDescent="0.2">
      <c r="JD1416">
        <f t="shared" si="302"/>
        <v>0</v>
      </c>
      <c r="JE1416">
        <f t="shared" si="303"/>
        <v>0</v>
      </c>
      <c r="JF1416" t="str">
        <f t="shared" ca="1" si="304"/>
        <v/>
      </c>
      <c r="JG1416" t="str">
        <f t="shared" ca="1" si="305"/>
        <v/>
      </c>
      <c r="JH1416" t="str">
        <f t="shared" ca="1" si="306"/>
        <v/>
      </c>
      <c r="JI1416" t="str">
        <f t="shared" ca="1" si="307"/>
        <v/>
      </c>
    </row>
    <row r="1417" spans="264:269" x14ac:dyDescent="0.2">
      <c r="JD1417">
        <f t="shared" si="302"/>
        <v>0</v>
      </c>
      <c r="JE1417">
        <f t="shared" si="303"/>
        <v>0</v>
      </c>
      <c r="JF1417" t="str">
        <f t="shared" ca="1" si="304"/>
        <v/>
      </c>
      <c r="JG1417" t="str">
        <f t="shared" ca="1" si="305"/>
        <v/>
      </c>
      <c r="JH1417" t="str">
        <f t="shared" ca="1" si="306"/>
        <v/>
      </c>
      <c r="JI1417" t="str">
        <f t="shared" ca="1" si="307"/>
        <v/>
      </c>
    </row>
    <row r="1418" spans="264:269" x14ac:dyDescent="0.2">
      <c r="JD1418">
        <f t="shared" si="302"/>
        <v>0</v>
      </c>
      <c r="JE1418">
        <f t="shared" si="303"/>
        <v>0</v>
      </c>
      <c r="JF1418" t="str">
        <f t="shared" ca="1" si="304"/>
        <v/>
      </c>
      <c r="JG1418" t="str">
        <f t="shared" ca="1" si="305"/>
        <v/>
      </c>
      <c r="JH1418" t="str">
        <f t="shared" ca="1" si="306"/>
        <v/>
      </c>
      <c r="JI1418" t="str">
        <f t="shared" ca="1" si="307"/>
        <v/>
      </c>
    </row>
    <row r="1419" spans="264:269" x14ac:dyDescent="0.2">
      <c r="JD1419">
        <f t="shared" si="302"/>
        <v>0</v>
      </c>
      <c r="JE1419">
        <f t="shared" si="303"/>
        <v>0</v>
      </c>
      <c r="JF1419" t="str">
        <f t="shared" ca="1" si="304"/>
        <v/>
      </c>
      <c r="JG1419" t="str">
        <f t="shared" ca="1" si="305"/>
        <v/>
      </c>
      <c r="JH1419" t="str">
        <f t="shared" ca="1" si="306"/>
        <v/>
      </c>
      <c r="JI1419" t="str">
        <f t="shared" ca="1" si="307"/>
        <v/>
      </c>
    </row>
    <row r="1420" spans="264:269" x14ac:dyDescent="0.2">
      <c r="JD1420">
        <f t="shared" si="302"/>
        <v>0</v>
      </c>
      <c r="JE1420">
        <f t="shared" si="303"/>
        <v>0</v>
      </c>
      <c r="JF1420" t="str">
        <f t="shared" ca="1" si="304"/>
        <v/>
      </c>
      <c r="JG1420" t="str">
        <f t="shared" ca="1" si="305"/>
        <v/>
      </c>
      <c r="JH1420" t="str">
        <f t="shared" ca="1" si="306"/>
        <v/>
      </c>
      <c r="JI1420" t="str">
        <f t="shared" ca="1" si="307"/>
        <v/>
      </c>
    </row>
    <row r="1421" spans="264:269" x14ac:dyDescent="0.2">
      <c r="JD1421">
        <f t="shared" si="302"/>
        <v>0</v>
      </c>
      <c r="JE1421">
        <f t="shared" si="303"/>
        <v>0</v>
      </c>
      <c r="JF1421" t="str">
        <f t="shared" ca="1" si="304"/>
        <v/>
      </c>
      <c r="JG1421" t="str">
        <f t="shared" ca="1" si="305"/>
        <v/>
      </c>
      <c r="JH1421" t="str">
        <f t="shared" ca="1" si="306"/>
        <v/>
      </c>
      <c r="JI1421" t="str">
        <f t="shared" ca="1" si="307"/>
        <v/>
      </c>
    </row>
    <row r="1422" spans="264:269" x14ac:dyDescent="0.2">
      <c r="JD1422">
        <f t="shared" si="302"/>
        <v>0</v>
      </c>
      <c r="JE1422">
        <f t="shared" si="303"/>
        <v>0</v>
      </c>
      <c r="JF1422" t="str">
        <f t="shared" ca="1" si="304"/>
        <v/>
      </c>
      <c r="JG1422" t="str">
        <f t="shared" ca="1" si="305"/>
        <v/>
      </c>
      <c r="JH1422" t="str">
        <f t="shared" ca="1" si="306"/>
        <v/>
      </c>
      <c r="JI1422" t="str">
        <f t="shared" ca="1" si="307"/>
        <v/>
      </c>
    </row>
    <row r="1423" spans="264:269" x14ac:dyDescent="0.2">
      <c r="JD1423">
        <f t="shared" si="302"/>
        <v>0</v>
      </c>
      <c r="JE1423">
        <f t="shared" si="303"/>
        <v>0</v>
      </c>
      <c r="JF1423" t="str">
        <f t="shared" ca="1" si="304"/>
        <v/>
      </c>
      <c r="JG1423" t="str">
        <f t="shared" ca="1" si="305"/>
        <v/>
      </c>
      <c r="JH1423" t="str">
        <f t="shared" ca="1" si="306"/>
        <v/>
      </c>
      <c r="JI1423" t="str">
        <f t="shared" ca="1" si="307"/>
        <v/>
      </c>
    </row>
    <row r="1424" spans="264:269" x14ac:dyDescent="0.2">
      <c r="JD1424">
        <f t="shared" si="302"/>
        <v>0</v>
      </c>
      <c r="JE1424">
        <f t="shared" si="303"/>
        <v>0</v>
      </c>
      <c r="JF1424" t="str">
        <f t="shared" ca="1" si="304"/>
        <v/>
      </c>
      <c r="JG1424" t="str">
        <f t="shared" ca="1" si="305"/>
        <v/>
      </c>
      <c r="JH1424" t="str">
        <f t="shared" ca="1" si="306"/>
        <v/>
      </c>
      <c r="JI1424" t="str">
        <f t="shared" ca="1" si="307"/>
        <v/>
      </c>
    </row>
    <row r="1425" spans="264:269" x14ac:dyDescent="0.2">
      <c r="JD1425">
        <f t="shared" si="302"/>
        <v>0</v>
      </c>
      <c r="JE1425">
        <f t="shared" si="303"/>
        <v>0</v>
      </c>
      <c r="JF1425" t="str">
        <f t="shared" ca="1" si="304"/>
        <v/>
      </c>
      <c r="JG1425" t="str">
        <f t="shared" ca="1" si="305"/>
        <v/>
      </c>
      <c r="JH1425" t="str">
        <f t="shared" ca="1" si="306"/>
        <v/>
      </c>
      <c r="JI1425" t="str">
        <f t="shared" ca="1" si="307"/>
        <v/>
      </c>
    </row>
    <row r="1426" spans="264:269" x14ac:dyDescent="0.2">
      <c r="JD1426">
        <f t="shared" si="302"/>
        <v>0</v>
      </c>
      <c r="JE1426">
        <f t="shared" si="303"/>
        <v>0</v>
      </c>
      <c r="JF1426" t="str">
        <f t="shared" ca="1" si="304"/>
        <v/>
      </c>
      <c r="JG1426" t="str">
        <f t="shared" ca="1" si="305"/>
        <v/>
      </c>
      <c r="JH1426" t="str">
        <f t="shared" ca="1" si="306"/>
        <v/>
      </c>
      <c r="JI1426" t="str">
        <f t="shared" ca="1" si="307"/>
        <v/>
      </c>
    </row>
    <row r="1427" spans="264:269" x14ac:dyDescent="0.2">
      <c r="JD1427">
        <f t="shared" si="302"/>
        <v>0</v>
      </c>
      <c r="JE1427">
        <f t="shared" si="303"/>
        <v>0</v>
      </c>
      <c r="JF1427" t="str">
        <f t="shared" ca="1" si="304"/>
        <v/>
      </c>
      <c r="JG1427" t="str">
        <f t="shared" ca="1" si="305"/>
        <v/>
      </c>
      <c r="JH1427" t="str">
        <f t="shared" ca="1" si="306"/>
        <v/>
      </c>
      <c r="JI1427" t="str">
        <f t="shared" ca="1" si="307"/>
        <v/>
      </c>
    </row>
    <row r="1428" spans="264:269" x14ac:dyDescent="0.2">
      <c r="JD1428">
        <f t="shared" si="302"/>
        <v>0</v>
      </c>
      <c r="JE1428">
        <f t="shared" si="303"/>
        <v>0</v>
      </c>
      <c r="JF1428" t="str">
        <f t="shared" ca="1" si="304"/>
        <v/>
      </c>
      <c r="JG1428" t="str">
        <f t="shared" ca="1" si="305"/>
        <v/>
      </c>
      <c r="JH1428" t="str">
        <f t="shared" ca="1" si="306"/>
        <v/>
      </c>
      <c r="JI1428" t="str">
        <f t="shared" ca="1" si="307"/>
        <v/>
      </c>
    </row>
    <row r="1429" spans="264:269" x14ac:dyDescent="0.2">
      <c r="JD1429">
        <f t="shared" si="302"/>
        <v>0</v>
      </c>
      <c r="JE1429">
        <f t="shared" si="303"/>
        <v>0</v>
      </c>
      <c r="JF1429" t="str">
        <f t="shared" ca="1" si="304"/>
        <v/>
      </c>
      <c r="JG1429" t="str">
        <f t="shared" ca="1" si="305"/>
        <v/>
      </c>
      <c r="JH1429" t="str">
        <f t="shared" ca="1" si="306"/>
        <v/>
      </c>
      <c r="JI1429" t="str">
        <f t="shared" ca="1" si="307"/>
        <v/>
      </c>
    </row>
    <row r="1430" spans="264:269" x14ac:dyDescent="0.2">
      <c r="JD1430">
        <f t="shared" si="302"/>
        <v>0</v>
      </c>
      <c r="JE1430">
        <f t="shared" si="303"/>
        <v>0</v>
      </c>
      <c r="JF1430" t="str">
        <f t="shared" ca="1" si="304"/>
        <v/>
      </c>
      <c r="JG1430" t="str">
        <f t="shared" ca="1" si="305"/>
        <v/>
      </c>
      <c r="JH1430" t="str">
        <f t="shared" ca="1" si="306"/>
        <v/>
      </c>
      <c r="JI1430" t="str">
        <f t="shared" ca="1" si="307"/>
        <v/>
      </c>
    </row>
    <row r="1431" spans="264:269" x14ac:dyDescent="0.2">
      <c r="JD1431">
        <f t="shared" si="302"/>
        <v>0</v>
      </c>
      <c r="JE1431">
        <f t="shared" si="303"/>
        <v>0</v>
      </c>
      <c r="JF1431" t="str">
        <f t="shared" ca="1" si="304"/>
        <v/>
      </c>
      <c r="JG1431" t="str">
        <f t="shared" ca="1" si="305"/>
        <v/>
      </c>
      <c r="JH1431" t="str">
        <f t="shared" ca="1" si="306"/>
        <v/>
      </c>
      <c r="JI1431" t="str">
        <f t="shared" ca="1" si="307"/>
        <v/>
      </c>
    </row>
    <row r="1432" spans="264:269" x14ac:dyDescent="0.2">
      <c r="JD1432">
        <f t="shared" si="302"/>
        <v>0</v>
      </c>
      <c r="JE1432">
        <f t="shared" si="303"/>
        <v>0</v>
      </c>
      <c r="JF1432" t="str">
        <f t="shared" ca="1" si="304"/>
        <v/>
      </c>
      <c r="JG1432" t="str">
        <f t="shared" ca="1" si="305"/>
        <v/>
      </c>
      <c r="JH1432" t="str">
        <f t="shared" ca="1" si="306"/>
        <v/>
      </c>
      <c r="JI1432" t="str">
        <f t="shared" ca="1" si="307"/>
        <v/>
      </c>
    </row>
    <row r="1433" spans="264:269" x14ac:dyDescent="0.2">
      <c r="JD1433">
        <f t="shared" si="302"/>
        <v>0</v>
      </c>
      <c r="JE1433">
        <f t="shared" si="303"/>
        <v>0</v>
      </c>
      <c r="JF1433" t="str">
        <f t="shared" ca="1" si="304"/>
        <v/>
      </c>
      <c r="JG1433" t="str">
        <f t="shared" ca="1" si="305"/>
        <v/>
      </c>
      <c r="JH1433" t="str">
        <f t="shared" ca="1" si="306"/>
        <v/>
      </c>
      <c r="JI1433" t="str">
        <f t="shared" ca="1" si="307"/>
        <v/>
      </c>
    </row>
    <row r="1434" spans="264:269" x14ac:dyDescent="0.2">
      <c r="JD1434">
        <f t="shared" si="302"/>
        <v>0</v>
      </c>
      <c r="JE1434">
        <f t="shared" si="303"/>
        <v>0</v>
      </c>
      <c r="JF1434" t="str">
        <f t="shared" ca="1" si="304"/>
        <v/>
      </c>
      <c r="JG1434" t="str">
        <f t="shared" ca="1" si="305"/>
        <v/>
      </c>
      <c r="JH1434" t="str">
        <f t="shared" ca="1" si="306"/>
        <v/>
      </c>
      <c r="JI1434" t="str">
        <f t="shared" ca="1" si="307"/>
        <v/>
      </c>
    </row>
    <row r="1435" spans="264:269" x14ac:dyDescent="0.2">
      <c r="JD1435">
        <f t="shared" si="302"/>
        <v>0</v>
      </c>
      <c r="JE1435">
        <f t="shared" si="303"/>
        <v>0</v>
      </c>
      <c r="JF1435" t="str">
        <f t="shared" ca="1" si="304"/>
        <v/>
      </c>
      <c r="JG1435" t="str">
        <f t="shared" ca="1" si="305"/>
        <v/>
      </c>
      <c r="JH1435" t="str">
        <f t="shared" ca="1" si="306"/>
        <v/>
      </c>
      <c r="JI1435" t="str">
        <f t="shared" ca="1" si="307"/>
        <v/>
      </c>
    </row>
    <row r="1436" spans="264:269" x14ac:dyDescent="0.2">
      <c r="JD1436">
        <f t="shared" ref="JD1436:JD1499" si="308">IF(JD1435&lt;&gt;0,JD1435-1,0)</f>
        <v>0</v>
      </c>
      <c r="JE1436">
        <f t="shared" ref="JE1436:JE1499" si="309">IF(JD1436&lt;&gt;0,JE1435+1,0)</f>
        <v>0</v>
      </c>
      <c r="JF1436" t="str">
        <f t="shared" ref="JF1436:JF1499" ca="1" si="310">IF(ScenarioType&lt;&gt;"ALL",IF(ISERROR(IF(INDIRECT("SCENARIOMETA!B"&amp;JE1436)=ScenarioType,INDIRECT("SCENARIOMETA!A"&amp;JE1436)," ")),"",IF(INDIRECT("SCENARIOMETA!B"&amp;JE1436)=ScenarioType,INDIRECT("SCENARIOMETA!A"&amp;JE1436)," ")),IF(JD1436&lt;&gt;0,INDIRECT("SCENARIOMETA!A"&amp;JE1436),""))</f>
        <v/>
      </c>
      <c r="JG1436" t="str">
        <f t="shared" ref="JG1436:JG1499" ca="1" si="311">IF(ScenarioType&lt;&gt;"ALL",IF(ISERROR(IF(INDIRECT("SCENARIOMETA!B"&amp;JE1436)=ScenarioType,INDIRECT("SCENARIOMETA!B"&amp;JE1436)," ")),"",IF(INDIRECT("SCENARIOMETA!B"&amp;JE1436)=ScenarioType,INDIRECT("SCENARIOMETA!B"&amp;JE1436)," ")),IF(JD1436&lt;&gt;0,INDIRECT("SCENARIOMETA!B"&amp;JE1436),""))</f>
        <v/>
      </c>
      <c r="JH1436" t="str">
        <f t="shared" ref="JH1436:JH1499" ca="1" si="312">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313">IF(ScenarioType&lt;&gt;"ALL",IF(ISERROR(IF(INDIRECT("SCENARIOMETA!B"&amp;JE1436)=ScenarioType,INDIRECT("SCENARIOMETA!E"&amp;JE1436)," ")),"",IF(INDIRECT("SCENARIOMETA!B"&amp;JE1436)=ScenarioType,INDIRECT("SCENARIOMETA!E"&amp;JE1436)," ")+14),IF(JD1436&lt;&gt;0,INDIRECT("SCENARIOMETA!E"&amp;JE1436)+14,""))</f>
        <v/>
      </c>
    </row>
    <row r="1437" spans="264:269" x14ac:dyDescent="0.2">
      <c r="JD1437">
        <f t="shared" si="308"/>
        <v>0</v>
      </c>
      <c r="JE1437">
        <f t="shared" si="309"/>
        <v>0</v>
      </c>
      <c r="JF1437" t="str">
        <f t="shared" ca="1" si="310"/>
        <v/>
      </c>
      <c r="JG1437" t="str">
        <f t="shared" ca="1" si="311"/>
        <v/>
      </c>
      <c r="JH1437" t="str">
        <f t="shared" ca="1" si="312"/>
        <v/>
      </c>
      <c r="JI1437" t="str">
        <f t="shared" ca="1" si="313"/>
        <v/>
      </c>
    </row>
    <row r="1438" spans="264:269" x14ac:dyDescent="0.2">
      <c r="JD1438">
        <f t="shared" si="308"/>
        <v>0</v>
      </c>
      <c r="JE1438">
        <f t="shared" si="309"/>
        <v>0</v>
      </c>
      <c r="JF1438" t="str">
        <f t="shared" ca="1" si="310"/>
        <v/>
      </c>
      <c r="JG1438" t="str">
        <f t="shared" ca="1" si="311"/>
        <v/>
      </c>
      <c r="JH1438" t="str">
        <f t="shared" ca="1" si="312"/>
        <v/>
      </c>
      <c r="JI1438" t="str">
        <f t="shared" ca="1" si="313"/>
        <v/>
      </c>
    </row>
    <row r="1439" spans="264:269" x14ac:dyDescent="0.2">
      <c r="JD1439">
        <f t="shared" si="308"/>
        <v>0</v>
      </c>
      <c r="JE1439">
        <f t="shared" si="309"/>
        <v>0</v>
      </c>
      <c r="JF1439" t="str">
        <f t="shared" ca="1" si="310"/>
        <v/>
      </c>
      <c r="JG1439" t="str">
        <f t="shared" ca="1" si="311"/>
        <v/>
      </c>
      <c r="JH1439" t="str">
        <f t="shared" ca="1" si="312"/>
        <v/>
      </c>
      <c r="JI1439" t="str">
        <f t="shared" ca="1" si="313"/>
        <v/>
      </c>
    </row>
    <row r="1440" spans="264:269" x14ac:dyDescent="0.2">
      <c r="JD1440">
        <f t="shared" si="308"/>
        <v>0</v>
      </c>
      <c r="JE1440">
        <f t="shared" si="309"/>
        <v>0</v>
      </c>
      <c r="JF1440" t="str">
        <f t="shared" ca="1" si="310"/>
        <v/>
      </c>
      <c r="JG1440" t="str">
        <f t="shared" ca="1" si="311"/>
        <v/>
      </c>
      <c r="JH1440" t="str">
        <f t="shared" ca="1" si="312"/>
        <v/>
      </c>
      <c r="JI1440" t="str">
        <f t="shared" ca="1" si="313"/>
        <v/>
      </c>
    </row>
    <row r="1441" spans="264:269" x14ac:dyDescent="0.2">
      <c r="JD1441">
        <f t="shared" si="308"/>
        <v>0</v>
      </c>
      <c r="JE1441">
        <f t="shared" si="309"/>
        <v>0</v>
      </c>
      <c r="JF1441" t="str">
        <f t="shared" ca="1" si="310"/>
        <v/>
      </c>
      <c r="JG1441" t="str">
        <f t="shared" ca="1" si="311"/>
        <v/>
      </c>
      <c r="JH1441" t="str">
        <f t="shared" ca="1" si="312"/>
        <v/>
      </c>
      <c r="JI1441" t="str">
        <f t="shared" ca="1" si="313"/>
        <v/>
      </c>
    </row>
    <row r="1442" spans="264:269" x14ac:dyDescent="0.2">
      <c r="JD1442">
        <f t="shared" si="308"/>
        <v>0</v>
      </c>
      <c r="JE1442">
        <f t="shared" si="309"/>
        <v>0</v>
      </c>
      <c r="JF1442" t="str">
        <f t="shared" ca="1" si="310"/>
        <v/>
      </c>
      <c r="JG1442" t="str">
        <f t="shared" ca="1" si="311"/>
        <v/>
      </c>
      <c r="JH1442" t="str">
        <f t="shared" ca="1" si="312"/>
        <v/>
      </c>
      <c r="JI1442" t="str">
        <f t="shared" ca="1" si="313"/>
        <v/>
      </c>
    </row>
    <row r="1443" spans="264:269" x14ac:dyDescent="0.2">
      <c r="JD1443">
        <f t="shared" si="308"/>
        <v>0</v>
      </c>
      <c r="JE1443">
        <f t="shared" si="309"/>
        <v>0</v>
      </c>
      <c r="JF1443" t="str">
        <f t="shared" ca="1" si="310"/>
        <v/>
      </c>
      <c r="JG1443" t="str">
        <f t="shared" ca="1" si="311"/>
        <v/>
      </c>
      <c r="JH1443" t="str">
        <f t="shared" ca="1" si="312"/>
        <v/>
      </c>
      <c r="JI1443" t="str">
        <f t="shared" ca="1" si="313"/>
        <v/>
      </c>
    </row>
    <row r="1444" spans="264:269" x14ac:dyDescent="0.2">
      <c r="JD1444">
        <f t="shared" si="308"/>
        <v>0</v>
      </c>
      <c r="JE1444">
        <f t="shared" si="309"/>
        <v>0</v>
      </c>
      <c r="JF1444" t="str">
        <f t="shared" ca="1" si="310"/>
        <v/>
      </c>
      <c r="JG1444" t="str">
        <f t="shared" ca="1" si="311"/>
        <v/>
      </c>
      <c r="JH1444" t="str">
        <f t="shared" ca="1" si="312"/>
        <v/>
      </c>
      <c r="JI1444" t="str">
        <f t="shared" ca="1" si="313"/>
        <v/>
      </c>
    </row>
    <row r="1445" spans="264:269" x14ac:dyDescent="0.2">
      <c r="JD1445">
        <f t="shared" si="308"/>
        <v>0</v>
      </c>
      <c r="JE1445">
        <f t="shared" si="309"/>
        <v>0</v>
      </c>
      <c r="JF1445" t="str">
        <f t="shared" ca="1" si="310"/>
        <v/>
      </c>
      <c r="JG1445" t="str">
        <f t="shared" ca="1" si="311"/>
        <v/>
      </c>
      <c r="JH1445" t="str">
        <f t="shared" ca="1" si="312"/>
        <v/>
      </c>
      <c r="JI1445" t="str">
        <f t="shared" ca="1" si="313"/>
        <v/>
      </c>
    </row>
    <row r="1446" spans="264:269" x14ac:dyDescent="0.2">
      <c r="JD1446">
        <f t="shared" si="308"/>
        <v>0</v>
      </c>
      <c r="JE1446">
        <f t="shared" si="309"/>
        <v>0</v>
      </c>
      <c r="JF1446" t="str">
        <f t="shared" ca="1" si="310"/>
        <v/>
      </c>
      <c r="JG1446" t="str">
        <f t="shared" ca="1" si="311"/>
        <v/>
      </c>
      <c r="JH1446" t="str">
        <f t="shared" ca="1" si="312"/>
        <v/>
      </c>
      <c r="JI1446" t="str">
        <f t="shared" ca="1" si="313"/>
        <v/>
      </c>
    </row>
    <row r="1447" spans="264:269" x14ac:dyDescent="0.2">
      <c r="JD1447">
        <f t="shared" si="308"/>
        <v>0</v>
      </c>
      <c r="JE1447">
        <f t="shared" si="309"/>
        <v>0</v>
      </c>
      <c r="JF1447" t="str">
        <f t="shared" ca="1" si="310"/>
        <v/>
      </c>
      <c r="JG1447" t="str">
        <f t="shared" ca="1" si="311"/>
        <v/>
      </c>
      <c r="JH1447" t="str">
        <f t="shared" ca="1" si="312"/>
        <v/>
      </c>
      <c r="JI1447" t="str">
        <f t="shared" ca="1" si="313"/>
        <v/>
      </c>
    </row>
    <row r="1448" spans="264:269" x14ac:dyDescent="0.2">
      <c r="JD1448">
        <f t="shared" si="308"/>
        <v>0</v>
      </c>
      <c r="JE1448">
        <f t="shared" si="309"/>
        <v>0</v>
      </c>
      <c r="JF1448" t="str">
        <f t="shared" ca="1" si="310"/>
        <v/>
      </c>
      <c r="JG1448" t="str">
        <f t="shared" ca="1" si="311"/>
        <v/>
      </c>
      <c r="JH1448" t="str">
        <f t="shared" ca="1" si="312"/>
        <v/>
      </c>
      <c r="JI1448" t="str">
        <f t="shared" ca="1" si="313"/>
        <v/>
      </c>
    </row>
    <row r="1449" spans="264:269" x14ac:dyDescent="0.2">
      <c r="JD1449">
        <f t="shared" si="308"/>
        <v>0</v>
      </c>
      <c r="JE1449">
        <f t="shared" si="309"/>
        <v>0</v>
      </c>
      <c r="JF1449" t="str">
        <f t="shared" ca="1" si="310"/>
        <v/>
      </c>
      <c r="JG1449" t="str">
        <f t="shared" ca="1" si="311"/>
        <v/>
      </c>
      <c r="JH1449" t="str">
        <f t="shared" ca="1" si="312"/>
        <v/>
      </c>
      <c r="JI1449" t="str">
        <f t="shared" ca="1" si="313"/>
        <v/>
      </c>
    </row>
    <row r="1450" spans="264:269" x14ac:dyDescent="0.2">
      <c r="JD1450">
        <f t="shared" si="308"/>
        <v>0</v>
      </c>
      <c r="JE1450">
        <f t="shared" si="309"/>
        <v>0</v>
      </c>
      <c r="JF1450" t="str">
        <f t="shared" ca="1" si="310"/>
        <v/>
      </c>
      <c r="JG1450" t="str">
        <f t="shared" ca="1" si="311"/>
        <v/>
      </c>
      <c r="JH1450" t="str">
        <f t="shared" ca="1" si="312"/>
        <v/>
      </c>
      <c r="JI1450" t="str">
        <f t="shared" ca="1" si="313"/>
        <v/>
      </c>
    </row>
    <row r="1451" spans="264:269" x14ac:dyDescent="0.2">
      <c r="JD1451">
        <f t="shared" si="308"/>
        <v>0</v>
      </c>
      <c r="JE1451">
        <f t="shared" si="309"/>
        <v>0</v>
      </c>
      <c r="JF1451" t="str">
        <f t="shared" ca="1" si="310"/>
        <v/>
      </c>
      <c r="JG1451" t="str">
        <f t="shared" ca="1" si="311"/>
        <v/>
      </c>
      <c r="JH1451" t="str">
        <f t="shared" ca="1" si="312"/>
        <v/>
      </c>
      <c r="JI1451" t="str">
        <f t="shared" ca="1" si="313"/>
        <v/>
      </c>
    </row>
    <row r="1452" spans="264:269" x14ac:dyDescent="0.2">
      <c r="JD1452">
        <f t="shared" si="308"/>
        <v>0</v>
      </c>
      <c r="JE1452">
        <f t="shared" si="309"/>
        <v>0</v>
      </c>
      <c r="JF1452" t="str">
        <f t="shared" ca="1" si="310"/>
        <v/>
      </c>
      <c r="JG1452" t="str">
        <f t="shared" ca="1" si="311"/>
        <v/>
      </c>
      <c r="JH1452" t="str">
        <f t="shared" ca="1" si="312"/>
        <v/>
      </c>
      <c r="JI1452" t="str">
        <f t="shared" ca="1" si="313"/>
        <v/>
      </c>
    </row>
    <row r="1453" spans="264:269" x14ac:dyDescent="0.2">
      <c r="JD1453">
        <f t="shared" si="308"/>
        <v>0</v>
      </c>
      <c r="JE1453">
        <f t="shared" si="309"/>
        <v>0</v>
      </c>
      <c r="JF1453" t="str">
        <f t="shared" ca="1" si="310"/>
        <v/>
      </c>
      <c r="JG1453" t="str">
        <f t="shared" ca="1" si="311"/>
        <v/>
      </c>
      <c r="JH1453" t="str">
        <f t="shared" ca="1" si="312"/>
        <v/>
      </c>
      <c r="JI1453" t="str">
        <f t="shared" ca="1" si="313"/>
        <v/>
      </c>
    </row>
    <row r="1454" spans="264:269" x14ac:dyDescent="0.2">
      <c r="JD1454">
        <f t="shared" si="308"/>
        <v>0</v>
      </c>
      <c r="JE1454">
        <f t="shared" si="309"/>
        <v>0</v>
      </c>
      <c r="JF1454" t="str">
        <f t="shared" ca="1" si="310"/>
        <v/>
      </c>
      <c r="JG1454" t="str">
        <f t="shared" ca="1" si="311"/>
        <v/>
      </c>
      <c r="JH1454" t="str">
        <f t="shared" ca="1" si="312"/>
        <v/>
      </c>
      <c r="JI1454" t="str">
        <f t="shared" ca="1" si="313"/>
        <v/>
      </c>
    </row>
    <row r="1455" spans="264:269" x14ac:dyDescent="0.2">
      <c r="JD1455">
        <f t="shared" si="308"/>
        <v>0</v>
      </c>
      <c r="JE1455">
        <f t="shared" si="309"/>
        <v>0</v>
      </c>
      <c r="JF1455" t="str">
        <f t="shared" ca="1" si="310"/>
        <v/>
      </c>
      <c r="JG1455" t="str">
        <f t="shared" ca="1" si="311"/>
        <v/>
      </c>
      <c r="JH1455" t="str">
        <f t="shared" ca="1" si="312"/>
        <v/>
      </c>
      <c r="JI1455" t="str">
        <f t="shared" ca="1" si="313"/>
        <v/>
      </c>
    </row>
    <row r="1456" spans="264:269" x14ac:dyDescent="0.2">
      <c r="JD1456">
        <f t="shared" si="308"/>
        <v>0</v>
      </c>
      <c r="JE1456">
        <f t="shared" si="309"/>
        <v>0</v>
      </c>
      <c r="JF1456" t="str">
        <f t="shared" ca="1" si="310"/>
        <v/>
      </c>
      <c r="JG1456" t="str">
        <f t="shared" ca="1" si="311"/>
        <v/>
      </c>
      <c r="JH1456" t="str">
        <f t="shared" ca="1" si="312"/>
        <v/>
      </c>
      <c r="JI1456" t="str">
        <f t="shared" ca="1" si="313"/>
        <v/>
      </c>
    </row>
    <row r="1457" spans="264:269" x14ac:dyDescent="0.2">
      <c r="JD1457">
        <f t="shared" si="308"/>
        <v>0</v>
      </c>
      <c r="JE1457">
        <f t="shared" si="309"/>
        <v>0</v>
      </c>
      <c r="JF1457" t="str">
        <f t="shared" ca="1" si="310"/>
        <v/>
      </c>
      <c r="JG1457" t="str">
        <f t="shared" ca="1" si="311"/>
        <v/>
      </c>
      <c r="JH1457" t="str">
        <f t="shared" ca="1" si="312"/>
        <v/>
      </c>
      <c r="JI1457" t="str">
        <f t="shared" ca="1" si="313"/>
        <v/>
      </c>
    </row>
    <row r="1458" spans="264:269" x14ac:dyDescent="0.2">
      <c r="JD1458">
        <f t="shared" si="308"/>
        <v>0</v>
      </c>
      <c r="JE1458">
        <f t="shared" si="309"/>
        <v>0</v>
      </c>
      <c r="JF1458" t="str">
        <f t="shared" ca="1" si="310"/>
        <v/>
      </c>
      <c r="JG1458" t="str">
        <f t="shared" ca="1" si="311"/>
        <v/>
      </c>
      <c r="JH1458" t="str">
        <f t="shared" ca="1" si="312"/>
        <v/>
      </c>
      <c r="JI1458" t="str">
        <f t="shared" ca="1" si="313"/>
        <v/>
      </c>
    </row>
    <row r="1459" spans="264:269" x14ac:dyDescent="0.2">
      <c r="JD1459">
        <f t="shared" si="308"/>
        <v>0</v>
      </c>
      <c r="JE1459">
        <f t="shared" si="309"/>
        <v>0</v>
      </c>
      <c r="JF1459" t="str">
        <f t="shared" ca="1" si="310"/>
        <v/>
      </c>
      <c r="JG1459" t="str">
        <f t="shared" ca="1" si="311"/>
        <v/>
      </c>
      <c r="JH1459" t="str">
        <f t="shared" ca="1" si="312"/>
        <v/>
      </c>
      <c r="JI1459" t="str">
        <f t="shared" ca="1" si="313"/>
        <v/>
      </c>
    </row>
    <row r="1460" spans="264:269" x14ac:dyDescent="0.2">
      <c r="JD1460">
        <f t="shared" si="308"/>
        <v>0</v>
      </c>
      <c r="JE1460">
        <f t="shared" si="309"/>
        <v>0</v>
      </c>
      <c r="JF1460" t="str">
        <f t="shared" ca="1" si="310"/>
        <v/>
      </c>
      <c r="JG1460" t="str">
        <f t="shared" ca="1" si="311"/>
        <v/>
      </c>
      <c r="JH1460" t="str">
        <f t="shared" ca="1" si="312"/>
        <v/>
      </c>
      <c r="JI1460" t="str">
        <f t="shared" ca="1" si="313"/>
        <v/>
      </c>
    </row>
    <row r="1461" spans="264:269" x14ac:dyDescent="0.2">
      <c r="JD1461">
        <f t="shared" si="308"/>
        <v>0</v>
      </c>
      <c r="JE1461">
        <f t="shared" si="309"/>
        <v>0</v>
      </c>
      <c r="JF1461" t="str">
        <f t="shared" ca="1" si="310"/>
        <v/>
      </c>
      <c r="JG1461" t="str">
        <f t="shared" ca="1" si="311"/>
        <v/>
      </c>
      <c r="JH1461" t="str">
        <f t="shared" ca="1" si="312"/>
        <v/>
      </c>
      <c r="JI1461" t="str">
        <f t="shared" ca="1" si="313"/>
        <v/>
      </c>
    </row>
    <row r="1462" spans="264:269" x14ac:dyDescent="0.2">
      <c r="JD1462">
        <f t="shared" si="308"/>
        <v>0</v>
      </c>
      <c r="JE1462">
        <f t="shared" si="309"/>
        <v>0</v>
      </c>
      <c r="JF1462" t="str">
        <f t="shared" ca="1" si="310"/>
        <v/>
      </c>
      <c r="JG1462" t="str">
        <f t="shared" ca="1" si="311"/>
        <v/>
      </c>
      <c r="JH1462" t="str">
        <f t="shared" ca="1" si="312"/>
        <v/>
      </c>
      <c r="JI1462" t="str">
        <f t="shared" ca="1" si="313"/>
        <v/>
      </c>
    </row>
    <row r="1463" spans="264:269" x14ac:dyDescent="0.2">
      <c r="JD1463">
        <f t="shared" si="308"/>
        <v>0</v>
      </c>
      <c r="JE1463">
        <f t="shared" si="309"/>
        <v>0</v>
      </c>
      <c r="JF1463" t="str">
        <f t="shared" ca="1" si="310"/>
        <v/>
      </c>
      <c r="JG1463" t="str">
        <f t="shared" ca="1" si="311"/>
        <v/>
      </c>
      <c r="JH1463" t="str">
        <f t="shared" ca="1" si="312"/>
        <v/>
      </c>
      <c r="JI1463" t="str">
        <f t="shared" ca="1" si="313"/>
        <v/>
      </c>
    </row>
    <row r="1464" spans="264:269" x14ac:dyDescent="0.2">
      <c r="JD1464">
        <f t="shared" si="308"/>
        <v>0</v>
      </c>
      <c r="JE1464">
        <f t="shared" si="309"/>
        <v>0</v>
      </c>
      <c r="JF1464" t="str">
        <f t="shared" ca="1" si="310"/>
        <v/>
      </c>
      <c r="JG1464" t="str">
        <f t="shared" ca="1" si="311"/>
        <v/>
      </c>
      <c r="JH1464" t="str">
        <f t="shared" ca="1" si="312"/>
        <v/>
      </c>
      <c r="JI1464" t="str">
        <f t="shared" ca="1" si="313"/>
        <v/>
      </c>
    </row>
    <row r="1465" spans="264:269" x14ac:dyDescent="0.2">
      <c r="JD1465">
        <f t="shared" si="308"/>
        <v>0</v>
      </c>
      <c r="JE1465">
        <f t="shared" si="309"/>
        <v>0</v>
      </c>
      <c r="JF1465" t="str">
        <f t="shared" ca="1" si="310"/>
        <v/>
      </c>
      <c r="JG1465" t="str">
        <f t="shared" ca="1" si="311"/>
        <v/>
      </c>
      <c r="JH1465" t="str">
        <f t="shared" ca="1" si="312"/>
        <v/>
      </c>
      <c r="JI1465" t="str">
        <f t="shared" ca="1" si="313"/>
        <v/>
      </c>
    </row>
    <row r="1466" spans="264:269" x14ac:dyDescent="0.2">
      <c r="JD1466">
        <f t="shared" si="308"/>
        <v>0</v>
      </c>
      <c r="JE1466">
        <f t="shared" si="309"/>
        <v>0</v>
      </c>
      <c r="JF1466" t="str">
        <f t="shared" ca="1" si="310"/>
        <v/>
      </c>
      <c r="JG1466" t="str">
        <f t="shared" ca="1" si="311"/>
        <v/>
      </c>
      <c r="JH1466" t="str">
        <f t="shared" ca="1" si="312"/>
        <v/>
      </c>
      <c r="JI1466" t="str">
        <f t="shared" ca="1" si="313"/>
        <v/>
      </c>
    </row>
    <row r="1467" spans="264:269" x14ac:dyDescent="0.2">
      <c r="JD1467">
        <f t="shared" si="308"/>
        <v>0</v>
      </c>
      <c r="JE1467">
        <f t="shared" si="309"/>
        <v>0</v>
      </c>
      <c r="JF1467" t="str">
        <f t="shared" ca="1" si="310"/>
        <v/>
      </c>
      <c r="JG1467" t="str">
        <f t="shared" ca="1" si="311"/>
        <v/>
      </c>
      <c r="JH1467" t="str">
        <f t="shared" ca="1" si="312"/>
        <v/>
      </c>
      <c r="JI1467" t="str">
        <f t="shared" ca="1" si="313"/>
        <v/>
      </c>
    </row>
    <row r="1468" spans="264:269" x14ac:dyDescent="0.2">
      <c r="JD1468">
        <f t="shared" si="308"/>
        <v>0</v>
      </c>
      <c r="JE1468">
        <f t="shared" si="309"/>
        <v>0</v>
      </c>
      <c r="JF1468" t="str">
        <f t="shared" ca="1" si="310"/>
        <v/>
      </c>
      <c r="JG1468" t="str">
        <f t="shared" ca="1" si="311"/>
        <v/>
      </c>
      <c r="JH1468" t="str">
        <f t="shared" ca="1" si="312"/>
        <v/>
      </c>
      <c r="JI1468" t="str">
        <f t="shared" ca="1" si="313"/>
        <v/>
      </c>
    </row>
    <row r="1469" spans="264:269" x14ac:dyDescent="0.2">
      <c r="JD1469">
        <f t="shared" si="308"/>
        <v>0</v>
      </c>
      <c r="JE1469">
        <f t="shared" si="309"/>
        <v>0</v>
      </c>
      <c r="JF1469" t="str">
        <f t="shared" ca="1" si="310"/>
        <v/>
      </c>
      <c r="JG1469" t="str">
        <f t="shared" ca="1" si="311"/>
        <v/>
      </c>
      <c r="JH1469" t="str">
        <f t="shared" ca="1" si="312"/>
        <v/>
      </c>
      <c r="JI1469" t="str">
        <f t="shared" ca="1" si="313"/>
        <v/>
      </c>
    </row>
    <row r="1470" spans="264:269" x14ac:dyDescent="0.2">
      <c r="JD1470">
        <f t="shared" si="308"/>
        <v>0</v>
      </c>
      <c r="JE1470">
        <f t="shared" si="309"/>
        <v>0</v>
      </c>
      <c r="JF1470" t="str">
        <f t="shared" ca="1" si="310"/>
        <v/>
      </c>
      <c r="JG1470" t="str">
        <f t="shared" ca="1" si="311"/>
        <v/>
      </c>
      <c r="JH1470" t="str">
        <f t="shared" ca="1" si="312"/>
        <v/>
      </c>
      <c r="JI1470" t="str">
        <f t="shared" ca="1" si="313"/>
        <v/>
      </c>
    </row>
    <row r="1471" spans="264:269" x14ac:dyDescent="0.2">
      <c r="JD1471">
        <f t="shared" si="308"/>
        <v>0</v>
      </c>
      <c r="JE1471">
        <f t="shared" si="309"/>
        <v>0</v>
      </c>
      <c r="JF1471" t="str">
        <f t="shared" ca="1" si="310"/>
        <v/>
      </c>
      <c r="JG1471" t="str">
        <f t="shared" ca="1" si="311"/>
        <v/>
      </c>
      <c r="JH1471" t="str">
        <f t="shared" ca="1" si="312"/>
        <v/>
      </c>
      <c r="JI1471" t="str">
        <f t="shared" ca="1" si="313"/>
        <v/>
      </c>
    </row>
    <row r="1472" spans="264:269" x14ac:dyDescent="0.2">
      <c r="JD1472">
        <f t="shared" si="308"/>
        <v>0</v>
      </c>
      <c r="JE1472">
        <f t="shared" si="309"/>
        <v>0</v>
      </c>
      <c r="JF1472" t="str">
        <f t="shared" ca="1" si="310"/>
        <v/>
      </c>
      <c r="JG1472" t="str">
        <f t="shared" ca="1" si="311"/>
        <v/>
      </c>
      <c r="JH1472" t="str">
        <f t="shared" ca="1" si="312"/>
        <v/>
      </c>
      <c r="JI1472" t="str">
        <f t="shared" ca="1" si="313"/>
        <v/>
      </c>
    </row>
    <row r="1473" spans="264:269" x14ac:dyDescent="0.2">
      <c r="JD1473">
        <f t="shared" si="308"/>
        <v>0</v>
      </c>
      <c r="JE1473">
        <f t="shared" si="309"/>
        <v>0</v>
      </c>
      <c r="JF1473" t="str">
        <f t="shared" ca="1" si="310"/>
        <v/>
      </c>
      <c r="JG1473" t="str">
        <f t="shared" ca="1" si="311"/>
        <v/>
      </c>
      <c r="JH1473" t="str">
        <f t="shared" ca="1" si="312"/>
        <v/>
      </c>
      <c r="JI1473" t="str">
        <f t="shared" ca="1" si="313"/>
        <v/>
      </c>
    </row>
    <row r="1474" spans="264:269" x14ac:dyDescent="0.2">
      <c r="JD1474">
        <f t="shared" si="308"/>
        <v>0</v>
      </c>
      <c r="JE1474">
        <f t="shared" si="309"/>
        <v>0</v>
      </c>
      <c r="JF1474" t="str">
        <f t="shared" ca="1" si="310"/>
        <v/>
      </c>
      <c r="JG1474" t="str">
        <f t="shared" ca="1" si="311"/>
        <v/>
      </c>
      <c r="JH1474" t="str">
        <f t="shared" ca="1" si="312"/>
        <v/>
      </c>
      <c r="JI1474" t="str">
        <f t="shared" ca="1" si="313"/>
        <v/>
      </c>
    </row>
    <row r="1475" spans="264:269" x14ac:dyDescent="0.2">
      <c r="JD1475">
        <f t="shared" si="308"/>
        <v>0</v>
      </c>
      <c r="JE1475">
        <f t="shared" si="309"/>
        <v>0</v>
      </c>
      <c r="JF1475" t="str">
        <f t="shared" ca="1" si="310"/>
        <v/>
      </c>
      <c r="JG1475" t="str">
        <f t="shared" ca="1" si="311"/>
        <v/>
      </c>
      <c r="JH1475" t="str">
        <f t="shared" ca="1" si="312"/>
        <v/>
      </c>
      <c r="JI1475" t="str">
        <f t="shared" ca="1" si="313"/>
        <v/>
      </c>
    </row>
    <row r="1476" spans="264:269" x14ac:dyDescent="0.2">
      <c r="JD1476">
        <f t="shared" si="308"/>
        <v>0</v>
      </c>
      <c r="JE1476">
        <f t="shared" si="309"/>
        <v>0</v>
      </c>
      <c r="JF1476" t="str">
        <f t="shared" ca="1" si="310"/>
        <v/>
      </c>
      <c r="JG1476" t="str">
        <f t="shared" ca="1" si="311"/>
        <v/>
      </c>
      <c r="JH1476" t="str">
        <f t="shared" ca="1" si="312"/>
        <v/>
      </c>
      <c r="JI1476" t="str">
        <f t="shared" ca="1" si="313"/>
        <v/>
      </c>
    </row>
    <row r="1477" spans="264:269" x14ac:dyDescent="0.2">
      <c r="JD1477">
        <f t="shared" si="308"/>
        <v>0</v>
      </c>
      <c r="JE1477">
        <f t="shared" si="309"/>
        <v>0</v>
      </c>
      <c r="JF1477" t="str">
        <f t="shared" ca="1" si="310"/>
        <v/>
      </c>
      <c r="JG1477" t="str">
        <f t="shared" ca="1" si="311"/>
        <v/>
      </c>
      <c r="JH1477" t="str">
        <f t="shared" ca="1" si="312"/>
        <v/>
      </c>
      <c r="JI1477" t="str">
        <f t="shared" ca="1" si="313"/>
        <v/>
      </c>
    </row>
    <row r="1478" spans="264:269" x14ac:dyDescent="0.2">
      <c r="JD1478">
        <f t="shared" si="308"/>
        <v>0</v>
      </c>
      <c r="JE1478">
        <f t="shared" si="309"/>
        <v>0</v>
      </c>
      <c r="JF1478" t="str">
        <f t="shared" ca="1" si="310"/>
        <v/>
      </c>
      <c r="JG1478" t="str">
        <f t="shared" ca="1" si="311"/>
        <v/>
      </c>
      <c r="JH1478" t="str">
        <f t="shared" ca="1" si="312"/>
        <v/>
      </c>
      <c r="JI1478" t="str">
        <f t="shared" ca="1" si="313"/>
        <v/>
      </c>
    </row>
    <row r="1479" spans="264:269" x14ac:dyDescent="0.2">
      <c r="JD1479">
        <f t="shared" si="308"/>
        <v>0</v>
      </c>
      <c r="JE1479">
        <f t="shared" si="309"/>
        <v>0</v>
      </c>
      <c r="JF1479" t="str">
        <f t="shared" ca="1" si="310"/>
        <v/>
      </c>
      <c r="JG1479" t="str">
        <f t="shared" ca="1" si="311"/>
        <v/>
      </c>
      <c r="JH1479" t="str">
        <f t="shared" ca="1" si="312"/>
        <v/>
      </c>
      <c r="JI1479" t="str">
        <f t="shared" ca="1" si="313"/>
        <v/>
      </c>
    </row>
    <row r="1480" spans="264:269" x14ac:dyDescent="0.2">
      <c r="JD1480">
        <f t="shared" si="308"/>
        <v>0</v>
      </c>
      <c r="JE1480">
        <f t="shared" si="309"/>
        <v>0</v>
      </c>
      <c r="JF1480" t="str">
        <f t="shared" ca="1" si="310"/>
        <v/>
      </c>
      <c r="JG1480" t="str">
        <f t="shared" ca="1" si="311"/>
        <v/>
      </c>
      <c r="JH1480" t="str">
        <f t="shared" ca="1" si="312"/>
        <v/>
      </c>
      <c r="JI1480" t="str">
        <f t="shared" ca="1" si="313"/>
        <v/>
      </c>
    </row>
    <row r="1481" spans="264:269" x14ac:dyDescent="0.2">
      <c r="JD1481">
        <f t="shared" si="308"/>
        <v>0</v>
      </c>
      <c r="JE1481">
        <f t="shared" si="309"/>
        <v>0</v>
      </c>
      <c r="JF1481" t="str">
        <f t="shared" ca="1" si="310"/>
        <v/>
      </c>
      <c r="JG1481" t="str">
        <f t="shared" ca="1" si="311"/>
        <v/>
      </c>
      <c r="JH1481" t="str">
        <f t="shared" ca="1" si="312"/>
        <v/>
      </c>
      <c r="JI1481" t="str">
        <f t="shared" ca="1" si="313"/>
        <v/>
      </c>
    </row>
    <row r="1482" spans="264:269" x14ac:dyDescent="0.2">
      <c r="JD1482">
        <f t="shared" si="308"/>
        <v>0</v>
      </c>
      <c r="JE1482">
        <f t="shared" si="309"/>
        <v>0</v>
      </c>
      <c r="JF1482" t="str">
        <f t="shared" ca="1" si="310"/>
        <v/>
      </c>
      <c r="JG1482" t="str">
        <f t="shared" ca="1" si="311"/>
        <v/>
      </c>
      <c r="JH1482" t="str">
        <f t="shared" ca="1" si="312"/>
        <v/>
      </c>
      <c r="JI1482" t="str">
        <f t="shared" ca="1" si="313"/>
        <v/>
      </c>
    </row>
    <row r="1483" spans="264:269" x14ac:dyDescent="0.2">
      <c r="JD1483">
        <f t="shared" si="308"/>
        <v>0</v>
      </c>
      <c r="JE1483">
        <f t="shared" si="309"/>
        <v>0</v>
      </c>
      <c r="JF1483" t="str">
        <f t="shared" ca="1" si="310"/>
        <v/>
      </c>
      <c r="JG1483" t="str">
        <f t="shared" ca="1" si="311"/>
        <v/>
      </c>
      <c r="JH1483" t="str">
        <f t="shared" ca="1" si="312"/>
        <v/>
      </c>
      <c r="JI1483" t="str">
        <f t="shared" ca="1" si="313"/>
        <v/>
      </c>
    </row>
    <row r="1484" spans="264:269" x14ac:dyDescent="0.2">
      <c r="JD1484">
        <f t="shared" si="308"/>
        <v>0</v>
      </c>
      <c r="JE1484">
        <f t="shared" si="309"/>
        <v>0</v>
      </c>
      <c r="JF1484" t="str">
        <f t="shared" ca="1" si="310"/>
        <v/>
      </c>
      <c r="JG1484" t="str">
        <f t="shared" ca="1" si="311"/>
        <v/>
      </c>
      <c r="JH1484" t="str">
        <f t="shared" ca="1" si="312"/>
        <v/>
      </c>
      <c r="JI1484" t="str">
        <f t="shared" ca="1" si="313"/>
        <v/>
      </c>
    </row>
    <row r="1485" spans="264:269" x14ac:dyDescent="0.2">
      <c r="JD1485">
        <f t="shared" si="308"/>
        <v>0</v>
      </c>
      <c r="JE1485">
        <f t="shared" si="309"/>
        <v>0</v>
      </c>
      <c r="JF1485" t="str">
        <f t="shared" ca="1" si="310"/>
        <v/>
      </c>
      <c r="JG1485" t="str">
        <f t="shared" ca="1" si="311"/>
        <v/>
      </c>
      <c r="JH1485" t="str">
        <f t="shared" ca="1" si="312"/>
        <v/>
      </c>
      <c r="JI1485" t="str">
        <f t="shared" ca="1" si="313"/>
        <v/>
      </c>
    </row>
    <row r="1486" spans="264:269" x14ac:dyDescent="0.2">
      <c r="JD1486">
        <f t="shared" si="308"/>
        <v>0</v>
      </c>
      <c r="JE1486">
        <f t="shared" si="309"/>
        <v>0</v>
      </c>
      <c r="JF1486" t="str">
        <f t="shared" ca="1" si="310"/>
        <v/>
      </c>
      <c r="JG1486" t="str">
        <f t="shared" ca="1" si="311"/>
        <v/>
      </c>
      <c r="JH1486" t="str">
        <f t="shared" ca="1" si="312"/>
        <v/>
      </c>
      <c r="JI1486" t="str">
        <f t="shared" ca="1" si="313"/>
        <v/>
      </c>
    </row>
    <row r="1487" spans="264:269" x14ac:dyDescent="0.2">
      <c r="JD1487">
        <f t="shared" si="308"/>
        <v>0</v>
      </c>
      <c r="JE1487">
        <f t="shared" si="309"/>
        <v>0</v>
      </c>
      <c r="JF1487" t="str">
        <f t="shared" ca="1" si="310"/>
        <v/>
      </c>
      <c r="JG1487" t="str">
        <f t="shared" ca="1" si="311"/>
        <v/>
      </c>
      <c r="JH1487" t="str">
        <f t="shared" ca="1" si="312"/>
        <v/>
      </c>
      <c r="JI1487" t="str">
        <f t="shared" ca="1" si="313"/>
        <v/>
      </c>
    </row>
    <row r="1488" spans="264:269" x14ac:dyDescent="0.2">
      <c r="JD1488">
        <f t="shared" si="308"/>
        <v>0</v>
      </c>
      <c r="JE1488">
        <f t="shared" si="309"/>
        <v>0</v>
      </c>
      <c r="JF1488" t="str">
        <f t="shared" ca="1" si="310"/>
        <v/>
      </c>
      <c r="JG1488" t="str">
        <f t="shared" ca="1" si="311"/>
        <v/>
      </c>
      <c r="JH1488" t="str">
        <f t="shared" ca="1" si="312"/>
        <v/>
      </c>
      <c r="JI1488" t="str">
        <f t="shared" ca="1" si="313"/>
        <v/>
      </c>
    </row>
    <row r="1489" spans="264:269" x14ac:dyDescent="0.2">
      <c r="JD1489">
        <f t="shared" si="308"/>
        <v>0</v>
      </c>
      <c r="JE1489">
        <f t="shared" si="309"/>
        <v>0</v>
      </c>
      <c r="JF1489" t="str">
        <f t="shared" ca="1" si="310"/>
        <v/>
      </c>
      <c r="JG1489" t="str">
        <f t="shared" ca="1" si="311"/>
        <v/>
      </c>
      <c r="JH1489" t="str">
        <f t="shared" ca="1" si="312"/>
        <v/>
      </c>
      <c r="JI1489" t="str">
        <f t="shared" ca="1" si="313"/>
        <v/>
      </c>
    </row>
    <row r="1490" spans="264:269" x14ac:dyDescent="0.2">
      <c r="JD1490">
        <f t="shared" si="308"/>
        <v>0</v>
      </c>
      <c r="JE1490">
        <f t="shared" si="309"/>
        <v>0</v>
      </c>
      <c r="JF1490" t="str">
        <f t="shared" ca="1" si="310"/>
        <v/>
      </c>
      <c r="JG1490" t="str">
        <f t="shared" ca="1" si="311"/>
        <v/>
      </c>
      <c r="JH1490" t="str">
        <f t="shared" ca="1" si="312"/>
        <v/>
      </c>
      <c r="JI1490" t="str">
        <f t="shared" ca="1" si="313"/>
        <v/>
      </c>
    </row>
    <row r="1491" spans="264:269" x14ac:dyDescent="0.2">
      <c r="JD1491">
        <f t="shared" si="308"/>
        <v>0</v>
      </c>
      <c r="JE1491">
        <f t="shared" si="309"/>
        <v>0</v>
      </c>
      <c r="JF1491" t="str">
        <f t="shared" ca="1" si="310"/>
        <v/>
      </c>
      <c r="JG1491" t="str">
        <f t="shared" ca="1" si="311"/>
        <v/>
      </c>
      <c r="JH1491" t="str">
        <f t="shared" ca="1" si="312"/>
        <v/>
      </c>
      <c r="JI1491" t="str">
        <f t="shared" ca="1" si="313"/>
        <v/>
      </c>
    </row>
    <row r="1492" spans="264:269" x14ac:dyDescent="0.2">
      <c r="JD1492">
        <f t="shared" si="308"/>
        <v>0</v>
      </c>
      <c r="JE1492">
        <f t="shared" si="309"/>
        <v>0</v>
      </c>
      <c r="JF1492" t="str">
        <f t="shared" ca="1" si="310"/>
        <v/>
      </c>
      <c r="JG1492" t="str">
        <f t="shared" ca="1" si="311"/>
        <v/>
      </c>
      <c r="JH1492" t="str">
        <f t="shared" ca="1" si="312"/>
        <v/>
      </c>
      <c r="JI1492" t="str">
        <f t="shared" ca="1" si="313"/>
        <v/>
      </c>
    </row>
    <row r="1493" spans="264:269" x14ac:dyDescent="0.2">
      <c r="JD1493">
        <f t="shared" si="308"/>
        <v>0</v>
      </c>
      <c r="JE1493">
        <f t="shared" si="309"/>
        <v>0</v>
      </c>
      <c r="JF1493" t="str">
        <f t="shared" ca="1" si="310"/>
        <v/>
      </c>
      <c r="JG1493" t="str">
        <f t="shared" ca="1" si="311"/>
        <v/>
      </c>
      <c r="JH1493" t="str">
        <f t="shared" ca="1" si="312"/>
        <v/>
      </c>
      <c r="JI1493" t="str">
        <f t="shared" ca="1" si="313"/>
        <v/>
      </c>
    </row>
    <row r="1494" spans="264:269" x14ac:dyDescent="0.2">
      <c r="JD1494">
        <f t="shared" si="308"/>
        <v>0</v>
      </c>
      <c r="JE1494">
        <f t="shared" si="309"/>
        <v>0</v>
      </c>
      <c r="JF1494" t="str">
        <f t="shared" ca="1" si="310"/>
        <v/>
      </c>
      <c r="JG1494" t="str">
        <f t="shared" ca="1" si="311"/>
        <v/>
      </c>
      <c r="JH1494" t="str">
        <f t="shared" ca="1" si="312"/>
        <v/>
      </c>
      <c r="JI1494" t="str">
        <f t="shared" ca="1" si="313"/>
        <v/>
      </c>
    </row>
    <row r="1495" spans="264:269" x14ac:dyDescent="0.2">
      <c r="JD1495">
        <f t="shared" si="308"/>
        <v>0</v>
      </c>
      <c r="JE1495">
        <f t="shared" si="309"/>
        <v>0</v>
      </c>
      <c r="JF1495" t="str">
        <f t="shared" ca="1" si="310"/>
        <v/>
      </c>
      <c r="JG1495" t="str">
        <f t="shared" ca="1" si="311"/>
        <v/>
      </c>
      <c r="JH1495" t="str">
        <f t="shared" ca="1" si="312"/>
        <v/>
      </c>
      <c r="JI1495" t="str">
        <f t="shared" ca="1" si="313"/>
        <v/>
      </c>
    </row>
    <row r="1496" spans="264:269" x14ac:dyDescent="0.2">
      <c r="JD1496">
        <f t="shared" si="308"/>
        <v>0</v>
      </c>
      <c r="JE1496">
        <f t="shared" si="309"/>
        <v>0</v>
      </c>
      <c r="JF1496" t="str">
        <f t="shared" ca="1" si="310"/>
        <v/>
      </c>
      <c r="JG1496" t="str">
        <f t="shared" ca="1" si="311"/>
        <v/>
      </c>
      <c r="JH1496" t="str">
        <f t="shared" ca="1" si="312"/>
        <v/>
      </c>
      <c r="JI1496" t="str">
        <f t="shared" ca="1" si="313"/>
        <v/>
      </c>
    </row>
    <row r="1497" spans="264:269" x14ac:dyDescent="0.2">
      <c r="JD1497">
        <f t="shared" si="308"/>
        <v>0</v>
      </c>
      <c r="JE1497">
        <f t="shared" si="309"/>
        <v>0</v>
      </c>
      <c r="JF1497" t="str">
        <f t="shared" ca="1" si="310"/>
        <v/>
      </c>
      <c r="JG1497" t="str">
        <f t="shared" ca="1" si="311"/>
        <v/>
      </c>
      <c r="JH1497" t="str">
        <f t="shared" ca="1" si="312"/>
        <v/>
      </c>
      <c r="JI1497" t="str">
        <f t="shared" ca="1" si="313"/>
        <v/>
      </c>
    </row>
    <row r="1498" spans="264:269" x14ac:dyDescent="0.2">
      <c r="JD1498">
        <f t="shared" si="308"/>
        <v>0</v>
      </c>
      <c r="JE1498">
        <f t="shared" si="309"/>
        <v>0</v>
      </c>
      <c r="JF1498" t="str">
        <f t="shared" ca="1" si="310"/>
        <v/>
      </c>
      <c r="JG1498" t="str">
        <f t="shared" ca="1" si="311"/>
        <v/>
      </c>
      <c r="JH1498" t="str">
        <f t="shared" ca="1" si="312"/>
        <v/>
      </c>
      <c r="JI1498" t="str">
        <f t="shared" ca="1" si="313"/>
        <v/>
      </c>
    </row>
    <row r="1499" spans="264:269" x14ac:dyDescent="0.2">
      <c r="JD1499">
        <f t="shared" si="308"/>
        <v>0</v>
      </c>
      <c r="JE1499">
        <f t="shared" si="309"/>
        <v>0</v>
      </c>
      <c r="JF1499" t="str">
        <f t="shared" ca="1" si="310"/>
        <v/>
      </c>
      <c r="JG1499" t="str">
        <f t="shared" ca="1" si="311"/>
        <v/>
      </c>
      <c r="JH1499" t="str">
        <f t="shared" ca="1" si="312"/>
        <v/>
      </c>
      <c r="JI1499" t="str">
        <f t="shared" ca="1" si="313"/>
        <v/>
      </c>
    </row>
    <row r="1500" spans="264:269" x14ac:dyDescent="0.2">
      <c r="JD1500">
        <f t="shared" ref="JD1500:JD1563" si="314">IF(JD1499&lt;&gt;0,JD1499-1,0)</f>
        <v>0</v>
      </c>
      <c r="JE1500">
        <f t="shared" ref="JE1500:JE1563" si="315">IF(JD1500&lt;&gt;0,JE1499+1,0)</f>
        <v>0</v>
      </c>
      <c r="JF1500" t="str">
        <f t="shared" ref="JF1500:JF1563" ca="1" si="316">IF(ScenarioType&lt;&gt;"ALL",IF(ISERROR(IF(INDIRECT("SCENARIOMETA!B"&amp;JE1500)=ScenarioType,INDIRECT("SCENARIOMETA!A"&amp;JE1500)," ")),"",IF(INDIRECT("SCENARIOMETA!B"&amp;JE1500)=ScenarioType,INDIRECT("SCENARIOMETA!A"&amp;JE1500)," ")),IF(JD1500&lt;&gt;0,INDIRECT("SCENARIOMETA!A"&amp;JE1500),""))</f>
        <v/>
      </c>
      <c r="JG1500" t="str">
        <f t="shared" ref="JG1500:JG1563" ca="1" si="317">IF(ScenarioType&lt;&gt;"ALL",IF(ISERROR(IF(INDIRECT("SCENARIOMETA!B"&amp;JE1500)=ScenarioType,INDIRECT("SCENARIOMETA!B"&amp;JE1500)," ")),"",IF(INDIRECT("SCENARIOMETA!B"&amp;JE1500)=ScenarioType,INDIRECT("SCENARIOMETA!B"&amp;JE1500)," ")),IF(JD1500&lt;&gt;0,INDIRECT("SCENARIOMETA!B"&amp;JE1500),""))</f>
        <v/>
      </c>
      <c r="JH1500" t="str">
        <f t="shared" ref="JH1500:JH1563" ca="1" si="318">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319">IF(ScenarioType&lt;&gt;"ALL",IF(ISERROR(IF(INDIRECT("SCENARIOMETA!B"&amp;JE1500)=ScenarioType,INDIRECT("SCENARIOMETA!E"&amp;JE1500)," ")),"",IF(INDIRECT("SCENARIOMETA!B"&amp;JE1500)=ScenarioType,INDIRECT("SCENARIOMETA!E"&amp;JE1500)," ")+14),IF(JD1500&lt;&gt;0,INDIRECT("SCENARIOMETA!E"&amp;JE1500)+14,""))</f>
        <v/>
      </c>
    </row>
    <row r="1501" spans="264:269" x14ac:dyDescent="0.2">
      <c r="JD1501">
        <f t="shared" si="314"/>
        <v>0</v>
      </c>
      <c r="JE1501">
        <f t="shared" si="315"/>
        <v>0</v>
      </c>
      <c r="JF1501" t="str">
        <f t="shared" ca="1" si="316"/>
        <v/>
      </c>
      <c r="JG1501" t="str">
        <f t="shared" ca="1" si="317"/>
        <v/>
      </c>
      <c r="JH1501" t="str">
        <f t="shared" ca="1" si="318"/>
        <v/>
      </c>
      <c r="JI1501" t="str">
        <f t="shared" ca="1" si="319"/>
        <v/>
      </c>
    </row>
    <row r="1502" spans="264:269" x14ac:dyDescent="0.2">
      <c r="JD1502">
        <f t="shared" si="314"/>
        <v>0</v>
      </c>
      <c r="JE1502">
        <f t="shared" si="315"/>
        <v>0</v>
      </c>
      <c r="JF1502" t="str">
        <f t="shared" ca="1" si="316"/>
        <v/>
      </c>
      <c r="JG1502" t="str">
        <f t="shared" ca="1" si="317"/>
        <v/>
      </c>
      <c r="JH1502" t="str">
        <f t="shared" ca="1" si="318"/>
        <v/>
      </c>
      <c r="JI1502" t="str">
        <f t="shared" ca="1" si="319"/>
        <v/>
      </c>
    </row>
    <row r="1503" spans="264:269" x14ac:dyDescent="0.2">
      <c r="JD1503">
        <f t="shared" si="314"/>
        <v>0</v>
      </c>
      <c r="JE1503">
        <f t="shared" si="315"/>
        <v>0</v>
      </c>
      <c r="JF1503" t="str">
        <f t="shared" ca="1" si="316"/>
        <v/>
      </c>
      <c r="JG1503" t="str">
        <f t="shared" ca="1" si="317"/>
        <v/>
      </c>
      <c r="JH1503" t="str">
        <f t="shared" ca="1" si="318"/>
        <v/>
      </c>
      <c r="JI1503" t="str">
        <f t="shared" ca="1" si="319"/>
        <v/>
      </c>
    </row>
    <row r="1504" spans="264:269" x14ac:dyDescent="0.2">
      <c r="JD1504">
        <f t="shared" si="314"/>
        <v>0</v>
      </c>
      <c r="JE1504">
        <f t="shared" si="315"/>
        <v>0</v>
      </c>
      <c r="JF1504" t="str">
        <f t="shared" ca="1" si="316"/>
        <v/>
      </c>
      <c r="JG1504" t="str">
        <f t="shared" ca="1" si="317"/>
        <v/>
      </c>
      <c r="JH1504" t="str">
        <f t="shared" ca="1" si="318"/>
        <v/>
      </c>
      <c r="JI1504" t="str">
        <f t="shared" ca="1" si="319"/>
        <v/>
      </c>
    </row>
    <row r="1505" spans="264:269" x14ac:dyDescent="0.2">
      <c r="JD1505">
        <f t="shared" si="314"/>
        <v>0</v>
      </c>
      <c r="JE1505">
        <f t="shared" si="315"/>
        <v>0</v>
      </c>
      <c r="JF1505" t="str">
        <f t="shared" ca="1" si="316"/>
        <v/>
      </c>
      <c r="JG1505" t="str">
        <f t="shared" ca="1" si="317"/>
        <v/>
      </c>
      <c r="JH1505" t="str">
        <f t="shared" ca="1" si="318"/>
        <v/>
      </c>
      <c r="JI1505" t="str">
        <f t="shared" ca="1" si="319"/>
        <v/>
      </c>
    </row>
    <row r="1506" spans="264:269" x14ac:dyDescent="0.2">
      <c r="JD1506">
        <f t="shared" si="314"/>
        <v>0</v>
      </c>
      <c r="JE1506">
        <f t="shared" si="315"/>
        <v>0</v>
      </c>
      <c r="JF1506" t="str">
        <f t="shared" ca="1" si="316"/>
        <v/>
      </c>
      <c r="JG1506" t="str">
        <f t="shared" ca="1" si="317"/>
        <v/>
      </c>
      <c r="JH1506" t="str">
        <f t="shared" ca="1" si="318"/>
        <v/>
      </c>
      <c r="JI1506" t="str">
        <f t="shared" ca="1" si="319"/>
        <v/>
      </c>
    </row>
    <row r="1507" spans="264:269" x14ac:dyDescent="0.2">
      <c r="JD1507">
        <f t="shared" si="314"/>
        <v>0</v>
      </c>
      <c r="JE1507">
        <f t="shared" si="315"/>
        <v>0</v>
      </c>
      <c r="JF1507" t="str">
        <f t="shared" ca="1" si="316"/>
        <v/>
      </c>
      <c r="JG1507" t="str">
        <f t="shared" ca="1" si="317"/>
        <v/>
      </c>
      <c r="JH1507" t="str">
        <f t="shared" ca="1" si="318"/>
        <v/>
      </c>
      <c r="JI1507" t="str">
        <f t="shared" ca="1" si="319"/>
        <v/>
      </c>
    </row>
    <row r="1508" spans="264:269" x14ac:dyDescent="0.2">
      <c r="JD1508">
        <f t="shared" si="314"/>
        <v>0</v>
      </c>
      <c r="JE1508">
        <f t="shared" si="315"/>
        <v>0</v>
      </c>
      <c r="JF1508" t="str">
        <f t="shared" ca="1" si="316"/>
        <v/>
      </c>
      <c r="JG1508" t="str">
        <f t="shared" ca="1" si="317"/>
        <v/>
      </c>
      <c r="JH1508" t="str">
        <f t="shared" ca="1" si="318"/>
        <v/>
      </c>
      <c r="JI1508" t="str">
        <f t="shared" ca="1" si="319"/>
        <v/>
      </c>
    </row>
    <row r="1509" spans="264:269" x14ac:dyDescent="0.2">
      <c r="JD1509">
        <f t="shared" si="314"/>
        <v>0</v>
      </c>
      <c r="JE1509">
        <f t="shared" si="315"/>
        <v>0</v>
      </c>
      <c r="JF1509" t="str">
        <f t="shared" ca="1" si="316"/>
        <v/>
      </c>
      <c r="JG1509" t="str">
        <f t="shared" ca="1" si="317"/>
        <v/>
      </c>
      <c r="JH1509" t="str">
        <f t="shared" ca="1" si="318"/>
        <v/>
      </c>
      <c r="JI1509" t="str">
        <f t="shared" ca="1" si="319"/>
        <v/>
      </c>
    </row>
    <row r="1510" spans="264:269" x14ac:dyDescent="0.2">
      <c r="JD1510">
        <f t="shared" si="314"/>
        <v>0</v>
      </c>
      <c r="JE1510">
        <f t="shared" si="315"/>
        <v>0</v>
      </c>
      <c r="JF1510" t="str">
        <f t="shared" ca="1" si="316"/>
        <v/>
      </c>
      <c r="JG1510" t="str">
        <f t="shared" ca="1" si="317"/>
        <v/>
      </c>
      <c r="JH1510" t="str">
        <f t="shared" ca="1" si="318"/>
        <v/>
      </c>
      <c r="JI1510" t="str">
        <f t="shared" ca="1" si="319"/>
        <v/>
      </c>
    </row>
    <row r="1511" spans="264:269" x14ac:dyDescent="0.2">
      <c r="JD1511">
        <f t="shared" si="314"/>
        <v>0</v>
      </c>
      <c r="JE1511">
        <f t="shared" si="315"/>
        <v>0</v>
      </c>
      <c r="JF1511" t="str">
        <f t="shared" ca="1" si="316"/>
        <v/>
      </c>
      <c r="JG1511" t="str">
        <f t="shared" ca="1" si="317"/>
        <v/>
      </c>
      <c r="JH1511" t="str">
        <f t="shared" ca="1" si="318"/>
        <v/>
      </c>
      <c r="JI1511" t="str">
        <f t="shared" ca="1" si="319"/>
        <v/>
      </c>
    </row>
    <row r="1512" spans="264:269" x14ac:dyDescent="0.2">
      <c r="JD1512">
        <f t="shared" si="314"/>
        <v>0</v>
      </c>
      <c r="JE1512">
        <f t="shared" si="315"/>
        <v>0</v>
      </c>
      <c r="JF1512" t="str">
        <f t="shared" ca="1" si="316"/>
        <v/>
      </c>
      <c r="JG1512" t="str">
        <f t="shared" ca="1" si="317"/>
        <v/>
      </c>
      <c r="JH1512" t="str">
        <f t="shared" ca="1" si="318"/>
        <v/>
      </c>
      <c r="JI1512" t="str">
        <f t="shared" ca="1" si="319"/>
        <v/>
      </c>
    </row>
    <row r="1513" spans="264:269" x14ac:dyDescent="0.2">
      <c r="JD1513">
        <f t="shared" si="314"/>
        <v>0</v>
      </c>
      <c r="JE1513">
        <f t="shared" si="315"/>
        <v>0</v>
      </c>
      <c r="JF1513" t="str">
        <f t="shared" ca="1" si="316"/>
        <v/>
      </c>
      <c r="JG1513" t="str">
        <f t="shared" ca="1" si="317"/>
        <v/>
      </c>
      <c r="JH1513" t="str">
        <f t="shared" ca="1" si="318"/>
        <v/>
      </c>
      <c r="JI1513" t="str">
        <f t="shared" ca="1" si="319"/>
        <v/>
      </c>
    </row>
    <row r="1514" spans="264:269" x14ac:dyDescent="0.2">
      <c r="JD1514">
        <f t="shared" si="314"/>
        <v>0</v>
      </c>
      <c r="JE1514">
        <f t="shared" si="315"/>
        <v>0</v>
      </c>
      <c r="JF1514" t="str">
        <f t="shared" ca="1" si="316"/>
        <v/>
      </c>
      <c r="JG1514" t="str">
        <f t="shared" ca="1" si="317"/>
        <v/>
      </c>
      <c r="JH1514" t="str">
        <f t="shared" ca="1" si="318"/>
        <v/>
      </c>
      <c r="JI1514" t="str">
        <f t="shared" ca="1" si="319"/>
        <v/>
      </c>
    </row>
    <row r="1515" spans="264:269" x14ac:dyDescent="0.2">
      <c r="JD1515">
        <f t="shared" si="314"/>
        <v>0</v>
      </c>
      <c r="JE1515">
        <f t="shared" si="315"/>
        <v>0</v>
      </c>
      <c r="JF1515" t="str">
        <f t="shared" ca="1" si="316"/>
        <v/>
      </c>
      <c r="JG1515" t="str">
        <f t="shared" ca="1" si="317"/>
        <v/>
      </c>
      <c r="JH1515" t="str">
        <f t="shared" ca="1" si="318"/>
        <v/>
      </c>
      <c r="JI1515" t="str">
        <f t="shared" ca="1" si="319"/>
        <v/>
      </c>
    </row>
    <row r="1516" spans="264:269" x14ac:dyDescent="0.2">
      <c r="JD1516">
        <f t="shared" si="314"/>
        <v>0</v>
      </c>
      <c r="JE1516">
        <f t="shared" si="315"/>
        <v>0</v>
      </c>
      <c r="JF1516" t="str">
        <f t="shared" ca="1" si="316"/>
        <v/>
      </c>
      <c r="JG1516" t="str">
        <f t="shared" ca="1" si="317"/>
        <v/>
      </c>
      <c r="JH1516" t="str">
        <f t="shared" ca="1" si="318"/>
        <v/>
      </c>
      <c r="JI1516" t="str">
        <f t="shared" ca="1" si="319"/>
        <v/>
      </c>
    </row>
    <row r="1517" spans="264:269" x14ac:dyDescent="0.2">
      <c r="JD1517">
        <f t="shared" si="314"/>
        <v>0</v>
      </c>
      <c r="JE1517">
        <f t="shared" si="315"/>
        <v>0</v>
      </c>
      <c r="JF1517" t="str">
        <f t="shared" ca="1" si="316"/>
        <v/>
      </c>
      <c r="JG1517" t="str">
        <f t="shared" ca="1" si="317"/>
        <v/>
      </c>
      <c r="JH1517" t="str">
        <f t="shared" ca="1" si="318"/>
        <v/>
      </c>
      <c r="JI1517" t="str">
        <f t="shared" ca="1" si="319"/>
        <v/>
      </c>
    </row>
    <row r="1518" spans="264:269" x14ac:dyDescent="0.2">
      <c r="JD1518">
        <f t="shared" si="314"/>
        <v>0</v>
      </c>
      <c r="JE1518">
        <f t="shared" si="315"/>
        <v>0</v>
      </c>
      <c r="JF1518" t="str">
        <f t="shared" ca="1" si="316"/>
        <v/>
      </c>
      <c r="JG1518" t="str">
        <f t="shared" ca="1" si="317"/>
        <v/>
      </c>
      <c r="JH1518" t="str">
        <f t="shared" ca="1" si="318"/>
        <v/>
      </c>
      <c r="JI1518" t="str">
        <f t="shared" ca="1" si="319"/>
        <v/>
      </c>
    </row>
    <row r="1519" spans="264:269" x14ac:dyDescent="0.2">
      <c r="JD1519">
        <f t="shared" si="314"/>
        <v>0</v>
      </c>
      <c r="JE1519">
        <f t="shared" si="315"/>
        <v>0</v>
      </c>
      <c r="JF1519" t="str">
        <f t="shared" ca="1" si="316"/>
        <v/>
      </c>
      <c r="JG1519" t="str">
        <f t="shared" ca="1" si="317"/>
        <v/>
      </c>
      <c r="JH1519" t="str">
        <f t="shared" ca="1" si="318"/>
        <v/>
      </c>
      <c r="JI1519" t="str">
        <f t="shared" ca="1" si="319"/>
        <v/>
      </c>
    </row>
    <row r="1520" spans="264:269" x14ac:dyDescent="0.2">
      <c r="JD1520">
        <f t="shared" si="314"/>
        <v>0</v>
      </c>
      <c r="JE1520">
        <f t="shared" si="315"/>
        <v>0</v>
      </c>
      <c r="JF1520" t="str">
        <f t="shared" ca="1" si="316"/>
        <v/>
      </c>
      <c r="JG1520" t="str">
        <f t="shared" ca="1" si="317"/>
        <v/>
      </c>
      <c r="JH1520" t="str">
        <f t="shared" ca="1" si="318"/>
        <v/>
      </c>
      <c r="JI1520" t="str">
        <f t="shared" ca="1" si="319"/>
        <v/>
      </c>
    </row>
    <row r="1521" spans="264:269" x14ac:dyDescent="0.2">
      <c r="JD1521">
        <f t="shared" si="314"/>
        <v>0</v>
      </c>
      <c r="JE1521">
        <f t="shared" si="315"/>
        <v>0</v>
      </c>
      <c r="JF1521" t="str">
        <f t="shared" ca="1" si="316"/>
        <v/>
      </c>
      <c r="JG1521" t="str">
        <f t="shared" ca="1" si="317"/>
        <v/>
      </c>
      <c r="JH1521" t="str">
        <f t="shared" ca="1" si="318"/>
        <v/>
      </c>
      <c r="JI1521" t="str">
        <f t="shared" ca="1" si="319"/>
        <v/>
      </c>
    </row>
    <row r="1522" spans="264:269" x14ac:dyDescent="0.2">
      <c r="JD1522">
        <f t="shared" si="314"/>
        <v>0</v>
      </c>
      <c r="JE1522">
        <f t="shared" si="315"/>
        <v>0</v>
      </c>
      <c r="JF1522" t="str">
        <f t="shared" ca="1" si="316"/>
        <v/>
      </c>
      <c r="JG1522" t="str">
        <f t="shared" ca="1" si="317"/>
        <v/>
      </c>
      <c r="JH1522" t="str">
        <f t="shared" ca="1" si="318"/>
        <v/>
      </c>
      <c r="JI1522" t="str">
        <f t="shared" ca="1" si="319"/>
        <v/>
      </c>
    </row>
    <row r="1523" spans="264:269" x14ac:dyDescent="0.2">
      <c r="JD1523">
        <f t="shared" si="314"/>
        <v>0</v>
      </c>
      <c r="JE1523">
        <f t="shared" si="315"/>
        <v>0</v>
      </c>
      <c r="JF1523" t="str">
        <f t="shared" ca="1" si="316"/>
        <v/>
      </c>
      <c r="JG1523" t="str">
        <f t="shared" ca="1" si="317"/>
        <v/>
      </c>
      <c r="JH1523" t="str">
        <f t="shared" ca="1" si="318"/>
        <v/>
      </c>
      <c r="JI1523" t="str">
        <f t="shared" ca="1" si="319"/>
        <v/>
      </c>
    </row>
    <row r="1524" spans="264:269" x14ac:dyDescent="0.2">
      <c r="JD1524">
        <f t="shared" si="314"/>
        <v>0</v>
      </c>
      <c r="JE1524">
        <f t="shared" si="315"/>
        <v>0</v>
      </c>
      <c r="JF1524" t="str">
        <f t="shared" ca="1" si="316"/>
        <v/>
      </c>
      <c r="JG1524" t="str">
        <f t="shared" ca="1" si="317"/>
        <v/>
      </c>
      <c r="JH1524" t="str">
        <f t="shared" ca="1" si="318"/>
        <v/>
      </c>
      <c r="JI1524" t="str">
        <f t="shared" ca="1" si="319"/>
        <v/>
      </c>
    </row>
    <row r="1525" spans="264:269" x14ac:dyDescent="0.2">
      <c r="JD1525">
        <f t="shared" si="314"/>
        <v>0</v>
      </c>
      <c r="JE1525">
        <f t="shared" si="315"/>
        <v>0</v>
      </c>
      <c r="JF1525" t="str">
        <f t="shared" ca="1" si="316"/>
        <v/>
      </c>
      <c r="JG1525" t="str">
        <f t="shared" ca="1" si="317"/>
        <v/>
      </c>
      <c r="JH1525" t="str">
        <f t="shared" ca="1" si="318"/>
        <v/>
      </c>
      <c r="JI1525" t="str">
        <f t="shared" ca="1" si="319"/>
        <v/>
      </c>
    </row>
    <row r="1526" spans="264:269" x14ac:dyDescent="0.2">
      <c r="JD1526">
        <f t="shared" si="314"/>
        <v>0</v>
      </c>
      <c r="JE1526">
        <f t="shared" si="315"/>
        <v>0</v>
      </c>
      <c r="JF1526" t="str">
        <f t="shared" ca="1" si="316"/>
        <v/>
      </c>
      <c r="JG1526" t="str">
        <f t="shared" ca="1" si="317"/>
        <v/>
      </c>
      <c r="JH1526" t="str">
        <f t="shared" ca="1" si="318"/>
        <v/>
      </c>
      <c r="JI1526" t="str">
        <f t="shared" ca="1" si="319"/>
        <v/>
      </c>
    </row>
    <row r="1527" spans="264:269" x14ac:dyDescent="0.2">
      <c r="JD1527">
        <f t="shared" si="314"/>
        <v>0</v>
      </c>
      <c r="JE1527">
        <f t="shared" si="315"/>
        <v>0</v>
      </c>
      <c r="JF1527" t="str">
        <f t="shared" ca="1" si="316"/>
        <v/>
      </c>
      <c r="JG1527" t="str">
        <f t="shared" ca="1" si="317"/>
        <v/>
      </c>
      <c r="JH1527" t="str">
        <f t="shared" ca="1" si="318"/>
        <v/>
      </c>
      <c r="JI1527" t="str">
        <f t="shared" ca="1" si="319"/>
        <v/>
      </c>
    </row>
    <row r="1528" spans="264:269" x14ac:dyDescent="0.2">
      <c r="JD1528">
        <f t="shared" si="314"/>
        <v>0</v>
      </c>
      <c r="JE1528">
        <f t="shared" si="315"/>
        <v>0</v>
      </c>
      <c r="JF1528" t="str">
        <f t="shared" ca="1" si="316"/>
        <v/>
      </c>
      <c r="JG1528" t="str">
        <f t="shared" ca="1" si="317"/>
        <v/>
      </c>
      <c r="JH1528" t="str">
        <f t="shared" ca="1" si="318"/>
        <v/>
      </c>
      <c r="JI1528" t="str">
        <f t="shared" ca="1" si="319"/>
        <v/>
      </c>
    </row>
    <row r="1529" spans="264:269" x14ac:dyDescent="0.2">
      <c r="JD1529">
        <f t="shared" si="314"/>
        <v>0</v>
      </c>
      <c r="JE1529">
        <f t="shared" si="315"/>
        <v>0</v>
      </c>
      <c r="JF1529" t="str">
        <f t="shared" ca="1" si="316"/>
        <v/>
      </c>
      <c r="JG1529" t="str">
        <f t="shared" ca="1" si="317"/>
        <v/>
      </c>
      <c r="JH1529" t="str">
        <f t="shared" ca="1" si="318"/>
        <v/>
      </c>
      <c r="JI1529" t="str">
        <f t="shared" ca="1" si="319"/>
        <v/>
      </c>
    </row>
    <row r="1530" spans="264:269" x14ac:dyDescent="0.2">
      <c r="JD1530">
        <f t="shared" si="314"/>
        <v>0</v>
      </c>
      <c r="JE1530">
        <f t="shared" si="315"/>
        <v>0</v>
      </c>
      <c r="JF1530" t="str">
        <f t="shared" ca="1" si="316"/>
        <v/>
      </c>
      <c r="JG1530" t="str">
        <f t="shared" ca="1" si="317"/>
        <v/>
      </c>
      <c r="JH1530" t="str">
        <f t="shared" ca="1" si="318"/>
        <v/>
      </c>
      <c r="JI1530" t="str">
        <f t="shared" ca="1" si="319"/>
        <v/>
      </c>
    </row>
    <row r="1531" spans="264:269" x14ac:dyDescent="0.2">
      <c r="JD1531">
        <f t="shared" si="314"/>
        <v>0</v>
      </c>
      <c r="JE1531">
        <f t="shared" si="315"/>
        <v>0</v>
      </c>
      <c r="JF1531" t="str">
        <f t="shared" ca="1" si="316"/>
        <v/>
      </c>
      <c r="JG1531" t="str">
        <f t="shared" ca="1" si="317"/>
        <v/>
      </c>
      <c r="JH1531" t="str">
        <f t="shared" ca="1" si="318"/>
        <v/>
      </c>
      <c r="JI1531" t="str">
        <f t="shared" ca="1" si="319"/>
        <v/>
      </c>
    </row>
    <row r="1532" spans="264:269" x14ac:dyDescent="0.2">
      <c r="JD1532">
        <f t="shared" si="314"/>
        <v>0</v>
      </c>
      <c r="JE1532">
        <f t="shared" si="315"/>
        <v>0</v>
      </c>
      <c r="JF1532" t="str">
        <f t="shared" ca="1" si="316"/>
        <v/>
      </c>
      <c r="JG1532" t="str">
        <f t="shared" ca="1" si="317"/>
        <v/>
      </c>
      <c r="JH1532" t="str">
        <f t="shared" ca="1" si="318"/>
        <v/>
      </c>
      <c r="JI1532" t="str">
        <f t="shared" ca="1" si="319"/>
        <v/>
      </c>
    </row>
    <row r="1533" spans="264:269" x14ac:dyDescent="0.2">
      <c r="JD1533">
        <f t="shared" si="314"/>
        <v>0</v>
      </c>
      <c r="JE1533">
        <f t="shared" si="315"/>
        <v>0</v>
      </c>
      <c r="JF1533" t="str">
        <f t="shared" ca="1" si="316"/>
        <v/>
      </c>
      <c r="JG1533" t="str">
        <f t="shared" ca="1" si="317"/>
        <v/>
      </c>
      <c r="JH1533" t="str">
        <f t="shared" ca="1" si="318"/>
        <v/>
      </c>
      <c r="JI1533" t="str">
        <f t="shared" ca="1" si="319"/>
        <v/>
      </c>
    </row>
    <row r="1534" spans="264:269" x14ac:dyDescent="0.2">
      <c r="JD1534">
        <f t="shared" si="314"/>
        <v>0</v>
      </c>
      <c r="JE1534">
        <f t="shared" si="315"/>
        <v>0</v>
      </c>
      <c r="JF1534" t="str">
        <f t="shared" ca="1" si="316"/>
        <v/>
      </c>
      <c r="JG1534" t="str">
        <f t="shared" ca="1" si="317"/>
        <v/>
      </c>
      <c r="JH1534" t="str">
        <f t="shared" ca="1" si="318"/>
        <v/>
      </c>
      <c r="JI1534" t="str">
        <f t="shared" ca="1" si="319"/>
        <v/>
      </c>
    </row>
    <row r="1535" spans="264:269" x14ac:dyDescent="0.2">
      <c r="JD1535">
        <f t="shared" si="314"/>
        <v>0</v>
      </c>
      <c r="JE1535">
        <f t="shared" si="315"/>
        <v>0</v>
      </c>
      <c r="JF1535" t="str">
        <f t="shared" ca="1" si="316"/>
        <v/>
      </c>
      <c r="JG1535" t="str">
        <f t="shared" ca="1" si="317"/>
        <v/>
      </c>
      <c r="JH1535" t="str">
        <f t="shared" ca="1" si="318"/>
        <v/>
      </c>
      <c r="JI1535" t="str">
        <f t="shared" ca="1" si="319"/>
        <v/>
      </c>
    </row>
    <row r="1536" spans="264:269" x14ac:dyDescent="0.2">
      <c r="JD1536">
        <f t="shared" si="314"/>
        <v>0</v>
      </c>
      <c r="JE1536">
        <f t="shared" si="315"/>
        <v>0</v>
      </c>
      <c r="JF1536" t="str">
        <f t="shared" ca="1" si="316"/>
        <v/>
      </c>
      <c r="JG1536" t="str">
        <f t="shared" ca="1" si="317"/>
        <v/>
      </c>
      <c r="JH1536" t="str">
        <f t="shared" ca="1" si="318"/>
        <v/>
      </c>
      <c r="JI1536" t="str">
        <f t="shared" ca="1" si="319"/>
        <v/>
      </c>
    </row>
    <row r="1537" spans="264:269" x14ac:dyDescent="0.2">
      <c r="JD1537">
        <f t="shared" si="314"/>
        <v>0</v>
      </c>
      <c r="JE1537">
        <f t="shared" si="315"/>
        <v>0</v>
      </c>
      <c r="JF1537" t="str">
        <f t="shared" ca="1" si="316"/>
        <v/>
      </c>
      <c r="JG1537" t="str">
        <f t="shared" ca="1" si="317"/>
        <v/>
      </c>
      <c r="JH1537" t="str">
        <f t="shared" ca="1" si="318"/>
        <v/>
      </c>
      <c r="JI1537" t="str">
        <f t="shared" ca="1" si="319"/>
        <v/>
      </c>
    </row>
    <row r="1538" spans="264:269" x14ac:dyDescent="0.2">
      <c r="JD1538">
        <f t="shared" si="314"/>
        <v>0</v>
      </c>
      <c r="JE1538">
        <f t="shared" si="315"/>
        <v>0</v>
      </c>
      <c r="JF1538" t="str">
        <f t="shared" ca="1" si="316"/>
        <v/>
      </c>
      <c r="JG1538" t="str">
        <f t="shared" ca="1" si="317"/>
        <v/>
      </c>
      <c r="JH1538" t="str">
        <f t="shared" ca="1" si="318"/>
        <v/>
      </c>
      <c r="JI1538" t="str">
        <f t="shared" ca="1" si="319"/>
        <v/>
      </c>
    </row>
    <row r="1539" spans="264:269" x14ac:dyDescent="0.2">
      <c r="JD1539">
        <f t="shared" si="314"/>
        <v>0</v>
      </c>
      <c r="JE1539">
        <f t="shared" si="315"/>
        <v>0</v>
      </c>
      <c r="JF1539" t="str">
        <f t="shared" ca="1" si="316"/>
        <v/>
      </c>
      <c r="JG1539" t="str">
        <f t="shared" ca="1" si="317"/>
        <v/>
      </c>
      <c r="JH1539" t="str">
        <f t="shared" ca="1" si="318"/>
        <v/>
      </c>
      <c r="JI1539" t="str">
        <f t="shared" ca="1" si="319"/>
        <v/>
      </c>
    </row>
    <row r="1540" spans="264:269" x14ac:dyDescent="0.2">
      <c r="JD1540">
        <f t="shared" si="314"/>
        <v>0</v>
      </c>
      <c r="JE1540">
        <f t="shared" si="315"/>
        <v>0</v>
      </c>
      <c r="JF1540" t="str">
        <f t="shared" ca="1" si="316"/>
        <v/>
      </c>
      <c r="JG1540" t="str">
        <f t="shared" ca="1" si="317"/>
        <v/>
      </c>
      <c r="JH1540" t="str">
        <f t="shared" ca="1" si="318"/>
        <v/>
      </c>
      <c r="JI1540" t="str">
        <f t="shared" ca="1" si="319"/>
        <v/>
      </c>
    </row>
    <row r="1541" spans="264:269" x14ac:dyDescent="0.2">
      <c r="JD1541">
        <f t="shared" si="314"/>
        <v>0</v>
      </c>
      <c r="JE1541">
        <f t="shared" si="315"/>
        <v>0</v>
      </c>
      <c r="JF1541" t="str">
        <f t="shared" ca="1" si="316"/>
        <v/>
      </c>
      <c r="JG1541" t="str">
        <f t="shared" ca="1" si="317"/>
        <v/>
      </c>
      <c r="JH1541" t="str">
        <f t="shared" ca="1" si="318"/>
        <v/>
      </c>
      <c r="JI1541" t="str">
        <f t="shared" ca="1" si="319"/>
        <v/>
      </c>
    </row>
    <row r="1542" spans="264:269" x14ac:dyDescent="0.2">
      <c r="JD1542">
        <f t="shared" si="314"/>
        <v>0</v>
      </c>
      <c r="JE1542">
        <f t="shared" si="315"/>
        <v>0</v>
      </c>
      <c r="JF1542" t="str">
        <f t="shared" ca="1" si="316"/>
        <v/>
      </c>
      <c r="JG1542" t="str">
        <f t="shared" ca="1" si="317"/>
        <v/>
      </c>
      <c r="JH1542" t="str">
        <f t="shared" ca="1" si="318"/>
        <v/>
      </c>
      <c r="JI1542" t="str">
        <f t="shared" ca="1" si="319"/>
        <v/>
      </c>
    </row>
    <row r="1543" spans="264:269" x14ac:dyDescent="0.2">
      <c r="JD1543">
        <f t="shared" si="314"/>
        <v>0</v>
      </c>
      <c r="JE1543">
        <f t="shared" si="315"/>
        <v>0</v>
      </c>
      <c r="JF1543" t="str">
        <f t="shared" ca="1" si="316"/>
        <v/>
      </c>
      <c r="JG1543" t="str">
        <f t="shared" ca="1" si="317"/>
        <v/>
      </c>
      <c r="JH1543" t="str">
        <f t="shared" ca="1" si="318"/>
        <v/>
      </c>
      <c r="JI1543" t="str">
        <f t="shared" ca="1" si="319"/>
        <v/>
      </c>
    </row>
    <row r="1544" spans="264:269" x14ac:dyDescent="0.2">
      <c r="JD1544">
        <f t="shared" si="314"/>
        <v>0</v>
      </c>
      <c r="JE1544">
        <f t="shared" si="315"/>
        <v>0</v>
      </c>
      <c r="JF1544" t="str">
        <f t="shared" ca="1" si="316"/>
        <v/>
      </c>
      <c r="JG1544" t="str">
        <f t="shared" ca="1" si="317"/>
        <v/>
      </c>
      <c r="JH1544" t="str">
        <f t="shared" ca="1" si="318"/>
        <v/>
      </c>
      <c r="JI1544" t="str">
        <f t="shared" ca="1" si="319"/>
        <v/>
      </c>
    </row>
    <row r="1545" spans="264:269" x14ac:dyDescent="0.2">
      <c r="JD1545">
        <f t="shared" si="314"/>
        <v>0</v>
      </c>
      <c r="JE1545">
        <f t="shared" si="315"/>
        <v>0</v>
      </c>
      <c r="JF1545" t="str">
        <f t="shared" ca="1" si="316"/>
        <v/>
      </c>
      <c r="JG1545" t="str">
        <f t="shared" ca="1" si="317"/>
        <v/>
      </c>
      <c r="JH1545" t="str">
        <f t="shared" ca="1" si="318"/>
        <v/>
      </c>
      <c r="JI1545" t="str">
        <f t="shared" ca="1" si="319"/>
        <v/>
      </c>
    </row>
    <row r="1546" spans="264:269" x14ac:dyDescent="0.2">
      <c r="JD1546">
        <f t="shared" si="314"/>
        <v>0</v>
      </c>
      <c r="JE1546">
        <f t="shared" si="315"/>
        <v>0</v>
      </c>
      <c r="JF1546" t="str">
        <f t="shared" ca="1" si="316"/>
        <v/>
      </c>
      <c r="JG1546" t="str">
        <f t="shared" ca="1" si="317"/>
        <v/>
      </c>
      <c r="JH1546" t="str">
        <f t="shared" ca="1" si="318"/>
        <v/>
      </c>
      <c r="JI1546" t="str">
        <f t="shared" ca="1" si="319"/>
        <v/>
      </c>
    </row>
    <row r="1547" spans="264:269" x14ac:dyDescent="0.2">
      <c r="JD1547">
        <f t="shared" si="314"/>
        <v>0</v>
      </c>
      <c r="JE1547">
        <f t="shared" si="315"/>
        <v>0</v>
      </c>
      <c r="JF1547" t="str">
        <f t="shared" ca="1" si="316"/>
        <v/>
      </c>
      <c r="JG1547" t="str">
        <f t="shared" ca="1" si="317"/>
        <v/>
      </c>
      <c r="JH1547" t="str">
        <f t="shared" ca="1" si="318"/>
        <v/>
      </c>
      <c r="JI1547" t="str">
        <f t="shared" ca="1" si="319"/>
        <v/>
      </c>
    </row>
    <row r="1548" spans="264:269" x14ac:dyDescent="0.2">
      <c r="JD1548">
        <f t="shared" si="314"/>
        <v>0</v>
      </c>
      <c r="JE1548">
        <f t="shared" si="315"/>
        <v>0</v>
      </c>
      <c r="JF1548" t="str">
        <f t="shared" ca="1" si="316"/>
        <v/>
      </c>
      <c r="JG1548" t="str">
        <f t="shared" ca="1" si="317"/>
        <v/>
      </c>
      <c r="JH1548" t="str">
        <f t="shared" ca="1" si="318"/>
        <v/>
      </c>
      <c r="JI1548" t="str">
        <f t="shared" ca="1" si="319"/>
        <v/>
      </c>
    </row>
    <row r="1549" spans="264:269" x14ac:dyDescent="0.2">
      <c r="JD1549">
        <f t="shared" si="314"/>
        <v>0</v>
      </c>
      <c r="JE1549">
        <f t="shared" si="315"/>
        <v>0</v>
      </c>
      <c r="JF1549" t="str">
        <f t="shared" ca="1" si="316"/>
        <v/>
      </c>
      <c r="JG1549" t="str">
        <f t="shared" ca="1" si="317"/>
        <v/>
      </c>
      <c r="JH1549" t="str">
        <f t="shared" ca="1" si="318"/>
        <v/>
      </c>
      <c r="JI1549" t="str">
        <f t="shared" ca="1" si="319"/>
        <v/>
      </c>
    </row>
    <row r="1550" spans="264:269" x14ac:dyDescent="0.2">
      <c r="JD1550">
        <f t="shared" si="314"/>
        <v>0</v>
      </c>
      <c r="JE1550">
        <f t="shared" si="315"/>
        <v>0</v>
      </c>
      <c r="JF1550" t="str">
        <f t="shared" ca="1" si="316"/>
        <v/>
      </c>
      <c r="JG1550" t="str">
        <f t="shared" ca="1" si="317"/>
        <v/>
      </c>
      <c r="JH1550" t="str">
        <f t="shared" ca="1" si="318"/>
        <v/>
      </c>
      <c r="JI1550" t="str">
        <f t="shared" ca="1" si="319"/>
        <v/>
      </c>
    </row>
    <row r="1551" spans="264:269" x14ac:dyDescent="0.2">
      <c r="JD1551">
        <f t="shared" si="314"/>
        <v>0</v>
      </c>
      <c r="JE1551">
        <f t="shared" si="315"/>
        <v>0</v>
      </c>
      <c r="JF1551" t="str">
        <f t="shared" ca="1" si="316"/>
        <v/>
      </c>
      <c r="JG1551" t="str">
        <f t="shared" ca="1" si="317"/>
        <v/>
      </c>
      <c r="JH1551" t="str">
        <f t="shared" ca="1" si="318"/>
        <v/>
      </c>
      <c r="JI1551" t="str">
        <f t="shared" ca="1" si="319"/>
        <v/>
      </c>
    </row>
    <row r="1552" spans="264:269" x14ac:dyDescent="0.2">
      <c r="JD1552">
        <f t="shared" si="314"/>
        <v>0</v>
      </c>
      <c r="JE1552">
        <f t="shared" si="315"/>
        <v>0</v>
      </c>
      <c r="JF1552" t="str">
        <f t="shared" ca="1" si="316"/>
        <v/>
      </c>
      <c r="JG1552" t="str">
        <f t="shared" ca="1" si="317"/>
        <v/>
      </c>
      <c r="JH1552" t="str">
        <f t="shared" ca="1" si="318"/>
        <v/>
      </c>
      <c r="JI1552" t="str">
        <f t="shared" ca="1" si="319"/>
        <v/>
      </c>
    </row>
    <row r="1553" spans="264:269" x14ac:dyDescent="0.2">
      <c r="JD1553">
        <f t="shared" si="314"/>
        <v>0</v>
      </c>
      <c r="JE1553">
        <f t="shared" si="315"/>
        <v>0</v>
      </c>
      <c r="JF1553" t="str">
        <f t="shared" ca="1" si="316"/>
        <v/>
      </c>
      <c r="JG1553" t="str">
        <f t="shared" ca="1" si="317"/>
        <v/>
      </c>
      <c r="JH1553" t="str">
        <f t="shared" ca="1" si="318"/>
        <v/>
      </c>
      <c r="JI1553" t="str">
        <f t="shared" ca="1" si="319"/>
        <v/>
      </c>
    </row>
    <row r="1554" spans="264:269" x14ac:dyDescent="0.2">
      <c r="JD1554">
        <f t="shared" si="314"/>
        <v>0</v>
      </c>
      <c r="JE1554">
        <f t="shared" si="315"/>
        <v>0</v>
      </c>
      <c r="JF1554" t="str">
        <f t="shared" ca="1" si="316"/>
        <v/>
      </c>
      <c r="JG1554" t="str">
        <f t="shared" ca="1" si="317"/>
        <v/>
      </c>
      <c r="JH1554" t="str">
        <f t="shared" ca="1" si="318"/>
        <v/>
      </c>
      <c r="JI1554" t="str">
        <f t="shared" ca="1" si="319"/>
        <v/>
      </c>
    </row>
    <row r="1555" spans="264:269" x14ac:dyDescent="0.2">
      <c r="JD1555">
        <f t="shared" si="314"/>
        <v>0</v>
      </c>
      <c r="JE1555">
        <f t="shared" si="315"/>
        <v>0</v>
      </c>
      <c r="JF1555" t="str">
        <f t="shared" ca="1" si="316"/>
        <v/>
      </c>
      <c r="JG1555" t="str">
        <f t="shared" ca="1" si="317"/>
        <v/>
      </c>
      <c r="JH1555" t="str">
        <f t="shared" ca="1" si="318"/>
        <v/>
      </c>
      <c r="JI1555" t="str">
        <f t="shared" ca="1" si="319"/>
        <v/>
      </c>
    </row>
    <row r="1556" spans="264:269" x14ac:dyDescent="0.2">
      <c r="JD1556">
        <f t="shared" si="314"/>
        <v>0</v>
      </c>
      <c r="JE1556">
        <f t="shared" si="315"/>
        <v>0</v>
      </c>
      <c r="JF1556" t="str">
        <f t="shared" ca="1" si="316"/>
        <v/>
      </c>
      <c r="JG1556" t="str">
        <f t="shared" ca="1" si="317"/>
        <v/>
      </c>
      <c r="JH1556" t="str">
        <f t="shared" ca="1" si="318"/>
        <v/>
      </c>
      <c r="JI1556" t="str">
        <f t="shared" ca="1" si="319"/>
        <v/>
      </c>
    </row>
    <row r="1557" spans="264:269" x14ac:dyDescent="0.2">
      <c r="JD1557">
        <f t="shared" si="314"/>
        <v>0</v>
      </c>
      <c r="JE1557">
        <f t="shared" si="315"/>
        <v>0</v>
      </c>
      <c r="JF1557" t="str">
        <f t="shared" ca="1" si="316"/>
        <v/>
      </c>
      <c r="JG1557" t="str">
        <f t="shared" ca="1" si="317"/>
        <v/>
      </c>
      <c r="JH1557" t="str">
        <f t="shared" ca="1" si="318"/>
        <v/>
      </c>
      <c r="JI1557" t="str">
        <f t="shared" ca="1" si="319"/>
        <v/>
      </c>
    </row>
    <row r="1558" spans="264:269" x14ac:dyDescent="0.2">
      <c r="JD1558">
        <f t="shared" si="314"/>
        <v>0</v>
      </c>
      <c r="JE1558">
        <f t="shared" si="315"/>
        <v>0</v>
      </c>
      <c r="JF1558" t="str">
        <f t="shared" ca="1" si="316"/>
        <v/>
      </c>
      <c r="JG1558" t="str">
        <f t="shared" ca="1" si="317"/>
        <v/>
      </c>
      <c r="JH1558" t="str">
        <f t="shared" ca="1" si="318"/>
        <v/>
      </c>
      <c r="JI1558" t="str">
        <f t="shared" ca="1" si="319"/>
        <v/>
      </c>
    </row>
    <row r="1559" spans="264:269" x14ac:dyDescent="0.2">
      <c r="JD1559">
        <f t="shared" si="314"/>
        <v>0</v>
      </c>
      <c r="JE1559">
        <f t="shared" si="315"/>
        <v>0</v>
      </c>
      <c r="JF1559" t="str">
        <f t="shared" ca="1" si="316"/>
        <v/>
      </c>
      <c r="JG1559" t="str">
        <f t="shared" ca="1" si="317"/>
        <v/>
      </c>
      <c r="JH1559" t="str">
        <f t="shared" ca="1" si="318"/>
        <v/>
      </c>
      <c r="JI1559" t="str">
        <f t="shared" ca="1" si="319"/>
        <v/>
      </c>
    </row>
    <row r="1560" spans="264:269" x14ac:dyDescent="0.2">
      <c r="JD1560">
        <f t="shared" si="314"/>
        <v>0</v>
      </c>
      <c r="JE1560">
        <f t="shared" si="315"/>
        <v>0</v>
      </c>
      <c r="JF1560" t="str">
        <f t="shared" ca="1" si="316"/>
        <v/>
      </c>
      <c r="JG1560" t="str">
        <f t="shared" ca="1" si="317"/>
        <v/>
      </c>
      <c r="JH1560" t="str">
        <f t="shared" ca="1" si="318"/>
        <v/>
      </c>
      <c r="JI1560" t="str">
        <f t="shared" ca="1" si="319"/>
        <v/>
      </c>
    </row>
    <row r="1561" spans="264:269" x14ac:dyDescent="0.2">
      <c r="JD1561">
        <f t="shared" si="314"/>
        <v>0</v>
      </c>
      <c r="JE1561">
        <f t="shared" si="315"/>
        <v>0</v>
      </c>
      <c r="JF1561" t="str">
        <f t="shared" ca="1" si="316"/>
        <v/>
      </c>
      <c r="JG1561" t="str">
        <f t="shared" ca="1" si="317"/>
        <v/>
      </c>
      <c r="JH1561" t="str">
        <f t="shared" ca="1" si="318"/>
        <v/>
      </c>
      <c r="JI1561" t="str">
        <f t="shared" ca="1" si="319"/>
        <v/>
      </c>
    </row>
    <row r="1562" spans="264:269" x14ac:dyDescent="0.2">
      <c r="JD1562">
        <f t="shared" si="314"/>
        <v>0</v>
      </c>
      <c r="JE1562">
        <f t="shared" si="315"/>
        <v>0</v>
      </c>
      <c r="JF1562" t="str">
        <f t="shared" ca="1" si="316"/>
        <v/>
      </c>
      <c r="JG1562" t="str">
        <f t="shared" ca="1" si="317"/>
        <v/>
      </c>
      <c r="JH1562" t="str">
        <f t="shared" ca="1" si="318"/>
        <v/>
      </c>
      <c r="JI1562" t="str">
        <f t="shared" ca="1" si="319"/>
        <v/>
      </c>
    </row>
    <row r="1563" spans="264:269" x14ac:dyDescent="0.2">
      <c r="JD1563">
        <f t="shared" si="314"/>
        <v>0</v>
      </c>
      <c r="JE1563">
        <f t="shared" si="315"/>
        <v>0</v>
      </c>
      <c r="JF1563" t="str">
        <f t="shared" ca="1" si="316"/>
        <v/>
      </c>
      <c r="JG1563" t="str">
        <f t="shared" ca="1" si="317"/>
        <v/>
      </c>
      <c r="JH1563" t="str">
        <f t="shared" ca="1" si="318"/>
        <v/>
      </c>
      <c r="JI1563" t="str">
        <f t="shared" ca="1" si="319"/>
        <v/>
      </c>
    </row>
    <row r="1564" spans="264:269" x14ac:dyDescent="0.2">
      <c r="JD1564">
        <f t="shared" ref="JD1564:JD1627" si="320">IF(JD1563&lt;&gt;0,JD1563-1,0)</f>
        <v>0</v>
      </c>
      <c r="JE1564">
        <f t="shared" ref="JE1564:JE1627" si="321">IF(JD1564&lt;&gt;0,JE1563+1,0)</f>
        <v>0</v>
      </c>
      <c r="JF1564" t="str">
        <f t="shared" ref="JF1564:JF1627" ca="1" si="322">IF(ScenarioType&lt;&gt;"ALL",IF(ISERROR(IF(INDIRECT("SCENARIOMETA!B"&amp;JE1564)=ScenarioType,INDIRECT("SCENARIOMETA!A"&amp;JE1564)," ")),"",IF(INDIRECT("SCENARIOMETA!B"&amp;JE1564)=ScenarioType,INDIRECT("SCENARIOMETA!A"&amp;JE1564)," ")),IF(JD1564&lt;&gt;0,INDIRECT("SCENARIOMETA!A"&amp;JE1564),""))</f>
        <v/>
      </c>
      <c r="JG1564" t="str">
        <f t="shared" ref="JG1564:JG1627" ca="1" si="323">IF(ScenarioType&lt;&gt;"ALL",IF(ISERROR(IF(INDIRECT("SCENARIOMETA!B"&amp;JE1564)=ScenarioType,INDIRECT("SCENARIOMETA!B"&amp;JE1564)," ")),"",IF(INDIRECT("SCENARIOMETA!B"&amp;JE1564)=ScenarioType,INDIRECT("SCENARIOMETA!B"&amp;JE1564)," ")),IF(JD1564&lt;&gt;0,INDIRECT("SCENARIOMETA!B"&amp;JE1564),""))</f>
        <v/>
      </c>
      <c r="JH1564" t="str">
        <f t="shared" ref="JH1564:JH1627" ca="1" si="324">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325">IF(ScenarioType&lt;&gt;"ALL",IF(ISERROR(IF(INDIRECT("SCENARIOMETA!B"&amp;JE1564)=ScenarioType,INDIRECT("SCENARIOMETA!E"&amp;JE1564)," ")),"",IF(INDIRECT("SCENARIOMETA!B"&amp;JE1564)=ScenarioType,INDIRECT("SCENARIOMETA!E"&amp;JE1564)," ")+14),IF(JD1564&lt;&gt;0,INDIRECT("SCENARIOMETA!E"&amp;JE1564)+14,""))</f>
        <v/>
      </c>
    </row>
    <row r="1565" spans="264:269" x14ac:dyDescent="0.2">
      <c r="JD1565">
        <f t="shared" si="320"/>
        <v>0</v>
      </c>
      <c r="JE1565">
        <f t="shared" si="321"/>
        <v>0</v>
      </c>
      <c r="JF1565" t="str">
        <f t="shared" ca="1" si="322"/>
        <v/>
      </c>
      <c r="JG1565" t="str">
        <f t="shared" ca="1" si="323"/>
        <v/>
      </c>
      <c r="JH1565" t="str">
        <f t="shared" ca="1" si="324"/>
        <v/>
      </c>
      <c r="JI1565" t="str">
        <f t="shared" ca="1" si="325"/>
        <v/>
      </c>
    </row>
    <row r="1566" spans="264:269" x14ac:dyDescent="0.2">
      <c r="JD1566">
        <f t="shared" si="320"/>
        <v>0</v>
      </c>
      <c r="JE1566">
        <f t="shared" si="321"/>
        <v>0</v>
      </c>
      <c r="JF1566" t="str">
        <f t="shared" ca="1" si="322"/>
        <v/>
      </c>
      <c r="JG1566" t="str">
        <f t="shared" ca="1" si="323"/>
        <v/>
      </c>
      <c r="JH1566" t="str">
        <f t="shared" ca="1" si="324"/>
        <v/>
      </c>
      <c r="JI1566" t="str">
        <f t="shared" ca="1" si="325"/>
        <v/>
      </c>
    </row>
    <row r="1567" spans="264:269" x14ac:dyDescent="0.2">
      <c r="JD1567">
        <f t="shared" si="320"/>
        <v>0</v>
      </c>
      <c r="JE1567">
        <f t="shared" si="321"/>
        <v>0</v>
      </c>
      <c r="JF1567" t="str">
        <f t="shared" ca="1" si="322"/>
        <v/>
      </c>
      <c r="JG1567" t="str">
        <f t="shared" ca="1" si="323"/>
        <v/>
      </c>
      <c r="JH1567" t="str">
        <f t="shared" ca="1" si="324"/>
        <v/>
      </c>
      <c r="JI1567" t="str">
        <f t="shared" ca="1" si="325"/>
        <v/>
      </c>
    </row>
    <row r="1568" spans="264:269" x14ac:dyDescent="0.2">
      <c r="JD1568">
        <f t="shared" si="320"/>
        <v>0</v>
      </c>
      <c r="JE1568">
        <f t="shared" si="321"/>
        <v>0</v>
      </c>
      <c r="JF1568" t="str">
        <f t="shared" ca="1" si="322"/>
        <v/>
      </c>
      <c r="JG1568" t="str">
        <f t="shared" ca="1" si="323"/>
        <v/>
      </c>
      <c r="JH1568" t="str">
        <f t="shared" ca="1" si="324"/>
        <v/>
      </c>
      <c r="JI1568" t="str">
        <f t="shared" ca="1" si="325"/>
        <v/>
      </c>
    </row>
    <row r="1569" spans="264:269" x14ac:dyDescent="0.2">
      <c r="JD1569">
        <f t="shared" si="320"/>
        <v>0</v>
      </c>
      <c r="JE1569">
        <f t="shared" si="321"/>
        <v>0</v>
      </c>
      <c r="JF1569" t="str">
        <f t="shared" ca="1" si="322"/>
        <v/>
      </c>
      <c r="JG1569" t="str">
        <f t="shared" ca="1" si="323"/>
        <v/>
      </c>
      <c r="JH1569" t="str">
        <f t="shared" ca="1" si="324"/>
        <v/>
      </c>
      <c r="JI1569" t="str">
        <f t="shared" ca="1" si="325"/>
        <v/>
      </c>
    </row>
    <row r="1570" spans="264:269" x14ac:dyDescent="0.2">
      <c r="JD1570">
        <f t="shared" si="320"/>
        <v>0</v>
      </c>
      <c r="JE1570">
        <f t="shared" si="321"/>
        <v>0</v>
      </c>
      <c r="JF1570" t="str">
        <f t="shared" ca="1" si="322"/>
        <v/>
      </c>
      <c r="JG1570" t="str">
        <f t="shared" ca="1" si="323"/>
        <v/>
      </c>
      <c r="JH1570" t="str">
        <f t="shared" ca="1" si="324"/>
        <v/>
      </c>
      <c r="JI1570" t="str">
        <f t="shared" ca="1" si="325"/>
        <v/>
      </c>
    </row>
    <row r="1571" spans="264:269" x14ac:dyDescent="0.2">
      <c r="JD1571">
        <f t="shared" si="320"/>
        <v>0</v>
      </c>
      <c r="JE1571">
        <f t="shared" si="321"/>
        <v>0</v>
      </c>
      <c r="JF1571" t="str">
        <f t="shared" ca="1" si="322"/>
        <v/>
      </c>
      <c r="JG1571" t="str">
        <f t="shared" ca="1" si="323"/>
        <v/>
      </c>
      <c r="JH1571" t="str">
        <f t="shared" ca="1" si="324"/>
        <v/>
      </c>
      <c r="JI1571" t="str">
        <f t="shared" ca="1" si="325"/>
        <v/>
      </c>
    </row>
    <row r="1572" spans="264:269" x14ac:dyDescent="0.2">
      <c r="JD1572">
        <f t="shared" si="320"/>
        <v>0</v>
      </c>
      <c r="JE1572">
        <f t="shared" si="321"/>
        <v>0</v>
      </c>
      <c r="JF1572" t="str">
        <f t="shared" ca="1" si="322"/>
        <v/>
      </c>
      <c r="JG1572" t="str">
        <f t="shared" ca="1" si="323"/>
        <v/>
      </c>
      <c r="JH1572" t="str">
        <f t="shared" ca="1" si="324"/>
        <v/>
      </c>
      <c r="JI1572" t="str">
        <f t="shared" ca="1" si="325"/>
        <v/>
      </c>
    </row>
    <row r="1573" spans="264:269" x14ac:dyDescent="0.2">
      <c r="JD1573">
        <f t="shared" si="320"/>
        <v>0</v>
      </c>
      <c r="JE1573">
        <f t="shared" si="321"/>
        <v>0</v>
      </c>
      <c r="JF1573" t="str">
        <f t="shared" ca="1" si="322"/>
        <v/>
      </c>
      <c r="JG1573" t="str">
        <f t="shared" ca="1" si="323"/>
        <v/>
      </c>
      <c r="JH1573" t="str">
        <f t="shared" ca="1" si="324"/>
        <v/>
      </c>
      <c r="JI1573" t="str">
        <f t="shared" ca="1" si="325"/>
        <v/>
      </c>
    </row>
    <row r="1574" spans="264:269" x14ac:dyDescent="0.2">
      <c r="JD1574">
        <f t="shared" si="320"/>
        <v>0</v>
      </c>
      <c r="JE1574">
        <f t="shared" si="321"/>
        <v>0</v>
      </c>
      <c r="JF1574" t="str">
        <f t="shared" ca="1" si="322"/>
        <v/>
      </c>
      <c r="JG1574" t="str">
        <f t="shared" ca="1" si="323"/>
        <v/>
      </c>
      <c r="JH1574" t="str">
        <f t="shared" ca="1" si="324"/>
        <v/>
      </c>
      <c r="JI1574" t="str">
        <f t="shared" ca="1" si="325"/>
        <v/>
      </c>
    </row>
    <row r="1575" spans="264:269" x14ac:dyDescent="0.2">
      <c r="JD1575">
        <f t="shared" si="320"/>
        <v>0</v>
      </c>
      <c r="JE1575">
        <f t="shared" si="321"/>
        <v>0</v>
      </c>
      <c r="JF1575" t="str">
        <f t="shared" ca="1" si="322"/>
        <v/>
      </c>
      <c r="JG1575" t="str">
        <f t="shared" ca="1" si="323"/>
        <v/>
      </c>
      <c r="JH1575" t="str">
        <f t="shared" ca="1" si="324"/>
        <v/>
      </c>
      <c r="JI1575" t="str">
        <f t="shared" ca="1" si="325"/>
        <v/>
      </c>
    </row>
    <row r="1576" spans="264:269" x14ac:dyDescent="0.2">
      <c r="JD1576">
        <f t="shared" si="320"/>
        <v>0</v>
      </c>
      <c r="JE1576">
        <f t="shared" si="321"/>
        <v>0</v>
      </c>
      <c r="JF1576" t="str">
        <f t="shared" ca="1" si="322"/>
        <v/>
      </c>
      <c r="JG1576" t="str">
        <f t="shared" ca="1" si="323"/>
        <v/>
      </c>
      <c r="JH1576" t="str">
        <f t="shared" ca="1" si="324"/>
        <v/>
      </c>
      <c r="JI1576" t="str">
        <f t="shared" ca="1" si="325"/>
        <v/>
      </c>
    </row>
    <row r="1577" spans="264:269" x14ac:dyDescent="0.2">
      <c r="JD1577">
        <f t="shared" si="320"/>
        <v>0</v>
      </c>
      <c r="JE1577">
        <f t="shared" si="321"/>
        <v>0</v>
      </c>
      <c r="JF1577" t="str">
        <f t="shared" ca="1" si="322"/>
        <v/>
      </c>
      <c r="JG1577" t="str">
        <f t="shared" ca="1" si="323"/>
        <v/>
      </c>
      <c r="JH1577" t="str">
        <f t="shared" ca="1" si="324"/>
        <v/>
      </c>
      <c r="JI1577" t="str">
        <f t="shared" ca="1" si="325"/>
        <v/>
      </c>
    </row>
    <row r="1578" spans="264:269" x14ac:dyDescent="0.2">
      <c r="JD1578">
        <f t="shared" si="320"/>
        <v>0</v>
      </c>
      <c r="JE1578">
        <f t="shared" si="321"/>
        <v>0</v>
      </c>
      <c r="JF1578" t="str">
        <f t="shared" ca="1" si="322"/>
        <v/>
      </c>
      <c r="JG1578" t="str">
        <f t="shared" ca="1" si="323"/>
        <v/>
      </c>
      <c r="JH1578" t="str">
        <f t="shared" ca="1" si="324"/>
        <v/>
      </c>
      <c r="JI1578" t="str">
        <f t="shared" ca="1" si="325"/>
        <v/>
      </c>
    </row>
    <row r="1579" spans="264:269" x14ac:dyDescent="0.2">
      <c r="JD1579">
        <f t="shared" si="320"/>
        <v>0</v>
      </c>
      <c r="JE1579">
        <f t="shared" si="321"/>
        <v>0</v>
      </c>
      <c r="JF1579" t="str">
        <f t="shared" ca="1" si="322"/>
        <v/>
      </c>
      <c r="JG1579" t="str">
        <f t="shared" ca="1" si="323"/>
        <v/>
      </c>
      <c r="JH1579" t="str">
        <f t="shared" ca="1" si="324"/>
        <v/>
      </c>
      <c r="JI1579" t="str">
        <f t="shared" ca="1" si="325"/>
        <v/>
      </c>
    </row>
    <row r="1580" spans="264:269" x14ac:dyDescent="0.2">
      <c r="JD1580">
        <f t="shared" si="320"/>
        <v>0</v>
      </c>
      <c r="JE1580">
        <f t="shared" si="321"/>
        <v>0</v>
      </c>
      <c r="JF1580" t="str">
        <f t="shared" ca="1" si="322"/>
        <v/>
      </c>
      <c r="JG1580" t="str">
        <f t="shared" ca="1" si="323"/>
        <v/>
      </c>
      <c r="JH1580" t="str">
        <f t="shared" ca="1" si="324"/>
        <v/>
      </c>
      <c r="JI1580" t="str">
        <f t="shared" ca="1" si="325"/>
        <v/>
      </c>
    </row>
    <row r="1581" spans="264:269" x14ac:dyDescent="0.2">
      <c r="JD1581">
        <f t="shared" si="320"/>
        <v>0</v>
      </c>
      <c r="JE1581">
        <f t="shared" si="321"/>
        <v>0</v>
      </c>
      <c r="JF1581" t="str">
        <f t="shared" ca="1" si="322"/>
        <v/>
      </c>
      <c r="JG1581" t="str">
        <f t="shared" ca="1" si="323"/>
        <v/>
      </c>
      <c r="JH1581" t="str">
        <f t="shared" ca="1" si="324"/>
        <v/>
      </c>
      <c r="JI1581" t="str">
        <f t="shared" ca="1" si="325"/>
        <v/>
      </c>
    </row>
    <row r="1582" spans="264:269" x14ac:dyDescent="0.2">
      <c r="JD1582">
        <f t="shared" si="320"/>
        <v>0</v>
      </c>
      <c r="JE1582">
        <f t="shared" si="321"/>
        <v>0</v>
      </c>
      <c r="JF1582" t="str">
        <f t="shared" ca="1" si="322"/>
        <v/>
      </c>
      <c r="JG1582" t="str">
        <f t="shared" ca="1" si="323"/>
        <v/>
      </c>
      <c r="JH1582" t="str">
        <f t="shared" ca="1" si="324"/>
        <v/>
      </c>
      <c r="JI1582" t="str">
        <f t="shared" ca="1" si="325"/>
        <v/>
      </c>
    </row>
    <row r="1583" spans="264:269" x14ac:dyDescent="0.2">
      <c r="JD1583">
        <f t="shared" si="320"/>
        <v>0</v>
      </c>
      <c r="JE1583">
        <f t="shared" si="321"/>
        <v>0</v>
      </c>
      <c r="JF1583" t="str">
        <f t="shared" ca="1" si="322"/>
        <v/>
      </c>
      <c r="JG1583" t="str">
        <f t="shared" ca="1" si="323"/>
        <v/>
      </c>
      <c r="JH1583" t="str">
        <f t="shared" ca="1" si="324"/>
        <v/>
      </c>
      <c r="JI1583" t="str">
        <f t="shared" ca="1" si="325"/>
        <v/>
      </c>
    </row>
    <row r="1584" spans="264:269" x14ac:dyDescent="0.2">
      <c r="JD1584">
        <f t="shared" si="320"/>
        <v>0</v>
      </c>
      <c r="JE1584">
        <f t="shared" si="321"/>
        <v>0</v>
      </c>
      <c r="JF1584" t="str">
        <f t="shared" ca="1" si="322"/>
        <v/>
      </c>
      <c r="JG1584" t="str">
        <f t="shared" ca="1" si="323"/>
        <v/>
      </c>
      <c r="JH1584" t="str">
        <f t="shared" ca="1" si="324"/>
        <v/>
      </c>
      <c r="JI1584" t="str">
        <f t="shared" ca="1" si="325"/>
        <v/>
      </c>
    </row>
    <row r="1585" spans="264:269" x14ac:dyDescent="0.2">
      <c r="JD1585">
        <f t="shared" si="320"/>
        <v>0</v>
      </c>
      <c r="JE1585">
        <f t="shared" si="321"/>
        <v>0</v>
      </c>
      <c r="JF1585" t="str">
        <f t="shared" ca="1" si="322"/>
        <v/>
      </c>
      <c r="JG1585" t="str">
        <f t="shared" ca="1" si="323"/>
        <v/>
      </c>
      <c r="JH1585" t="str">
        <f t="shared" ca="1" si="324"/>
        <v/>
      </c>
      <c r="JI1585" t="str">
        <f t="shared" ca="1" si="325"/>
        <v/>
      </c>
    </row>
    <row r="1586" spans="264:269" x14ac:dyDescent="0.2">
      <c r="JD1586">
        <f t="shared" si="320"/>
        <v>0</v>
      </c>
      <c r="JE1586">
        <f t="shared" si="321"/>
        <v>0</v>
      </c>
      <c r="JF1586" t="str">
        <f t="shared" ca="1" si="322"/>
        <v/>
      </c>
      <c r="JG1586" t="str">
        <f t="shared" ca="1" si="323"/>
        <v/>
      </c>
      <c r="JH1586" t="str">
        <f t="shared" ca="1" si="324"/>
        <v/>
      </c>
      <c r="JI1586" t="str">
        <f t="shared" ca="1" si="325"/>
        <v/>
      </c>
    </row>
    <row r="1587" spans="264:269" x14ac:dyDescent="0.2">
      <c r="JD1587">
        <f t="shared" si="320"/>
        <v>0</v>
      </c>
      <c r="JE1587">
        <f t="shared" si="321"/>
        <v>0</v>
      </c>
      <c r="JF1587" t="str">
        <f t="shared" ca="1" si="322"/>
        <v/>
      </c>
      <c r="JG1587" t="str">
        <f t="shared" ca="1" si="323"/>
        <v/>
      </c>
      <c r="JH1587" t="str">
        <f t="shared" ca="1" si="324"/>
        <v/>
      </c>
      <c r="JI1587" t="str">
        <f t="shared" ca="1" si="325"/>
        <v/>
      </c>
    </row>
    <row r="1588" spans="264:269" x14ac:dyDescent="0.2">
      <c r="JD1588">
        <f t="shared" si="320"/>
        <v>0</v>
      </c>
      <c r="JE1588">
        <f t="shared" si="321"/>
        <v>0</v>
      </c>
      <c r="JF1588" t="str">
        <f t="shared" ca="1" si="322"/>
        <v/>
      </c>
      <c r="JG1588" t="str">
        <f t="shared" ca="1" si="323"/>
        <v/>
      </c>
      <c r="JH1588" t="str">
        <f t="shared" ca="1" si="324"/>
        <v/>
      </c>
      <c r="JI1588" t="str">
        <f t="shared" ca="1" si="325"/>
        <v/>
      </c>
    </row>
    <row r="1589" spans="264:269" x14ac:dyDescent="0.2">
      <c r="JD1589">
        <f t="shared" si="320"/>
        <v>0</v>
      </c>
      <c r="JE1589">
        <f t="shared" si="321"/>
        <v>0</v>
      </c>
      <c r="JF1589" t="str">
        <f t="shared" ca="1" si="322"/>
        <v/>
      </c>
      <c r="JG1589" t="str">
        <f t="shared" ca="1" si="323"/>
        <v/>
      </c>
      <c r="JH1589" t="str">
        <f t="shared" ca="1" si="324"/>
        <v/>
      </c>
      <c r="JI1589" t="str">
        <f t="shared" ca="1" si="325"/>
        <v/>
      </c>
    </row>
    <row r="1590" spans="264:269" x14ac:dyDescent="0.2">
      <c r="JD1590">
        <f t="shared" si="320"/>
        <v>0</v>
      </c>
      <c r="JE1590">
        <f t="shared" si="321"/>
        <v>0</v>
      </c>
      <c r="JF1590" t="str">
        <f t="shared" ca="1" si="322"/>
        <v/>
      </c>
      <c r="JG1590" t="str">
        <f t="shared" ca="1" si="323"/>
        <v/>
      </c>
      <c r="JH1590" t="str">
        <f t="shared" ca="1" si="324"/>
        <v/>
      </c>
      <c r="JI1590" t="str">
        <f t="shared" ca="1" si="325"/>
        <v/>
      </c>
    </row>
    <row r="1591" spans="264:269" x14ac:dyDescent="0.2">
      <c r="JD1591">
        <f t="shared" si="320"/>
        <v>0</v>
      </c>
      <c r="JE1591">
        <f t="shared" si="321"/>
        <v>0</v>
      </c>
      <c r="JF1591" t="str">
        <f t="shared" ca="1" si="322"/>
        <v/>
      </c>
      <c r="JG1591" t="str">
        <f t="shared" ca="1" si="323"/>
        <v/>
      </c>
      <c r="JH1591" t="str">
        <f t="shared" ca="1" si="324"/>
        <v/>
      </c>
      <c r="JI1591" t="str">
        <f t="shared" ca="1" si="325"/>
        <v/>
      </c>
    </row>
    <row r="1592" spans="264:269" x14ac:dyDescent="0.2">
      <c r="JD1592">
        <f t="shared" si="320"/>
        <v>0</v>
      </c>
      <c r="JE1592">
        <f t="shared" si="321"/>
        <v>0</v>
      </c>
      <c r="JF1592" t="str">
        <f t="shared" ca="1" si="322"/>
        <v/>
      </c>
      <c r="JG1592" t="str">
        <f t="shared" ca="1" si="323"/>
        <v/>
      </c>
      <c r="JH1592" t="str">
        <f t="shared" ca="1" si="324"/>
        <v/>
      </c>
      <c r="JI1592" t="str">
        <f t="shared" ca="1" si="325"/>
        <v/>
      </c>
    </row>
    <row r="1593" spans="264:269" x14ac:dyDescent="0.2">
      <c r="JD1593">
        <f t="shared" si="320"/>
        <v>0</v>
      </c>
      <c r="JE1593">
        <f t="shared" si="321"/>
        <v>0</v>
      </c>
      <c r="JF1593" t="str">
        <f t="shared" ca="1" si="322"/>
        <v/>
      </c>
      <c r="JG1593" t="str">
        <f t="shared" ca="1" si="323"/>
        <v/>
      </c>
      <c r="JH1593" t="str">
        <f t="shared" ca="1" si="324"/>
        <v/>
      </c>
      <c r="JI1593" t="str">
        <f t="shared" ca="1" si="325"/>
        <v/>
      </c>
    </row>
    <row r="1594" spans="264:269" x14ac:dyDescent="0.2">
      <c r="JD1594">
        <f t="shared" si="320"/>
        <v>0</v>
      </c>
      <c r="JE1594">
        <f t="shared" si="321"/>
        <v>0</v>
      </c>
      <c r="JF1594" t="str">
        <f t="shared" ca="1" si="322"/>
        <v/>
      </c>
      <c r="JG1594" t="str">
        <f t="shared" ca="1" si="323"/>
        <v/>
      </c>
      <c r="JH1594" t="str">
        <f t="shared" ca="1" si="324"/>
        <v/>
      </c>
      <c r="JI1594" t="str">
        <f t="shared" ca="1" si="325"/>
        <v/>
      </c>
    </row>
    <row r="1595" spans="264:269" x14ac:dyDescent="0.2">
      <c r="JD1595">
        <f t="shared" si="320"/>
        <v>0</v>
      </c>
      <c r="JE1595">
        <f t="shared" si="321"/>
        <v>0</v>
      </c>
      <c r="JF1595" t="str">
        <f t="shared" ca="1" si="322"/>
        <v/>
      </c>
      <c r="JG1595" t="str">
        <f t="shared" ca="1" si="323"/>
        <v/>
      </c>
      <c r="JH1595" t="str">
        <f t="shared" ca="1" si="324"/>
        <v/>
      </c>
      <c r="JI1595" t="str">
        <f t="shared" ca="1" si="325"/>
        <v/>
      </c>
    </row>
    <row r="1596" spans="264:269" x14ac:dyDescent="0.2">
      <c r="JD1596">
        <f t="shared" si="320"/>
        <v>0</v>
      </c>
      <c r="JE1596">
        <f t="shared" si="321"/>
        <v>0</v>
      </c>
      <c r="JF1596" t="str">
        <f t="shared" ca="1" si="322"/>
        <v/>
      </c>
      <c r="JG1596" t="str">
        <f t="shared" ca="1" si="323"/>
        <v/>
      </c>
      <c r="JH1596" t="str">
        <f t="shared" ca="1" si="324"/>
        <v/>
      </c>
      <c r="JI1596" t="str">
        <f t="shared" ca="1" si="325"/>
        <v/>
      </c>
    </row>
    <row r="1597" spans="264:269" x14ac:dyDescent="0.2">
      <c r="JD1597">
        <f t="shared" si="320"/>
        <v>0</v>
      </c>
      <c r="JE1597">
        <f t="shared" si="321"/>
        <v>0</v>
      </c>
      <c r="JF1597" t="str">
        <f t="shared" ca="1" si="322"/>
        <v/>
      </c>
      <c r="JG1597" t="str">
        <f t="shared" ca="1" si="323"/>
        <v/>
      </c>
      <c r="JH1597" t="str">
        <f t="shared" ca="1" si="324"/>
        <v/>
      </c>
      <c r="JI1597" t="str">
        <f t="shared" ca="1" si="325"/>
        <v/>
      </c>
    </row>
    <row r="1598" spans="264:269" x14ac:dyDescent="0.2">
      <c r="JD1598">
        <f t="shared" si="320"/>
        <v>0</v>
      </c>
      <c r="JE1598">
        <f t="shared" si="321"/>
        <v>0</v>
      </c>
      <c r="JF1598" t="str">
        <f t="shared" ca="1" si="322"/>
        <v/>
      </c>
      <c r="JG1598" t="str">
        <f t="shared" ca="1" si="323"/>
        <v/>
      </c>
      <c r="JH1598" t="str">
        <f t="shared" ca="1" si="324"/>
        <v/>
      </c>
      <c r="JI1598" t="str">
        <f t="shared" ca="1" si="325"/>
        <v/>
      </c>
    </row>
    <row r="1599" spans="264:269" x14ac:dyDescent="0.2">
      <c r="JD1599">
        <f t="shared" si="320"/>
        <v>0</v>
      </c>
      <c r="JE1599">
        <f t="shared" si="321"/>
        <v>0</v>
      </c>
      <c r="JF1599" t="str">
        <f t="shared" ca="1" si="322"/>
        <v/>
      </c>
      <c r="JG1599" t="str">
        <f t="shared" ca="1" si="323"/>
        <v/>
      </c>
      <c r="JH1599" t="str">
        <f t="shared" ca="1" si="324"/>
        <v/>
      </c>
      <c r="JI1599" t="str">
        <f t="shared" ca="1" si="325"/>
        <v/>
      </c>
    </row>
    <row r="1600" spans="264:269" x14ac:dyDescent="0.2">
      <c r="JD1600">
        <f t="shared" si="320"/>
        <v>0</v>
      </c>
      <c r="JE1600">
        <f t="shared" si="321"/>
        <v>0</v>
      </c>
      <c r="JF1600" t="str">
        <f t="shared" ca="1" si="322"/>
        <v/>
      </c>
      <c r="JG1600" t="str">
        <f t="shared" ca="1" si="323"/>
        <v/>
      </c>
      <c r="JH1600" t="str">
        <f t="shared" ca="1" si="324"/>
        <v/>
      </c>
      <c r="JI1600" t="str">
        <f t="shared" ca="1" si="325"/>
        <v/>
      </c>
    </row>
    <row r="1601" spans="264:269" x14ac:dyDescent="0.2">
      <c r="JD1601">
        <f t="shared" si="320"/>
        <v>0</v>
      </c>
      <c r="JE1601">
        <f t="shared" si="321"/>
        <v>0</v>
      </c>
      <c r="JF1601" t="str">
        <f t="shared" ca="1" si="322"/>
        <v/>
      </c>
      <c r="JG1601" t="str">
        <f t="shared" ca="1" si="323"/>
        <v/>
      </c>
      <c r="JH1601" t="str">
        <f t="shared" ca="1" si="324"/>
        <v/>
      </c>
      <c r="JI1601" t="str">
        <f t="shared" ca="1" si="325"/>
        <v/>
      </c>
    </row>
    <row r="1602" spans="264:269" x14ac:dyDescent="0.2">
      <c r="JD1602">
        <f t="shared" si="320"/>
        <v>0</v>
      </c>
      <c r="JE1602">
        <f t="shared" si="321"/>
        <v>0</v>
      </c>
      <c r="JF1602" t="str">
        <f t="shared" ca="1" si="322"/>
        <v/>
      </c>
      <c r="JG1602" t="str">
        <f t="shared" ca="1" si="323"/>
        <v/>
      </c>
      <c r="JH1602" t="str">
        <f t="shared" ca="1" si="324"/>
        <v/>
      </c>
      <c r="JI1602" t="str">
        <f t="shared" ca="1" si="325"/>
        <v/>
      </c>
    </row>
    <row r="1603" spans="264:269" x14ac:dyDescent="0.2">
      <c r="JD1603">
        <f t="shared" si="320"/>
        <v>0</v>
      </c>
      <c r="JE1603">
        <f t="shared" si="321"/>
        <v>0</v>
      </c>
      <c r="JF1603" t="str">
        <f t="shared" ca="1" si="322"/>
        <v/>
      </c>
      <c r="JG1603" t="str">
        <f t="shared" ca="1" si="323"/>
        <v/>
      </c>
      <c r="JH1603" t="str">
        <f t="shared" ca="1" si="324"/>
        <v/>
      </c>
      <c r="JI1603" t="str">
        <f t="shared" ca="1" si="325"/>
        <v/>
      </c>
    </row>
    <row r="1604" spans="264:269" x14ac:dyDescent="0.2">
      <c r="JD1604">
        <f t="shared" si="320"/>
        <v>0</v>
      </c>
      <c r="JE1604">
        <f t="shared" si="321"/>
        <v>0</v>
      </c>
      <c r="JF1604" t="str">
        <f t="shared" ca="1" si="322"/>
        <v/>
      </c>
      <c r="JG1604" t="str">
        <f t="shared" ca="1" si="323"/>
        <v/>
      </c>
      <c r="JH1604" t="str">
        <f t="shared" ca="1" si="324"/>
        <v/>
      </c>
      <c r="JI1604" t="str">
        <f t="shared" ca="1" si="325"/>
        <v/>
      </c>
    </row>
    <row r="1605" spans="264:269" x14ac:dyDescent="0.2">
      <c r="JD1605">
        <f t="shared" si="320"/>
        <v>0</v>
      </c>
      <c r="JE1605">
        <f t="shared" si="321"/>
        <v>0</v>
      </c>
      <c r="JF1605" t="str">
        <f t="shared" ca="1" si="322"/>
        <v/>
      </c>
      <c r="JG1605" t="str">
        <f t="shared" ca="1" si="323"/>
        <v/>
      </c>
      <c r="JH1605" t="str">
        <f t="shared" ca="1" si="324"/>
        <v/>
      </c>
      <c r="JI1605" t="str">
        <f t="shared" ca="1" si="325"/>
        <v/>
      </c>
    </row>
    <row r="1606" spans="264:269" x14ac:dyDescent="0.2">
      <c r="JD1606">
        <f t="shared" si="320"/>
        <v>0</v>
      </c>
      <c r="JE1606">
        <f t="shared" si="321"/>
        <v>0</v>
      </c>
      <c r="JF1606" t="str">
        <f t="shared" ca="1" si="322"/>
        <v/>
      </c>
      <c r="JG1606" t="str">
        <f t="shared" ca="1" si="323"/>
        <v/>
      </c>
      <c r="JH1606" t="str">
        <f t="shared" ca="1" si="324"/>
        <v/>
      </c>
      <c r="JI1606" t="str">
        <f t="shared" ca="1" si="325"/>
        <v/>
      </c>
    </row>
    <row r="1607" spans="264:269" x14ac:dyDescent="0.2">
      <c r="JD1607">
        <f t="shared" si="320"/>
        <v>0</v>
      </c>
      <c r="JE1607">
        <f t="shared" si="321"/>
        <v>0</v>
      </c>
      <c r="JF1607" t="str">
        <f t="shared" ca="1" si="322"/>
        <v/>
      </c>
      <c r="JG1607" t="str">
        <f t="shared" ca="1" si="323"/>
        <v/>
      </c>
      <c r="JH1607" t="str">
        <f t="shared" ca="1" si="324"/>
        <v/>
      </c>
      <c r="JI1607" t="str">
        <f t="shared" ca="1" si="325"/>
        <v/>
      </c>
    </row>
    <row r="1608" spans="264:269" x14ac:dyDescent="0.2">
      <c r="JD1608">
        <f t="shared" si="320"/>
        <v>0</v>
      </c>
      <c r="JE1608">
        <f t="shared" si="321"/>
        <v>0</v>
      </c>
      <c r="JF1608" t="str">
        <f t="shared" ca="1" si="322"/>
        <v/>
      </c>
      <c r="JG1608" t="str">
        <f t="shared" ca="1" si="323"/>
        <v/>
      </c>
      <c r="JH1608" t="str">
        <f t="shared" ca="1" si="324"/>
        <v/>
      </c>
      <c r="JI1608" t="str">
        <f t="shared" ca="1" si="325"/>
        <v/>
      </c>
    </row>
    <row r="1609" spans="264:269" x14ac:dyDescent="0.2">
      <c r="JD1609">
        <f t="shared" si="320"/>
        <v>0</v>
      </c>
      <c r="JE1609">
        <f t="shared" si="321"/>
        <v>0</v>
      </c>
      <c r="JF1609" t="str">
        <f t="shared" ca="1" si="322"/>
        <v/>
      </c>
      <c r="JG1609" t="str">
        <f t="shared" ca="1" si="323"/>
        <v/>
      </c>
      <c r="JH1609" t="str">
        <f t="shared" ca="1" si="324"/>
        <v/>
      </c>
      <c r="JI1609" t="str">
        <f t="shared" ca="1" si="325"/>
        <v/>
      </c>
    </row>
    <row r="1610" spans="264:269" x14ac:dyDescent="0.2">
      <c r="JD1610">
        <f t="shared" si="320"/>
        <v>0</v>
      </c>
      <c r="JE1610">
        <f t="shared" si="321"/>
        <v>0</v>
      </c>
      <c r="JF1610" t="str">
        <f t="shared" ca="1" si="322"/>
        <v/>
      </c>
      <c r="JG1610" t="str">
        <f t="shared" ca="1" si="323"/>
        <v/>
      </c>
      <c r="JH1610" t="str">
        <f t="shared" ca="1" si="324"/>
        <v/>
      </c>
      <c r="JI1610" t="str">
        <f t="shared" ca="1" si="325"/>
        <v/>
      </c>
    </row>
    <row r="1611" spans="264:269" x14ac:dyDescent="0.2">
      <c r="JD1611">
        <f t="shared" si="320"/>
        <v>0</v>
      </c>
      <c r="JE1611">
        <f t="shared" si="321"/>
        <v>0</v>
      </c>
      <c r="JF1611" t="str">
        <f t="shared" ca="1" si="322"/>
        <v/>
      </c>
      <c r="JG1611" t="str">
        <f t="shared" ca="1" si="323"/>
        <v/>
      </c>
      <c r="JH1611" t="str">
        <f t="shared" ca="1" si="324"/>
        <v/>
      </c>
      <c r="JI1611" t="str">
        <f t="shared" ca="1" si="325"/>
        <v/>
      </c>
    </row>
    <row r="1612" spans="264:269" x14ac:dyDescent="0.2">
      <c r="JD1612">
        <f t="shared" si="320"/>
        <v>0</v>
      </c>
      <c r="JE1612">
        <f t="shared" si="321"/>
        <v>0</v>
      </c>
      <c r="JF1612" t="str">
        <f t="shared" ca="1" si="322"/>
        <v/>
      </c>
      <c r="JG1612" t="str">
        <f t="shared" ca="1" si="323"/>
        <v/>
      </c>
      <c r="JH1612" t="str">
        <f t="shared" ca="1" si="324"/>
        <v/>
      </c>
      <c r="JI1612" t="str">
        <f t="shared" ca="1" si="325"/>
        <v/>
      </c>
    </row>
    <row r="1613" spans="264:269" x14ac:dyDescent="0.2">
      <c r="JD1613">
        <f t="shared" si="320"/>
        <v>0</v>
      </c>
      <c r="JE1613">
        <f t="shared" si="321"/>
        <v>0</v>
      </c>
      <c r="JF1613" t="str">
        <f t="shared" ca="1" si="322"/>
        <v/>
      </c>
      <c r="JG1613" t="str">
        <f t="shared" ca="1" si="323"/>
        <v/>
      </c>
      <c r="JH1613" t="str">
        <f t="shared" ca="1" si="324"/>
        <v/>
      </c>
      <c r="JI1613" t="str">
        <f t="shared" ca="1" si="325"/>
        <v/>
      </c>
    </row>
    <row r="1614" spans="264:269" x14ac:dyDescent="0.2">
      <c r="JD1614">
        <f t="shared" si="320"/>
        <v>0</v>
      </c>
      <c r="JE1614">
        <f t="shared" si="321"/>
        <v>0</v>
      </c>
      <c r="JF1614" t="str">
        <f t="shared" ca="1" si="322"/>
        <v/>
      </c>
      <c r="JG1614" t="str">
        <f t="shared" ca="1" si="323"/>
        <v/>
      </c>
      <c r="JH1614" t="str">
        <f t="shared" ca="1" si="324"/>
        <v/>
      </c>
      <c r="JI1614" t="str">
        <f t="shared" ca="1" si="325"/>
        <v/>
      </c>
    </row>
    <row r="1615" spans="264:269" x14ac:dyDescent="0.2">
      <c r="JD1615">
        <f t="shared" si="320"/>
        <v>0</v>
      </c>
      <c r="JE1615">
        <f t="shared" si="321"/>
        <v>0</v>
      </c>
      <c r="JF1615" t="str">
        <f t="shared" ca="1" si="322"/>
        <v/>
      </c>
      <c r="JG1615" t="str">
        <f t="shared" ca="1" si="323"/>
        <v/>
      </c>
      <c r="JH1615" t="str">
        <f t="shared" ca="1" si="324"/>
        <v/>
      </c>
      <c r="JI1615" t="str">
        <f t="shared" ca="1" si="325"/>
        <v/>
      </c>
    </row>
    <row r="1616" spans="264:269" x14ac:dyDescent="0.2">
      <c r="JD1616">
        <f t="shared" si="320"/>
        <v>0</v>
      </c>
      <c r="JE1616">
        <f t="shared" si="321"/>
        <v>0</v>
      </c>
      <c r="JF1616" t="str">
        <f t="shared" ca="1" si="322"/>
        <v/>
      </c>
      <c r="JG1616" t="str">
        <f t="shared" ca="1" si="323"/>
        <v/>
      </c>
      <c r="JH1616" t="str">
        <f t="shared" ca="1" si="324"/>
        <v/>
      </c>
      <c r="JI1616" t="str">
        <f t="shared" ca="1" si="325"/>
        <v/>
      </c>
    </row>
    <row r="1617" spans="264:269" x14ac:dyDescent="0.2">
      <c r="JD1617">
        <f t="shared" si="320"/>
        <v>0</v>
      </c>
      <c r="JE1617">
        <f t="shared" si="321"/>
        <v>0</v>
      </c>
      <c r="JF1617" t="str">
        <f t="shared" ca="1" si="322"/>
        <v/>
      </c>
      <c r="JG1617" t="str">
        <f t="shared" ca="1" si="323"/>
        <v/>
      </c>
      <c r="JH1617" t="str">
        <f t="shared" ca="1" si="324"/>
        <v/>
      </c>
      <c r="JI1617" t="str">
        <f t="shared" ca="1" si="325"/>
        <v/>
      </c>
    </row>
    <row r="1618" spans="264:269" x14ac:dyDescent="0.2">
      <c r="JD1618">
        <f t="shared" si="320"/>
        <v>0</v>
      </c>
      <c r="JE1618">
        <f t="shared" si="321"/>
        <v>0</v>
      </c>
      <c r="JF1618" t="str">
        <f t="shared" ca="1" si="322"/>
        <v/>
      </c>
      <c r="JG1618" t="str">
        <f t="shared" ca="1" si="323"/>
        <v/>
      </c>
      <c r="JH1618" t="str">
        <f t="shared" ca="1" si="324"/>
        <v/>
      </c>
      <c r="JI1618" t="str">
        <f t="shared" ca="1" si="325"/>
        <v/>
      </c>
    </row>
    <row r="1619" spans="264:269" x14ac:dyDescent="0.2">
      <c r="JD1619">
        <f t="shared" si="320"/>
        <v>0</v>
      </c>
      <c r="JE1619">
        <f t="shared" si="321"/>
        <v>0</v>
      </c>
      <c r="JF1619" t="str">
        <f t="shared" ca="1" si="322"/>
        <v/>
      </c>
      <c r="JG1619" t="str">
        <f t="shared" ca="1" si="323"/>
        <v/>
      </c>
      <c r="JH1619" t="str">
        <f t="shared" ca="1" si="324"/>
        <v/>
      </c>
      <c r="JI1619" t="str">
        <f t="shared" ca="1" si="325"/>
        <v/>
      </c>
    </row>
    <row r="1620" spans="264:269" x14ac:dyDescent="0.2">
      <c r="JD1620">
        <f t="shared" si="320"/>
        <v>0</v>
      </c>
      <c r="JE1620">
        <f t="shared" si="321"/>
        <v>0</v>
      </c>
      <c r="JF1620" t="str">
        <f t="shared" ca="1" si="322"/>
        <v/>
      </c>
      <c r="JG1620" t="str">
        <f t="shared" ca="1" si="323"/>
        <v/>
      </c>
      <c r="JH1620" t="str">
        <f t="shared" ca="1" si="324"/>
        <v/>
      </c>
      <c r="JI1620" t="str">
        <f t="shared" ca="1" si="325"/>
        <v/>
      </c>
    </row>
    <row r="1621" spans="264:269" x14ac:dyDescent="0.2">
      <c r="JD1621">
        <f t="shared" si="320"/>
        <v>0</v>
      </c>
      <c r="JE1621">
        <f t="shared" si="321"/>
        <v>0</v>
      </c>
      <c r="JF1621" t="str">
        <f t="shared" ca="1" si="322"/>
        <v/>
      </c>
      <c r="JG1621" t="str">
        <f t="shared" ca="1" si="323"/>
        <v/>
      </c>
      <c r="JH1621" t="str">
        <f t="shared" ca="1" si="324"/>
        <v/>
      </c>
      <c r="JI1621" t="str">
        <f t="shared" ca="1" si="325"/>
        <v/>
      </c>
    </row>
    <row r="1622" spans="264:269" x14ac:dyDescent="0.2">
      <c r="JD1622">
        <f t="shared" si="320"/>
        <v>0</v>
      </c>
      <c r="JE1622">
        <f t="shared" si="321"/>
        <v>0</v>
      </c>
      <c r="JF1622" t="str">
        <f t="shared" ca="1" si="322"/>
        <v/>
      </c>
      <c r="JG1622" t="str">
        <f t="shared" ca="1" si="323"/>
        <v/>
      </c>
      <c r="JH1622" t="str">
        <f t="shared" ca="1" si="324"/>
        <v/>
      </c>
      <c r="JI1622" t="str">
        <f t="shared" ca="1" si="325"/>
        <v/>
      </c>
    </row>
    <row r="1623" spans="264:269" x14ac:dyDescent="0.2">
      <c r="JD1623">
        <f t="shared" si="320"/>
        <v>0</v>
      </c>
      <c r="JE1623">
        <f t="shared" si="321"/>
        <v>0</v>
      </c>
      <c r="JF1623" t="str">
        <f t="shared" ca="1" si="322"/>
        <v/>
      </c>
      <c r="JG1623" t="str">
        <f t="shared" ca="1" si="323"/>
        <v/>
      </c>
      <c r="JH1623" t="str">
        <f t="shared" ca="1" si="324"/>
        <v/>
      </c>
      <c r="JI1623" t="str">
        <f t="shared" ca="1" si="325"/>
        <v/>
      </c>
    </row>
    <row r="1624" spans="264:269" x14ac:dyDescent="0.2">
      <c r="JD1624">
        <f t="shared" si="320"/>
        <v>0</v>
      </c>
      <c r="JE1624">
        <f t="shared" si="321"/>
        <v>0</v>
      </c>
      <c r="JF1624" t="str">
        <f t="shared" ca="1" si="322"/>
        <v/>
      </c>
      <c r="JG1624" t="str">
        <f t="shared" ca="1" si="323"/>
        <v/>
      </c>
      <c r="JH1624" t="str">
        <f t="shared" ca="1" si="324"/>
        <v/>
      </c>
      <c r="JI1624" t="str">
        <f t="shared" ca="1" si="325"/>
        <v/>
      </c>
    </row>
    <row r="1625" spans="264:269" x14ac:dyDescent="0.2">
      <c r="JD1625">
        <f t="shared" si="320"/>
        <v>0</v>
      </c>
      <c r="JE1625">
        <f t="shared" si="321"/>
        <v>0</v>
      </c>
      <c r="JF1625" t="str">
        <f t="shared" ca="1" si="322"/>
        <v/>
      </c>
      <c r="JG1625" t="str">
        <f t="shared" ca="1" si="323"/>
        <v/>
      </c>
      <c r="JH1625" t="str">
        <f t="shared" ca="1" si="324"/>
        <v/>
      </c>
      <c r="JI1625" t="str">
        <f t="shared" ca="1" si="325"/>
        <v/>
      </c>
    </row>
    <row r="1626" spans="264:269" x14ac:dyDescent="0.2">
      <c r="JD1626">
        <f t="shared" si="320"/>
        <v>0</v>
      </c>
      <c r="JE1626">
        <f t="shared" si="321"/>
        <v>0</v>
      </c>
      <c r="JF1626" t="str">
        <f t="shared" ca="1" si="322"/>
        <v/>
      </c>
      <c r="JG1626" t="str">
        <f t="shared" ca="1" si="323"/>
        <v/>
      </c>
      <c r="JH1626" t="str">
        <f t="shared" ca="1" si="324"/>
        <v/>
      </c>
      <c r="JI1626" t="str">
        <f t="shared" ca="1" si="325"/>
        <v/>
      </c>
    </row>
    <row r="1627" spans="264:269" x14ac:dyDescent="0.2">
      <c r="JD1627">
        <f t="shared" si="320"/>
        <v>0</v>
      </c>
      <c r="JE1627">
        <f t="shared" si="321"/>
        <v>0</v>
      </c>
      <c r="JF1627" t="str">
        <f t="shared" ca="1" si="322"/>
        <v/>
      </c>
      <c r="JG1627" t="str">
        <f t="shared" ca="1" si="323"/>
        <v/>
      </c>
      <c r="JH1627" t="str">
        <f t="shared" ca="1" si="324"/>
        <v/>
      </c>
      <c r="JI1627" t="str">
        <f t="shared" ca="1" si="325"/>
        <v/>
      </c>
    </row>
    <row r="1628" spans="264:269" x14ac:dyDescent="0.2">
      <c r="JD1628">
        <f t="shared" ref="JD1628:JD1691" si="326">IF(JD1627&lt;&gt;0,JD1627-1,0)</f>
        <v>0</v>
      </c>
      <c r="JE1628">
        <f t="shared" ref="JE1628:JE1691" si="327">IF(JD1628&lt;&gt;0,JE1627+1,0)</f>
        <v>0</v>
      </c>
      <c r="JF1628" t="str">
        <f t="shared" ref="JF1628:JF1691" ca="1" si="328">IF(ScenarioType&lt;&gt;"ALL",IF(ISERROR(IF(INDIRECT("SCENARIOMETA!B"&amp;JE1628)=ScenarioType,INDIRECT("SCENARIOMETA!A"&amp;JE1628)," ")),"",IF(INDIRECT("SCENARIOMETA!B"&amp;JE1628)=ScenarioType,INDIRECT("SCENARIOMETA!A"&amp;JE1628)," ")),IF(JD1628&lt;&gt;0,INDIRECT("SCENARIOMETA!A"&amp;JE1628),""))</f>
        <v/>
      </c>
      <c r="JG1628" t="str">
        <f t="shared" ref="JG1628:JG1691" ca="1" si="329">IF(ScenarioType&lt;&gt;"ALL",IF(ISERROR(IF(INDIRECT("SCENARIOMETA!B"&amp;JE1628)=ScenarioType,INDIRECT("SCENARIOMETA!B"&amp;JE1628)," ")),"",IF(INDIRECT("SCENARIOMETA!B"&amp;JE1628)=ScenarioType,INDIRECT("SCENARIOMETA!B"&amp;JE1628)," ")),IF(JD1628&lt;&gt;0,INDIRECT("SCENARIOMETA!B"&amp;JE1628),""))</f>
        <v/>
      </c>
      <c r="JH1628" t="str">
        <f t="shared" ref="JH1628:JH1691" ca="1" si="330">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331">IF(ScenarioType&lt;&gt;"ALL",IF(ISERROR(IF(INDIRECT("SCENARIOMETA!B"&amp;JE1628)=ScenarioType,INDIRECT("SCENARIOMETA!E"&amp;JE1628)," ")),"",IF(INDIRECT("SCENARIOMETA!B"&amp;JE1628)=ScenarioType,INDIRECT("SCENARIOMETA!E"&amp;JE1628)," ")+14),IF(JD1628&lt;&gt;0,INDIRECT("SCENARIOMETA!E"&amp;JE1628)+14,""))</f>
        <v/>
      </c>
    </row>
    <row r="1629" spans="264:269" x14ac:dyDescent="0.2">
      <c r="JD1629">
        <f t="shared" si="326"/>
        <v>0</v>
      </c>
      <c r="JE1629">
        <f t="shared" si="327"/>
        <v>0</v>
      </c>
      <c r="JF1629" t="str">
        <f t="shared" ca="1" si="328"/>
        <v/>
      </c>
      <c r="JG1629" t="str">
        <f t="shared" ca="1" si="329"/>
        <v/>
      </c>
      <c r="JH1629" t="str">
        <f t="shared" ca="1" si="330"/>
        <v/>
      </c>
      <c r="JI1629" t="str">
        <f t="shared" ca="1" si="331"/>
        <v/>
      </c>
    </row>
    <row r="1630" spans="264:269" x14ac:dyDescent="0.2">
      <c r="JD1630">
        <f t="shared" si="326"/>
        <v>0</v>
      </c>
      <c r="JE1630">
        <f t="shared" si="327"/>
        <v>0</v>
      </c>
      <c r="JF1630" t="str">
        <f t="shared" ca="1" si="328"/>
        <v/>
      </c>
      <c r="JG1630" t="str">
        <f t="shared" ca="1" si="329"/>
        <v/>
      </c>
      <c r="JH1630" t="str">
        <f t="shared" ca="1" si="330"/>
        <v/>
      </c>
      <c r="JI1630" t="str">
        <f t="shared" ca="1" si="331"/>
        <v/>
      </c>
    </row>
    <row r="1631" spans="264:269" x14ac:dyDescent="0.2">
      <c r="JD1631">
        <f t="shared" si="326"/>
        <v>0</v>
      </c>
      <c r="JE1631">
        <f t="shared" si="327"/>
        <v>0</v>
      </c>
      <c r="JF1631" t="str">
        <f t="shared" ca="1" si="328"/>
        <v/>
      </c>
      <c r="JG1631" t="str">
        <f t="shared" ca="1" si="329"/>
        <v/>
      </c>
      <c r="JH1631" t="str">
        <f t="shared" ca="1" si="330"/>
        <v/>
      </c>
      <c r="JI1631" t="str">
        <f t="shared" ca="1" si="331"/>
        <v/>
      </c>
    </row>
    <row r="1632" spans="264:269" x14ac:dyDescent="0.2">
      <c r="JD1632">
        <f t="shared" si="326"/>
        <v>0</v>
      </c>
      <c r="JE1632">
        <f t="shared" si="327"/>
        <v>0</v>
      </c>
      <c r="JF1632" t="str">
        <f t="shared" ca="1" si="328"/>
        <v/>
      </c>
      <c r="JG1632" t="str">
        <f t="shared" ca="1" si="329"/>
        <v/>
      </c>
      <c r="JH1632" t="str">
        <f t="shared" ca="1" si="330"/>
        <v/>
      </c>
      <c r="JI1632" t="str">
        <f t="shared" ca="1" si="331"/>
        <v/>
      </c>
    </row>
    <row r="1633" spans="264:269" x14ac:dyDescent="0.2">
      <c r="JD1633">
        <f t="shared" si="326"/>
        <v>0</v>
      </c>
      <c r="JE1633">
        <f t="shared" si="327"/>
        <v>0</v>
      </c>
      <c r="JF1633" t="str">
        <f t="shared" ca="1" si="328"/>
        <v/>
      </c>
      <c r="JG1633" t="str">
        <f t="shared" ca="1" si="329"/>
        <v/>
      </c>
      <c r="JH1633" t="str">
        <f t="shared" ca="1" si="330"/>
        <v/>
      </c>
      <c r="JI1633" t="str">
        <f t="shared" ca="1" si="331"/>
        <v/>
      </c>
    </row>
    <row r="1634" spans="264:269" x14ac:dyDescent="0.2">
      <c r="JD1634">
        <f t="shared" si="326"/>
        <v>0</v>
      </c>
      <c r="JE1634">
        <f t="shared" si="327"/>
        <v>0</v>
      </c>
      <c r="JF1634" t="str">
        <f t="shared" ca="1" si="328"/>
        <v/>
      </c>
      <c r="JG1634" t="str">
        <f t="shared" ca="1" si="329"/>
        <v/>
      </c>
      <c r="JH1634" t="str">
        <f t="shared" ca="1" si="330"/>
        <v/>
      </c>
      <c r="JI1634" t="str">
        <f t="shared" ca="1" si="331"/>
        <v/>
      </c>
    </row>
    <row r="1635" spans="264:269" x14ac:dyDescent="0.2">
      <c r="JD1635">
        <f t="shared" si="326"/>
        <v>0</v>
      </c>
      <c r="JE1635">
        <f t="shared" si="327"/>
        <v>0</v>
      </c>
      <c r="JF1635" t="str">
        <f t="shared" ca="1" si="328"/>
        <v/>
      </c>
      <c r="JG1635" t="str">
        <f t="shared" ca="1" si="329"/>
        <v/>
      </c>
      <c r="JH1635" t="str">
        <f t="shared" ca="1" si="330"/>
        <v/>
      </c>
      <c r="JI1635" t="str">
        <f t="shared" ca="1" si="331"/>
        <v/>
      </c>
    </row>
    <row r="1636" spans="264:269" x14ac:dyDescent="0.2">
      <c r="JD1636">
        <f t="shared" si="326"/>
        <v>0</v>
      </c>
      <c r="JE1636">
        <f t="shared" si="327"/>
        <v>0</v>
      </c>
      <c r="JF1636" t="str">
        <f t="shared" ca="1" si="328"/>
        <v/>
      </c>
      <c r="JG1636" t="str">
        <f t="shared" ca="1" si="329"/>
        <v/>
      </c>
      <c r="JH1636" t="str">
        <f t="shared" ca="1" si="330"/>
        <v/>
      </c>
      <c r="JI1636" t="str">
        <f t="shared" ca="1" si="331"/>
        <v/>
      </c>
    </row>
    <row r="1637" spans="264:269" x14ac:dyDescent="0.2">
      <c r="JD1637">
        <f t="shared" si="326"/>
        <v>0</v>
      </c>
      <c r="JE1637">
        <f t="shared" si="327"/>
        <v>0</v>
      </c>
      <c r="JF1637" t="str">
        <f t="shared" ca="1" si="328"/>
        <v/>
      </c>
      <c r="JG1637" t="str">
        <f t="shared" ca="1" si="329"/>
        <v/>
      </c>
      <c r="JH1637" t="str">
        <f t="shared" ca="1" si="330"/>
        <v/>
      </c>
      <c r="JI1637" t="str">
        <f t="shared" ca="1" si="331"/>
        <v/>
      </c>
    </row>
    <row r="1638" spans="264:269" x14ac:dyDescent="0.2">
      <c r="JD1638">
        <f t="shared" si="326"/>
        <v>0</v>
      </c>
      <c r="JE1638">
        <f t="shared" si="327"/>
        <v>0</v>
      </c>
      <c r="JF1638" t="str">
        <f t="shared" ca="1" si="328"/>
        <v/>
      </c>
      <c r="JG1638" t="str">
        <f t="shared" ca="1" si="329"/>
        <v/>
      </c>
      <c r="JH1638" t="str">
        <f t="shared" ca="1" si="330"/>
        <v/>
      </c>
      <c r="JI1638" t="str">
        <f t="shared" ca="1" si="331"/>
        <v/>
      </c>
    </row>
    <row r="1639" spans="264:269" x14ac:dyDescent="0.2">
      <c r="JD1639">
        <f t="shared" si="326"/>
        <v>0</v>
      </c>
      <c r="JE1639">
        <f t="shared" si="327"/>
        <v>0</v>
      </c>
      <c r="JF1639" t="str">
        <f t="shared" ca="1" si="328"/>
        <v/>
      </c>
      <c r="JG1639" t="str">
        <f t="shared" ca="1" si="329"/>
        <v/>
      </c>
      <c r="JH1639" t="str">
        <f t="shared" ca="1" si="330"/>
        <v/>
      </c>
      <c r="JI1639" t="str">
        <f t="shared" ca="1" si="331"/>
        <v/>
      </c>
    </row>
    <row r="1640" spans="264:269" x14ac:dyDescent="0.2">
      <c r="JD1640">
        <f t="shared" si="326"/>
        <v>0</v>
      </c>
      <c r="JE1640">
        <f t="shared" si="327"/>
        <v>0</v>
      </c>
      <c r="JF1640" t="str">
        <f t="shared" ca="1" si="328"/>
        <v/>
      </c>
      <c r="JG1640" t="str">
        <f t="shared" ca="1" si="329"/>
        <v/>
      </c>
      <c r="JH1640" t="str">
        <f t="shared" ca="1" si="330"/>
        <v/>
      </c>
      <c r="JI1640" t="str">
        <f t="shared" ca="1" si="331"/>
        <v/>
      </c>
    </row>
    <row r="1641" spans="264:269" x14ac:dyDescent="0.2">
      <c r="JD1641">
        <f t="shared" si="326"/>
        <v>0</v>
      </c>
      <c r="JE1641">
        <f t="shared" si="327"/>
        <v>0</v>
      </c>
      <c r="JF1641" t="str">
        <f t="shared" ca="1" si="328"/>
        <v/>
      </c>
      <c r="JG1641" t="str">
        <f t="shared" ca="1" si="329"/>
        <v/>
      </c>
      <c r="JH1641" t="str">
        <f t="shared" ca="1" si="330"/>
        <v/>
      </c>
      <c r="JI1641" t="str">
        <f t="shared" ca="1" si="331"/>
        <v/>
      </c>
    </row>
    <row r="1642" spans="264:269" x14ac:dyDescent="0.2">
      <c r="JD1642">
        <f t="shared" si="326"/>
        <v>0</v>
      </c>
      <c r="JE1642">
        <f t="shared" si="327"/>
        <v>0</v>
      </c>
      <c r="JF1642" t="str">
        <f t="shared" ca="1" si="328"/>
        <v/>
      </c>
      <c r="JG1642" t="str">
        <f t="shared" ca="1" si="329"/>
        <v/>
      </c>
      <c r="JH1642" t="str">
        <f t="shared" ca="1" si="330"/>
        <v/>
      </c>
      <c r="JI1642" t="str">
        <f t="shared" ca="1" si="331"/>
        <v/>
      </c>
    </row>
    <row r="1643" spans="264:269" x14ac:dyDescent="0.2">
      <c r="JD1643">
        <f t="shared" si="326"/>
        <v>0</v>
      </c>
      <c r="JE1643">
        <f t="shared" si="327"/>
        <v>0</v>
      </c>
      <c r="JF1643" t="str">
        <f t="shared" ca="1" si="328"/>
        <v/>
      </c>
      <c r="JG1643" t="str">
        <f t="shared" ca="1" si="329"/>
        <v/>
      </c>
      <c r="JH1643" t="str">
        <f t="shared" ca="1" si="330"/>
        <v/>
      </c>
      <c r="JI1643" t="str">
        <f t="shared" ca="1" si="331"/>
        <v/>
      </c>
    </row>
    <row r="1644" spans="264:269" x14ac:dyDescent="0.2">
      <c r="JD1644">
        <f t="shared" si="326"/>
        <v>0</v>
      </c>
      <c r="JE1644">
        <f t="shared" si="327"/>
        <v>0</v>
      </c>
      <c r="JF1644" t="str">
        <f t="shared" ca="1" si="328"/>
        <v/>
      </c>
      <c r="JG1644" t="str">
        <f t="shared" ca="1" si="329"/>
        <v/>
      </c>
      <c r="JH1644" t="str">
        <f t="shared" ca="1" si="330"/>
        <v/>
      </c>
      <c r="JI1644" t="str">
        <f t="shared" ca="1" si="331"/>
        <v/>
      </c>
    </row>
    <row r="1645" spans="264:269" x14ac:dyDescent="0.2">
      <c r="JD1645">
        <f t="shared" si="326"/>
        <v>0</v>
      </c>
      <c r="JE1645">
        <f t="shared" si="327"/>
        <v>0</v>
      </c>
      <c r="JF1645" t="str">
        <f t="shared" ca="1" si="328"/>
        <v/>
      </c>
      <c r="JG1645" t="str">
        <f t="shared" ca="1" si="329"/>
        <v/>
      </c>
      <c r="JH1645" t="str">
        <f t="shared" ca="1" si="330"/>
        <v/>
      </c>
      <c r="JI1645" t="str">
        <f t="shared" ca="1" si="331"/>
        <v/>
      </c>
    </row>
    <row r="1646" spans="264:269" x14ac:dyDescent="0.2">
      <c r="JD1646">
        <f t="shared" si="326"/>
        <v>0</v>
      </c>
      <c r="JE1646">
        <f t="shared" si="327"/>
        <v>0</v>
      </c>
      <c r="JF1646" t="str">
        <f t="shared" ca="1" si="328"/>
        <v/>
      </c>
      <c r="JG1646" t="str">
        <f t="shared" ca="1" si="329"/>
        <v/>
      </c>
      <c r="JH1646" t="str">
        <f t="shared" ca="1" si="330"/>
        <v/>
      </c>
      <c r="JI1646" t="str">
        <f t="shared" ca="1" si="331"/>
        <v/>
      </c>
    </row>
    <row r="1647" spans="264:269" x14ac:dyDescent="0.2">
      <c r="JD1647">
        <f t="shared" si="326"/>
        <v>0</v>
      </c>
      <c r="JE1647">
        <f t="shared" si="327"/>
        <v>0</v>
      </c>
      <c r="JF1647" t="str">
        <f t="shared" ca="1" si="328"/>
        <v/>
      </c>
      <c r="JG1647" t="str">
        <f t="shared" ca="1" si="329"/>
        <v/>
      </c>
      <c r="JH1647" t="str">
        <f t="shared" ca="1" si="330"/>
        <v/>
      </c>
      <c r="JI1647" t="str">
        <f t="shared" ca="1" si="331"/>
        <v/>
      </c>
    </row>
    <row r="1648" spans="264:269" x14ac:dyDescent="0.2">
      <c r="JD1648">
        <f t="shared" si="326"/>
        <v>0</v>
      </c>
      <c r="JE1648">
        <f t="shared" si="327"/>
        <v>0</v>
      </c>
      <c r="JF1648" t="str">
        <f t="shared" ca="1" si="328"/>
        <v/>
      </c>
      <c r="JG1648" t="str">
        <f t="shared" ca="1" si="329"/>
        <v/>
      </c>
      <c r="JH1648" t="str">
        <f t="shared" ca="1" si="330"/>
        <v/>
      </c>
      <c r="JI1648" t="str">
        <f t="shared" ca="1" si="331"/>
        <v/>
      </c>
    </row>
    <row r="1649" spans="264:269" x14ac:dyDescent="0.2">
      <c r="JD1649">
        <f t="shared" si="326"/>
        <v>0</v>
      </c>
      <c r="JE1649">
        <f t="shared" si="327"/>
        <v>0</v>
      </c>
      <c r="JF1649" t="str">
        <f t="shared" ca="1" si="328"/>
        <v/>
      </c>
      <c r="JG1649" t="str">
        <f t="shared" ca="1" si="329"/>
        <v/>
      </c>
      <c r="JH1649" t="str">
        <f t="shared" ca="1" si="330"/>
        <v/>
      </c>
      <c r="JI1649" t="str">
        <f t="shared" ca="1" si="331"/>
        <v/>
      </c>
    </row>
    <row r="1650" spans="264:269" x14ac:dyDescent="0.2">
      <c r="JD1650">
        <f t="shared" si="326"/>
        <v>0</v>
      </c>
      <c r="JE1650">
        <f t="shared" si="327"/>
        <v>0</v>
      </c>
      <c r="JF1650" t="str">
        <f t="shared" ca="1" si="328"/>
        <v/>
      </c>
      <c r="JG1650" t="str">
        <f t="shared" ca="1" si="329"/>
        <v/>
      </c>
      <c r="JH1650" t="str">
        <f t="shared" ca="1" si="330"/>
        <v/>
      </c>
      <c r="JI1650" t="str">
        <f t="shared" ca="1" si="331"/>
        <v/>
      </c>
    </row>
    <row r="1651" spans="264:269" x14ac:dyDescent="0.2">
      <c r="JD1651">
        <f t="shared" si="326"/>
        <v>0</v>
      </c>
      <c r="JE1651">
        <f t="shared" si="327"/>
        <v>0</v>
      </c>
      <c r="JF1651" t="str">
        <f t="shared" ca="1" si="328"/>
        <v/>
      </c>
      <c r="JG1651" t="str">
        <f t="shared" ca="1" si="329"/>
        <v/>
      </c>
      <c r="JH1651" t="str">
        <f t="shared" ca="1" si="330"/>
        <v/>
      </c>
      <c r="JI1651" t="str">
        <f t="shared" ca="1" si="331"/>
        <v/>
      </c>
    </row>
    <row r="1652" spans="264:269" x14ac:dyDescent="0.2">
      <c r="JD1652">
        <f t="shared" si="326"/>
        <v>0</v>
      </c>
      <c r="JE1652">
        <f t="shared" si="327"/>
        <v>0</v>
      </c>
      <c r="JF1652" t="str">
        <f t="shared" ca="1" si="328"/>
        <v/>
      </c>
      <c r="JG1652" t="str">
        <f t="shared" ca="1" si="329"/>
        <v/>
      </c>
      <c r="JH1652" t="str">
        <f t="shared" ca="1" si="330"/>
        <v/>
      </c>
      <c r="JI1652" t="str">
        <f t="shared" ca="1" si="331"/>
        <v/>
      </c>
    </row>
    <row r="1653" spans="264:269" x14ac:dyDescent="0.2">
      <c r="JD1653">
        <f t="shared" si="326"/>
        <v>0</v>
      </c>
      <c r="JE1653">
        <f t="shared" si="327"/>
        <v>0</v>
      </c>
      <c r="JF1653" t="str">
        <f t="shared" ca="1" si="328"/>
        <v/>
      </c>
      <c r="JG1653" t="str">
        <f t="shared" ca="1" si="329"/>
        <v/>
      </c>
      <c r="JH1653" t="str">
        <f t="shared" ca="1" si="330"/>
        <v/>
      </c>
      <c r="JI1653" t="str">
        <f t="shared" ca="1" si="331"/>
        <v/>
      </c>
    </row>
    <row r="1654" spans="264:269" x14ac:dyDescent="0.2">
      <c r="JD1654">
        <f t="shared" si="326"/>
        <v>0</v>
      </c>
      <c r="JE1654">
        <f t="shared" si="327"/>
        <v>0</v>
      </c>
      <c r="JF1654" t="str">
        <f t="shared" ca="1" si="328"/>
        <v/>
      </c>
      <c r="JG1654" t="str">
        <f t="shared" ca="1" si="329"/>
        <v/>
      </c>
      <c r="JH1654" t="str">
        <f t="shared" ca="1" si="330"/>
        <v/>
      </c>
      <c r="JI1654" t="str">
        <f t="shared" ca="1" si="331"/>
        <v/>
      </c>
    </row>
    <row r="1655" spans="264:269" x14ac:dyDescent="0.2">
      <c r="JD1655">
        <f t="shared" si="326"/>
        <v>0</v>
      </c>
      <c r="JE1655">
        <f t="shared" si="327"/>
        <v>0</v>
      </c>
      <c r="JF1655" t="str">
        <f t="shared" ca="1" si="328"/>
        <v/>
      </c>
      <c r="JG1655" t="str">
        <f t="shared" ca="1" si="329"/>
        <v/>
      </c>
      <c r="JH1655" t="str">
        <f t="shared" ca="1" si="330"/>
        <v/>
      </c>
      <c r="JI1655" t="str">
        <f t="shared" ca="1" si="331"/>
        <v/>
      </c>
    </row>
    <row r="1656" spans="264:269" x14ac:dyDescent="0.2">
      <c r="JD1656">
        <f t="shared" si="326"/>
        <v>0</v>
      </c>
      <c r="JE1656">
        <f t="shared" si="327"/>
        <v>0</v>
      </c>
      <c r="JF1656" t="str">
        <f t="shared" ca="1" si="328"/>
        <v/>
      </c>
      <c r="JG1656" t="str">
        <f t="shared" ca="1" si="329"/>
        <v/>
      </c>
      <c r="JH1656" t="str">
        <f t="shared" ca="1" si="330"/>
        <v/>
      </c>
      <c r="JI1656" t="str">
        <f t="shared" ca="1" si="331"/>
        <v/>
      </c>
    </row>
    <row r="1657" spans="264:269" x14ac:dyDescent="0.2">
      <c r="JD1657">
        <f t="shared" si="326"/>
        <v>0</v>
      </c>
      <c r="JE1657">
        <f t="shared" si="327"/>
        <v>0</v>
      </c>
      <c r="JF1657" t="str">
        <f t="shared" ca="1" si="328"/>
        <v/>
      </c>
      <c r="JG1657" t="str">
        <f t="shared" ca="1" si="329"/>
        <v/>
      </c>
      <c r="JH1657" t="str">
        <f t="shared" ca="1" si="330"/>
        <v/>
      </c>
      <c r="JI1657" t="str">
        <f t="shared" ca="1" si="331"/>
        <v/>
      </c>
    </row>
    <row r="1658" spans="264:269" x14ac:dyDescent="0.2">
      <c r="JD1658">
        <f t="shared" si="326"/>
        <v>0</v>
      </c>
      <c r="JE1658">
        <f t="shared" si="327"/>
        <v>0</v>
      </c>
      <c r="JF1658" t="str">
        <f t="shared" ca="1" si="328"/>
        <v/>
      </c>
      <c r="JG1658" t="str">
        <f t="shared" ca="1" si="329"/>
        <v/>
      </c>
      <c r="JH1658" t="str">
        <f t="shared" ca="1" si="330"/>
        <v/>
      </c>
      <c r="JI1658" t="str">
        <f t="shared" ca="1" si="331"/>
        <v/>
      </c>
    </row>
    <row r="1659" spans="264:269" x14ac:dyDescent="0.2">
      <c r="JD1659">
        <f t="shared" si="326"/>
        <v>0</v>
      </c>
      <c r="JE1659">
        <f t="shared" si="327"/>
        <v>0</v>
      </c>
      <c r="JF1659" t="str">
        <f t="shared" ca="1" si="328"/>
        <v/>
      </c>
      <c r="JG1659" t="str">
        <f t="shared" ca="1" si="329"/>
        <v/>
      </c>
      <c r="JH1659" t="str">
        <f t="shared" ca="1" si="330"/>
        <v/>
      </c>
      <c r="JI1659" t="str">
        <f t="shared" ca="1" si="331"/>
        <v/>
      </c>
    </row>
    <row r="1660" spans="264:269" x14ac:dyDescent="0.2">
      <c r="JD1660">
        <f t="shared" si="326"/>
        <v>0</v>
      </c>
      <c r="JE1660">
        <f t="shared" si="327"/>
        <v>0</v>
      </c>
      <c r="JF1660" t="str">
        <f t="shared" ca="1" si="328"/>
        <v/>
      </c>
      <c r="JG1660" t="str">
        <f t="shared" ca="1" si="329"/>
        <v/>
      </c>
      <c r="JH1660" t="str">
        <f t="shared" ca="1" si="330"/>
        <v/>
      </c>
      <c r="JI1660" t="str">
        <f t="shared" ca="1" si="331"/>
        <v/>
      </c>
    </row>
    <row r="1661" spans="264:269" x14ac:dyDescent="0.2">
      <c r="JD1661">
        <f t="shared" si="326"/>
        <v>0</v>
      </c>
      <c r="JE1661">
        <f t="shared" si="327"/>
        <v>0</v>
      </c>
      <c r="JF1661" t="str">
        <f t="shared" ca="1" si="328"/>
        <v/>
      </c>
      <c r="JG1661" t="str">
        <f t="shared" ca="1" si="329"/>
        <v/>
      </c>
      <c r="JH1661" t="str">
        <f t="shared" ca="1" si="330"/>
        <v/>
      </c>
      <c r="JI1661" t="str">
        <f t="shared" ca="1" si="331"/>
        <v/>
      </c>
    </row>
    <row r="1662" spans="264:269" x14ac:dyDescent="0.2">
      <c r="JD1662">
        <f t="shared" si="326"/>
        <v>0</v>
      </c>
      <c r="JE1662">
        <f t="shared" si="327"/>
        <v>0</v>
      </c>
      <c r="JF1662" t="str">
        <f t="shared" ca="1" si="328"/>
        <v/>
      </c>
      <c r="JG1662" t="str">
        <f t="shared" ca="1" si="329"/>
        <v/>
      </c>
      <c r="JH1662" t="str">
        <f t="shared" ca="1" si="330"/>
        <v/>
      </c>
      <c r="JI1662" t="str">
        <f t="shared" ca="1" si="331"/>
        <v/>
      </c>
    </row>
    <row r="1663" spans="264:269" x14ac:dyDescent="0.2">
      <c r="JD1663">
        <f t="shared" si="326"/>
        <v>0</v>
      </c>
      <c r="JE1663">
        <f t="shared" si="327"/>
        <v>0</v>
      </c>
      <c r="JF1663" t="str">
        <f t="shared" ca="1" si="328"/>
        <v/>
      </c>
      <c r="JG1663" t="str">
        <f t="shared" ca="1" si="329"/>
        <v/>
      </c>
      <c r="JH1663" t="str">
        <f t="shared" ca="1" si="330"/>
        <v/>
      </c>
      <c r="JI1663" t="str">
        <f t="shared" ca="1" si="331"/>
        <v/>
      </c>
    </row>
    <row r="1664" spans="264:269" x14ac:dyDescent="0.2">
      <c r="JD1664">
        <f t="shared" si="326"/>
        <v>0</v>
      </c>
      <c r="JE1664">
        <f t="shared" si="327"/>
        <v>0</v>
      </c>
      <c r="JF1664" t="str">
        <f t="shared" ca="1" si="328"/>
        <v/>
      </c>
      <c r="JG1664" t="str">
        <f t="shared" ca="1" si="329"/>
        <v/>
      </c>
      <c r="JH1664" t="str">
        <f t="shared" ca="1" si="330"/>
        <v/>
      </c>
      <c r="JI1664" t="str">
        <f t="shared" ca="1" si="331"/>
        <v/>
      </c>
    </row>
    <row r="1665" spans="264:269" x14ac:dyDescent="0.2">
      <c r="JD1665">
        <f t="shared" si="326"/>
        <v>0</v>
      </c>
      <c r="JE1665">
        <f t="shared" si="327"/>
        <v>0</v>
      </c>
      <c r="JF1665" t="str">
        <f t="shared" ca="1" si="328"/>
        <v/>
      </c>
      <c r="JG1665" t="str">
        <f t="shared" ca="1" si="329"/>
        <v/>
      </c>
      <c r="JH1665" t="str">
        <f t="shared" ca="1" si="330"/>
        <v/>
      </c>
      <c r="JI1665" t="str">
        <f t="shared" ca="1" si="331"/>
        <v/>
      </c>
    </row>
    <row r="1666" spans="264:269" x14ac:dyDescent="0.2">
      <c r="JD1666">
        <f t="shared" si="326"/>
        <v>0</v>
      </c>
      <c r="JE1666">
        <f t="shared" si="327"/>
        <v>0</v>
      </c>
      <c r="JF1666" t="str">
        <f t="shared" ca="1" si="328"/>
        <v/>
      </c>
      <c r="JG1666" t="str">
        <f t="shared" ca="1" si="329"/>
        <v/>
      </c>
      <c r="JH1666" t="str">
        <f t="shared" ca="1" si="330"/>
        <v/>
      </c>
      <c r="JI1666" t="str">
        <f t="shared" ca="1" si="331"/>
        <v/>
      </c>
    </row>
    <row r="1667" spans="264:269" x14ac:dyDescent="0.2">
      <c r="JD1667">
        <f t="shared" si="326"/>
        <v>0</v>
      </c>
      <c r="JE1667">
        <f t="shared" si="327"/>
        <v>0</v>
      </c>
      <c r="JF1667" t="str">
        <f t="shared" ca="1" si="328"/>
        <v/>
      </c>
      <c r="JG1667" t="str">
        <f t="shared" ca="1" si="329"/>
        <v/>
      </c>
      <c r="JH1667" t="str">
        <f t="shared" ca="1" si="330"/>
        <v/>
      </c>
      <c r="JI1667" t="str">
        <f t="shared" ca="1" si="331"/>
        <v/>
      </c>
    </row>
    <row r="1668" spans="264:269" x14ac:dyDescent="0.2">
      <c r="JD1668">
        <f t="shared" si="326"/>
        <v>0</v>
      </c>
      <c r="JE1668">
        <f t="shared" si="327"/>
        <v>0</v>
      </c>
      <c r="JF1668" t="str">
        <f t="shared" ca="1" si="328"/>
        <v/>
      </c>
      <c r="JG1668" t="str">
        <f t="shared" ca="1" si="329"/>
        <v/>
      </c>
      <c r="JH1668" t="str">
        <f t="shared" ca="1" si="330"/>
        <v/>
      </c>
      <c r="JI1668" t="str">
        <f t="shared" ca="1" si="331"/>
        <v/>
      </c>
    </row>
    <row r="1669" spans="264:269" x14ac:dyDescent="0.2">
      <c r="JD1669">
        <f t="shared" si="326"/>
        <v>0</v>
      </c>
      <c r="JE1669">
        <f t="shared" si="327"/>
        <v>0</v>
      </c>
      <c r="JF1669" t="str">
        <f t="shared" ca="1" si="328"/>
        <v/>
      </c>
      <c r="JG1669" t="str">
        <f t="shared" ca="1" si="329"/>
        <v/>
      </c>
      <c r="JH1669" t="str">
        <f t="shared" ca="1" si="330"/>
        <v/>
      </c>
      <c r="JI1669" t="str">
        <f t="shared" ca="1" si="331"/>
        <v/>
      </c>
    </row>
    <row r="1670" spans="264:269" x14ac:dyDescent="0.2">
      <c r="JD1670">
        <f t="shared" si="326"/>
        <v>0</v>
      </c>
      <c r="JE1670">
        <f t="shared" si="327"/>
        <v>0</v>
      </c>
      <c r="JF1670" t="str">
        <f t="shared" ca="1" si="328"/>
        <v/>
      </c>
      <c r="JG1670" t="str">
        <f t="shared" ca="1" si="329"/>
        <v/>
      </c>
      <c r="JH1670" t="str">
        <f t="shared" ca="1" si="330"/>
        <v/>
      </c>
      <c r="JI1670" t="str">
        <f t="shared" ca="1" si="331"/>
        <v/>
      </c>
    </row>
    <row r="1671" spans="264:269" x14ac:dyDescent="0.2">
      <c r="JD1671">
        <f t="shared" si="326"/>
        <v>0</v>
      </c>
      <c r="JE1671">
        <f t="shared" si="327"/>
        <v>0</v>
      </c>
      <c r="JF1671" t="str">
        <f t="shared" ca="1" si="328"/>
        <v/>
      </c>
      <c r="JG1671" t="str">
        <f t="shared" ca="1" si="329"/>
        <v/>
      </c>
      <c r="JH1671" t="str">
        <f t="shared" ca="1" si="330"/>
        <v/>
      </c>
      <c r="JI1671" t="str">
        <f t="shared" ca="1" si="331"/>
        <v/>
      </c>
    </row>
    <row r="1672" spans="264:269" x14ac:dyDescent="0.2">
      <c r="JD1672">
        <f t="shared" si="326"/>
        <v>0</v>
      </c>
      <c r="JE1672">
        <f t="shared" si="327"/>
        <v>0</v>
      </c>
      <c r="JF1672" t="str">
        <f t="shared" ca="1" si="328"/>
        <v/>
      </c>
      <c r="JG1672" t="str">
        <f t="shared" ca="1" si="329"/>
        <v/>
      </c>
      <c r="JH1672" t="str">
        <f t="shared" ca="1" si="330"/>
        <v/>
      </c>
      <c r="JI1672" t="str">
        <f t="shared" ca="1" si="331"/>
        <v/>
      </c>
    </row>
    <row r="1673" spans="264:269" x14ac:dyDescent="0.2">
      <c r="JD1673">
        <f t="shared" si="326"/>
        <v>0</v>
      </c>
      <c r="JE1673">
        <f t="shared" si="327"/>
        <v>0</v>
      </c>
      <c r="JF1673" t="str">
        <f t="shared" ca="1" si="328"/>
        <v/>
      </c>
      <c r="JG1673" t="str">
        <f t="shared" ca="1" si="329"/>
        <v/>
      </c>
      <c r="JH1673" t="str">
        <f t="shared" ca="1" si="330"/>
        <v/>
      </c>
      <c r="JI1673" t="str">
        <f t="shared" ca="1" si="331"/>
        <v/>
      </c>
    </row>
    <row r="1674" spans="264:269" x14ac:dyDescent="0.2">
      <c r="JD1674">
        <f t="shared" si="326"/>
        <v>0</v>
      </c>
      <c r="JE1674">
        <f t="shared" si="327"/>
        <v>0</v>
      </c>
      <c r="JF1674" t="str">
        <f t="shared" ca="1" si="328"/>
        <v/>
      </c>
      <c r="JG1674" t="str">
        <f t="shared" ca="1" si="329"/>
        <v/>
      </c>
      <c r="JH1674" t="str">
        <f t="shared" ca="1" si="330"/>
        <v/>
      </c>
      <c r="JI1674" t="str">
        <f t="shared" ca="1" si="331"/>
        <v/>
      </c>
    </row>
    <row r="1675" spans="264:269" x14ac:dyDescent="0.2">
      <c r="JD1675">
        <f t="shared" si="326"/>
        <v>0</v>
      </c>
      <c r="JE1675">
        <f t="shared" si="327"/>
        <v>0</v>
      </c>
      <c r="JF1675" t="str">
        <f t="shared" ca="1" si="328"/>
        <v/>
      </c>
      <c r="JG1675" t="str">
        <f t="shared" ca="1" si="329"/>
        <v/>
      </c>
      <c r="JH1675" t="str">
        <f t="shared" ca="1" si="330"/>
        <v/>
      </c>
      <c r="JI1675" t="str">
        <f t="shared" ca="1" si="331"/>
        <v/>
      </c>
    </row>
    <row r="1676" spans="264:269" x14ac:dyDescent="0.2">
      <c r="JD1676">
        <f t="shared" si="326"/>
        <v>0</v>
      </c>
      <c r="JE1676">
        <f t="shared" si="327"/>
        <v>0</v>
      </c>
      <c r="JF1676" t="str">
        <f t="shared" ca="1" si="328"/>
        <v/>
      </c>
      <c r="JG1676" t="str">
        <f t="shared" ca="1" si="329"/>
        <v/>
      </c>
      <c r="JH1676" t="str">
        <f t="shared" ca="1" si="330"/>
        <v/>
      </c>
      <c r="JI1676" t="str">
        <f t="shared" ca="1" si="331"/>
        <v/>
      </c>
    </row>
    <row r="1677" spans="264:269" x14ac:dyDescent="0.2">
      <c r="JD1677">
        <f t="shared" si="326"/>
        <v>0</v>
      </c>
      <c r="JE1677">
        <f t="shared" si="327"/>
        <v>0</v>
      </c>
      <c r="JF1677" t="str">
        <f t="shared" ca="1" si="328"/>
        <v/>
      </c>
      <c r="JG1677" t="str">
        <f t="shared" ca="1" si="329"/>
        <v/>
      </c>
      <c r="JH1677" t="str">
        <f t="shared" ca="1" si="330"/>
        <v/>
      </c>
      <c r="JI1677" t="str">
        <f t="shared" ca="1" si="331"/>
        <v/>
      </c>
    </row>
    <row r="1678" spans="264:269" x14ac:dyDescent="0.2">
      <c r="JD1678">
        <f t="shared" si="326"/>
        <v>0</v>
      </c>
      <c r="JE1678">
        <f t="shared" si="327"/>
        <v>0</v>
      </c>
      <c r="JF1678" t="str">
        <f t="shared" ca="1" si="328"/>
        <v/>
      </c>
      <c r="JG1678" t="str">
        <f t="shared" ca="1" si="329"/>
        <v/>
      </c>
      <c r="JH1678" t="str">
        <f t="shared" ca="1" si="330"/>
        <v/>
      </c>
      <c r="JI1678" t="str">
        <f t="shared" ca="1" si="331"/>
        <v/>
      </c>
    </row>
    <row r="1679" spans="264:269" x14ac:dyDescent="0.2">
      <c r="JD1679">
        <f t="shared" si="326"/>
        <v>0</v>
      </c>
      <c r="JE1679">
        <f t="shared" si="327"/>
        <v>0</v>
      </c>
      <c r="JF1679" t="str">
        <f t="shared" ca="1" si="328"/>
        <v/>
      </c>
      <c r="JG1679" t="str">
        <f t="shared" ca="1" si="329"/>
        <v/>
      </c>
      <c r="JH1679" t="str">
        <f t="shared" ca="1" si="330"/>
        <v/>
      </c>
      <c r="JI1679" t="str">
        <f t="shared" ca="1" si="331"/>
        <v/>
      </c>
    </row>
    <row r="1680" spans="264:269" x14ac:dyDescent="0.2">
      <c r="JD1680">
        <f t="shared" si="326"/>
        <v>0</v>
      </c>
      <c r="JE1680">
        <f t="shared" si="327"/>
        <v>0</v>
      </c>
      <c r="JF1680" t="str">
        <f t="shared" ca="1" si="328"/>
        <v/>
      </c>
      <c r="JG1680" t="str">
        <f t="shared" ca="1" si="329"/>
        <v/>
      </c>
      <c r="JH1680" t="str">
        <f t="shared" ca="1" si="330"/>
        <v/>
      </c>
      <c r="JI1680" t="str">
        <f t="shared" ca="1" si="331"/>
        <v/>
      </c>
    </row>
    <row r="1681" spans="264:269" x14ac:dyDescent="0.2">
      <c r="JD1681">
        <f t="shared" si="326"/>
        <v>0</v>
      </c>
      <c r="JE1681">
        <f t="shared" si="327"/>
        <v>0</v>
      </c>
      <c r="JF1681" t="str">
        <f t="shared" ca="1" si="328"/>
        <v/>
      </c>
      <c r="JG1681" t="str">
        <f t="shared" ca="1" si="329"/>
        <v/>
      </c>
      <c r="JH1681" t="str">
        <f t="shared" ca="1" si="330"/>
        <v/>
      </c>
      <c r="JI1681" t="str">
        <f t="shared" ca="1" si="331"/>
        <v/>
      </c>
    </row>
    <row r="1682" spans="264:269" x14ac:dyDescent="0.2">
      <c r="JD1682">
        <f t="shared" si="326"/>
        <v>0</v>
      </c>
      <c r="JE1682">
        <f t="shared" si="327"/>
        <v>0</v>
      </c>
      <c r="JF1682" t="str">
        <f t="shared" ca="1" si="328"/>
        <v/>
      </c>
      <c r="JG1682" t="str">
        <f t="shared" ca="1" si="329"/>
        <v/>
      </c>
      <c r="JH1682" t="str">
        <f t="shared" ca="1" si="330"/>
        <v/>
      </c>
      <c r="JI1682" t="str">
        <f t="shared" ca="1" si="331"/>
        <v/>
      </c>
    </row>
    <row r="1683" spans="264:269" x14ac:dyDescent="0.2">
      <c r="JD1683">
        <f t="shared" si="326"/>
        <v>0</v>
      </c>
      <c r="JE1683">
        <f t="shared" si="327"/>
        <v>0</v>
      </c>
      <c r="JF1683" t="str">
        <f t="shared" ca="1" si="328"/>
        <v/>
      </c>
      <c r="JG1683" t="str">
        <f t="shared" ca="1" si="329"/>
        <v/>
      </c>
      <c r="JH1683" t="str">
        <f t="shared" ca="1" si="330"/>
        <v/>
      </c>
      <c r="JI1683" t="str">
        <f t="shared" ca="1" si="331"/>
        <v/>
      </c>
    </row>
    <row r="1684" spans="264:269" x14ac:dyDescent="0.2">
      <c r="JD1684">
        <f t="shared" si="326"/>
        <v>0</v>
      </c>
      <c r="JE1684">
        <f t="shared" si="327"/>
        <v>0</v>
      </c>
      <c r="JF1684" t="str">
        <f t="shared" ca="1" si="328"/>
        <v/>
      </c>
      <c r="JG1684" t="str">
        <f t="shared" ca="1" si="329"/>
        <v/>
      </c>
      <c r="JH1684" t="str">
        <f t="shared" ca="1" si="330"/>
        <v/>
      </c>
      <c r="JI1684" t="str">
        <f t="shared" ca="1" si="331"/>
        <v/>
      </c>
    </row>
    <row r="1685" spans="264:269" x14ac:dyDescent="0.2">
      <c r="JD1685">
        <f t="shared" si="326"/>
        <v>0</v>
      </c>
      <c r="JE1685">
        <f t="shared" si="327"/>
        <v>0</v>
      </c>
      <c r="JF1685" t="str">
        <f t="shared" ca="1" si="328"/>
        <v/>
      </c>
      <c r="JG1685" t="str">
        <f t="shared" ca="1" si="329"/>
        <v/>
      </c>
      <c r="JH1685" t="str">
        <f t="shared" ca="1" si="330"/>
        <v/>
      </c>
      <c r="JI1685" t="str">
        <f t="shared" ca="1" si="331"/>
        <v/>
      </c>
    </row>
    <row r="1686" spans="264:269" x14ac:dyDescent="0.2">
      <c r="JD1686">
        <f t="shared" si="326"/>
        <v>0</v>
      </c>
      <c r="JE1686">
        <f t="shared" si="327"/>
        <v>0</v>
      </c>
      <c r="JF1686" t="str">
        <f t="shared" ca="1" si="328"/>
        <v/>
      </c>
      <c r="JG1686" t="str">
        <f t="shared" ca="1" si="329"/>
        <v/>
      </c>
      <c r="JH1686" t="str">
        <f t="shared" ca="1" si="330"/>
        <v/>
      </c>
      <c r="JI1686" t="str">
        <f t="shared" ca="1" si="331"/>
        <v/>
      </c>
    </row>
    <row r="1687" spans="264:269" x14ac:dyDescent="0.2">
      <c r="JD1687">
        <f t="shared" si="326"/>
        <v>0</v>
      </c>
      <c r="JE1687">
        <f t="shared" si="327"/>
        <v>0</v>
      </c>
      <c r="JF1687" t="str">
        <f t="shared" ca="1" si="328"/>
        <v/>
      </c>
      <c r="JG1687" t="str">
        <f t="shared" ca="1" si="329"/>
        <v/>
      </c>
      <c r="JH1687" t="str">
        <f t="shared" ca="1" si="330"/>
        <v/>
      </c>
      <c r="JI1687" t="str">
        <f t="shared" ca="1" si="331"/>
        <v/>
      </c>
    </row>
    <row r="1688" spans="264:269" x14ac:dyDescent="0.2">
      <c r="JD1688">
        <f t="shared" si="326"/>
        <v>0</v>
      </c>
      <c r="JE1688">
        <f t="shared" si="327"/>
        <v>0</v>
      </c>
      <c r="JF1688" t="str">
        <f t="shared" ca="1" si="328"/>
        <v/>
      </c>
      <c r="JG1688" t="str">
        <f t="shared" ca="1" si="329"/>
        <v/>
      </c>
      <c r="JH1688" t="str">
        <f t="shared" ca="1" si="330"/>
        <v/>
      </c>
      <c r="JI1688" t="str">
        <f t="shared" ca="1" si="331"/>
        <v/>
      </c>
    </row>
    <row r="1689" spans="264:269" x14ac:dyDescent="0.2">
      <c r="JD1689">
        <f t="shared" si="326"/>
        <v>0</v>
      </c>
      <c r="JE1689">
        <f t="shared" si="327"/>
        <v>0</v>
      </c>
      <c r="JF1689" t="str">
        <f t="shared" ca="1" si="328"/>
        <v/>
      </c>
      <c r="JG1689" t="str">
        <f t="shared" ca="1" si="329"/>
        <v/>
      </c>
      <c r="JH1689" t="str">
        <f t="shared" ca="1" si="330"/>
        <v/>
      </c>
      <c r="JI1689" t="str">
        <f t="shared" ca="1" si="331"/>
        <v/>
      </c>
    </row>
    <row r="1690" spans="264:269" x14ac:dyDescent="0.2">
      <c r="JD1690">
        <f t="shared" si="326"/>
        <v>0</v>
      </c>
      <c r="JE1690">
        <f t="shared" si="327"/>
        <v>0</v>
      </c>
      <c r="JF1690" t="str">
        <f t="shared" ca="1" si="328"/>
        <v/>
      </c>
      <c r="JG1690" t="str">
        <f t="shared" ca="1" si="329"/>
        <v/>
      </c>
      <c r="JH1690" t="str">
        <f t="shared" ca="1" si="330"/>
        <v/>
      </c>
      <c r="JI1690" t="str">
        <f t="shared" ca="1" si="331"/>
        <v/>
      </c>
    </row>
    <row r="1691" spans="264:269" x14ac:dyDescent="0.2">
      <c r="JD1691">
        <f t="shared" si="326"/>
        <v>0</v>
      </c>
      <c r="JE1691">
        <f t="shared" si="327"/>
        <v>0</v>
      </c>
      <c r="JF1691" t="str">
        <f t="shared" ca="1" si="328"/>
        <v/>
      </c>
      <c r="JG1691" t="str">
        <f t="shared" ca="1" si="329"/>
        <v/>
      </c>
      <c r="JH1691" t="str">
        <f t="shared" ca="1" si="330"/>
        <v/>
      </c>
      <c r="JI1691" t="str">
        <f t="shared" ca="1" si="331"/>
        <v/>
      </c>
    </row>
    <row r="1692" spans="264:269" x14ac:dyDescent="0.2">
      <c r="JD1692">
        <f t="shared" ref="JD1692:JD1755" si="332">IF(JD1691&lt;&gt;0,JD1691-1,0)</f>
        <v>0</v>
      </c>
      <c r="JE1692">
        <f t="shared" ref="JE1692:JE1755" si="333">IF(JD1692&lt;&gt;0,JE1691+1,0)</f>
        <v>0</v>
      </c>
      <c r="JF1692" t="str">
        <f t="shared" ref="JF1692:JF1755" ca="1" si="334">IF(ScenarioType&lt;&gt;"ALL",IF(ISERROR(IF(INDIRECT("SCENARIOMETA!B"&amp;JE1692)=ScenarioType,INDIRECT("SCENARIOMETA!A"&amp;JE1692)," ")),"",IF(INDIRECT("SCENARIOMETA!B"&amp;JE1692)=ScenarioType,INDIRECT("SCENARIOMETA!A"&amp;JE1692)," ")),IF(JD1692&lt;&gt;0,INDIRECT("SCENARIOMETA!A"&amp;JE1692),""))</f>
        <v/>
      </c>
      <c r="JG1692" t="str">
        <f t="shared" ref="JG1692:JG1755" ca="1" si="335">IF(ScenarioType&lt;&gt;"ALL",IF(ISERROR(IF(INDIRECT("SCENARIOMETA!B"&amp;JE1692)=ScenarioType,INDIRECT("SCENARIOMETA!B"&amp;JE1692)," ")),"",IF(INDIRECT("SCENARIOMETA!B"&amp;JE1692)=ScenarioType,INDIRECT("SCENARIOMETA!B"&amp;JE1692)," ")),IF(JD1692&lt;&gt;0,INDIRECT("SCENARIOMETA!B"&amp;JE1692),""))</f>
        <v/>
      </c>
      <c r="JH1692" t="str">
        <f t="shared" ref="JH1692:JH1755" ca="1" si="336">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337">IF(ScenarioType&lt;&gt;"ALL",IF(ISERROR(IF(INDIRECT("SCENARIOMETA!B"&amp;JE1692)=ScenarioType,INDIRECT("SCENARIOMETA!E"&amp;JE1692)," ")),"",IF(INDIRECT("SCENARIOMETA!B"&amp;JE1692)=ScenarioType,INDIRECT("SCENARIOMETA!E"&amp;JE1692)," ")+14),IF(JD1692&lt;&gt;0,INDIRECT("SCENARIOMETA!E"&amp;JE1692)+14,""))</f>
        <v/>
      </c>
    </row>
    <row r="1693" spans="264:269" x14ac:dyDescent="0.2">
      <c r="JD1693">
        <f t="shared" si="332"/>
        <v>0</v>
      </c>
      <c r="JE1693">
        <f t="shared" si="333"/>
        <v>0</v>
      </c>
      <c r="JF1693" t="str">
        <f t="shared" ca="1" si="334"/>
        <v/>
      </c>
      <c r="JG1693" t="str">
        <f t="shared" ca="1" si="335"/>
        <v/>
      </c>
      <c r="JH1693" t="str">
        <f t="shared" ca="1" si="336"/>
        <v/>
      </c>
      <c r="JI1693" t="str">
        <f t="shared" ca="1" si="337"/>
        <v/>
      </c>
    </row>
    <row r="1694" spans="264:269" x14ac:dyDescent="0.2">
      <c r="JD1694">
        <f t="shared" si="332"/>
        <v>0</v>
      </c>
      <c r="JE1694">
        <f t="shared" si="333"/>
        <v>0</v>
      </c>
      <c r="JF1694" t="str">
        <f t="shared" ca="1" si="334"/>
        <v/>
      </c>
      <c r="JG1694" t="str">
        <f t="shared" ca="1" si="335"/>
        <v/>
      </c>
      <c r="JH1694" t="str">
        <f t="shared" ca="1" si="336"/>
        <v/>
      </c>
      <c r="JI1694" t="str">
        <f t="shared" ca="1" si="337"/>
        <v/>
      </c>
    </row>
    <row r="1695" spans="264:269" x14ac:dyDescent="0.2">
      <c r="JD1695">
        <f t="shared" si="332"/>
        <v>0</v>
      </c>
      <c r="JE1695">
        <f t="shared" si="333"/>
        <v>0</v>
      </c>
      <c r="JF1695" t="str">
        <f t="shared" ca="1" si="334"/>
        <v/>
      </c>
      <c r="JG1695" t="str">
        <f t="shared" ca="1" si="335"/>
        <v/>
      </c>
      <c r="JH1695" t="str">
        <f t="shared" ca="1" si="336"/>
        <v/>
      </c>
      <c r="JI1695" t="str">
        <f t="shared" ca="1" si="337"/>
        <v/>
      </c>
    </row>
    <row r="1696" spans="264:269" x14ac:dyDescent="0.2">
      <c r="JD1696">
        <f t="shared" si="332"/>
        <v>0</v>
      </c>
      <c r="JE1696">
        <f t="shared" si="333"/>
        <v>0</v>
      </c>
      <c r="JF1696" t="str">
        <f t="shared" ca="1" si="334"/>
        <v/>
      </c>
      <c r="JG1696" t="str">
        <f t="shared" ca="1" si="335"/>
        <v/>
      </c>
      <c r="JH1696" t="str">
        <f t="shared" ca="1" si="336"/>
        <v/>
      </c>
      <c r="JI1696" t="str">
        <f t="shared" ca="1" si="337"/>
        <v/>
      </c>
    </row>
    <row r="1697" spans="264:269" x14ac:dyDescent="0.2">
      <c r="JD1697">
        <f t="shared" si="332"/>
        <v>0</v>
      </c>
      <c r="JE1697">
        <f t="shared" si="333"/>
        <v>0</v>
      </c>
      <c r="JF1697" t="str">
        <f t="shared" ca="1" si="334"/>
        <v/>
      </c>
      <c r="JG1697" t="str">
        <f t="shared" ca="1" si="335"/>
        <v/>
      </c>
      <c r="JH1697" t="str">
        <f t="shared" ca="1" si="336"/>
        <v/>
      </c>
      <c r="JI1697" t="str">
        <f t="shared" ca="1" si="337"/>
        <v/>
      </c>
    </row>
    <row r="1698" spans="264:269" x14ac:dyDescent="0.2">
      <c r="JD1698">
        <f t="shared" si="332"/>
        <v>0</v>
      </c>
      <c r="JE1698">
        <f t="shared" si="333"/>
        <v>0</v>
      </c>
      <c r="JF1698" t="str">
        <f t="shared" ca="1" si="334"/>
        <v/>
      </c>
      <c r="JG1698" t="str">
        <f t="shared" ca="1" si="335"/>
        <v/>
      </c>
      <c r="JH1698" t="str">
        <f t="shared" ca="1" si="336"/>
        <v/>
      </c>
      <c r="JI1698" t="str">
        <f t="shared" ca="1" si="337"/>
        <v/>
      </c>
    </row>
    <row r="1699" spans="264:269" x14ac:dyDescent="0.2">
      <c r="JD1699">
        <f t="shared" si="332"/>
        <v>0</v>
      </c>
      <c r="JE1699">
        <f t="shared" si="333"/>
        <v>0</v>
      </c>
      <c r="JF1699" t="str">
        <f t="shared" ca="1" si="334"/>
        <v/>
      </c>
      <c r="JG1699" t="str">
        <f t="shared" ca="1" si="335"/>
        <v/>
      </c>
      <c r="JH1699" t="str">
        <f t="shared" ca="1" si="336"/>
        <v/>
      </c>
      <c r="JI1699" t="str">
        <f t="shared" ca="1" si="337"/>
        <v/>
      </c>
    </row>
    <row r="1700" spans="264:269" x14ac:dyDescent="0.2">
      <c r="JD1700">
        <f t="shared" si="332"/>
        <v>0</v>
      </c>
      <c r="JE1700">
        <f t="shared" si="333"/>
        <v>0</v>
      </c>
      <c r="JF1700" t="str">
        <f t="shared" ca="1" si="334"/>
        <v/>
      </c>
      <c r="JG1700" t="str">
        <f t="shared" ca="1" si="335"/>
        <v/>
      </c>
      <c r="JH1700" t="str">
        <f t="shared" ca="1" si="336"/>
        <v/>
      </c>
      <c r="JI1700" t="str">
        <f t="shared" ca="1" si="337"/>
        <v/>
      </c>
    </row>
    <row r="1701" spans="264:269" x14ac:dyDescent="0.2">
      <c r="JD1701">
        <f t="shared" si="332"/>
        <v>0</v>
      </c>
      <c r="JE1701">
        <f t="shared" si="333"/>
        <v>0</v>
      </c>
      <c r="JF1701" t="str">
        <f t="shared" ca="1" si="334"/>
        <v/>
      </c>
      <c r="JG1701" t="str">
        <f t="shared" ca="1" si="335"/>
        <v/>
      </c>
      <c r="JH1701" t="str">
        <f t="shared" ca="1" si="336"/>
        <v/>
      </c>
      <c r="JI1701" t="str">
        <f t="shared" ca="1" si="337"/>
        <v/>
      </c>
    </row>
    <row r="1702" spans="264:269" x14ac:dyDescent="0.2">
      <c r="JD1702">
        <f t="shared" si="332"/>
        <v>0</v>
      </c>
      <c r="JE1702">
        <f t="shared" si="333"/>
        <v>0</v>
      </c>
      <c r="JF1702" t="str">
        <f t="shared" ca="1" si="334"/>
        <v/>
      </c>
      <c r="JG1702" t="str">
        <f t="shared" ca="1" si="335"/>
        <v/>
      </c>
      <c r="JH1702" t="str">
        <f t="shared" ca="1" si="336"/>
        <v/>
      </c>
      <c r="JI1702" t="str">
        <f t="shared" ca="1" si="337"/>
        <v/>
      </c>
    </row>
    <row r="1703" spans="264:269" x14ac:dyDescent="0.2">
      <c r="JD1703">
        <f t="shared" si="332"/>
        <v>0</v>
      </c>
      <c r="JE1703">
        <f t="shared" si="333"/>
        <v>0</v>
      </c>
      <c r="JF1703" t="str">
        <f t="shared" ca="1" si="334"/>
        <v/>
      </c>
      <c r="JG1703" t="str">
        <f t="shared" ca="1" si="335"/>
        <v/>
      </c>
      <c r="JH1703" t="str">
        <f t="shared" ca="1" si="336"/>
        <v/>
      </c>
      <c r="JI1703" t="str">
        <f t="shared" ca="1" si="337"/>
        <v/>
      </c>
    </row>
    <row r="1704" spans="264:269" x14ac:dyDescent="0.2">
      <c r="JD1704">
        <f t="shared" si="332"/>
        <v>0</v>
      </c>
      <c r="JE1704">
        <f t="shared" si="333"/>
        <v>0</v>
      </c>
      <c r="JF1704" t="str">
        <f t="shared" ca="1" si="334"/>
        <v/>
      </c>
      <c r="JG1704" t="str">
        <f t="shared" ca="1" si="335"/>
        <v/>
      </c>
      <c r="JH1704" t="str">
        <f t="shared" ca="1" si="336"/>
        <v/>
      </c>
      <c r="JI1704" t="str">
        <f t="shared" ca="1" si="337"/>
        <v/>
      </c>
    </row>
    <row r="1705" spans="264:269" x14ac:dyDescent="0.2">
      <c r="JD1705">
        <f t="shared" si="332"/>
        <v>0</v>
      </c>
      <c r="JE1705">
        <f t="shared" si="333"/>
        <v>0</v>
      </c>
      <c r="JF1705" t="str">
        <f t="shared" ca="1" si="334"/>
        <v/>
      </c>
      <c r="JG1705" t="str">
        <f t="shared" ca="1" si="335"/>
        <v/>
      </c>
      <c r="JH1705" t="str">
        <f t="shared" ca="1" si="336"/>
        <v/>
      </c>
      <c r="JI1705" t="str">
        <f t="shared" ca="1" si="337"/>
        <v/>
      </c>
    </row>
    <row r="1706" spans="264:269" x14ac:dyDescent="0.2">
      <c r="JD1706">
        <f t="shared" si="332"/>
        <v>0</v>
      </c>
      <c r="JE1706">
        <f t="shared" si="333"/>
        <v>0</v>
      </c>
      <c r="JF1706" t="str">
        <f t="shared" ca="1" si="334"/>
        <v/>
      </c>
      <c r="JG1706" t="str">
        <f t="shared" ca="1" si="335"/>
        <v/>
      </c>
      <c r="JH1706" t="str">
        <f t="shared" ca="1" si="336"/>
        <v/>
      </c>
      <c r="JI1706" t="str">
        <f t="shared" ca="1" si="337"/>
        <v/>
      </c>
    </row>
    <row r="1707" spans="264:269" x14ac:dyDescent="0.2">
      <c r="JD1707">
        <f t="shared" si="332"/>
        <v>0</v>
      </c>
      <c r="JE1707">
        <f t="shared" si="333"/>
        <v>0</v>
      </c>
      <c r="JF1707" t="str">
        <f t="shared" ca="1" si="334"/>
        <v/>
      </c>
      <c r="JG1707" t="str">
        <f t="shared" ca="1" si="335"/>
        <v/>
      </c>
      <c r="JH1707" t="str">
        <f t="shared" ca="1" si="336"/>
        <v/>
      </c>
      <c r="JI1707" t="str">
        <f t="shared" ca="1" si="337"/>
        <v/>
      </c>
    </row>
    <row r="1708" spans="264:269" x14ac:dyDescent="0.2">
      <c r="JD1708">
        <f t="shared" si="332"/>
        <v>0</v>
      </c>
      <c r="JE1708">
        <f t="shared" si="333"/>
        <v>0</v>
      </c>
      <c r="JF1708" t="str">
        <f t="shared" ca="1" si="334"/>
        <v/>
      </c>
      <c r="JG1708" t="str">
        <f t="shared" ca="1" si="335"/>
        <v/>
      </c>
      <c r="JH1708" t="str">
        <f t="shared" ca="1" si="336"/>
        <v/>
      </c>
      <c r="JI1708" t="str">
        <f t="shared" ca="1" si="337"/>
        <v/>
      </c>
    </row>
    <row r="1709" spans="264:269" x14ac:dyDescent="0.2">
      <c r="JD1709">
        <f t="shared" si="332"/>
        <v>0</v>
      </c>
      <c r="JE1709">
        <f t="shared" si="333"/>
        <v>0</v>
      </c>
      <c r="JF1709" t="str">
        <f t="shared" ca="1" si="334"/>
        <v/>
      </c>
      <c r="JG1709" t="str">
        <f t="shared" ca="1" si="335"/>
        <v/>
      </c>
      <c r="JH1709" t="str">
        <f t="shared" ca="1" si="336"/>
        <v/>
      </c>
      <c r="JI1709" t="str">
        <f t="shared" ca="1" si="337"/>
        <v/>
      </c>
    </row>
    <row r="1710" spans="264:269" x14ac:dyDescent="0.2">
      <c r="JD1710">
        <f t="shared" si="332"/>
        <v>0</v>
      </c>
      <c r="JE1710">
        <f t="shared" si="333"/>
        <v>0</v>
      </c>
      <c r="JF1710" t="str">
        <f t="shared" ca="1" si="334"/>
        <v/>
      </c>
      <c r="JG1710" t="str">
        <f t="shared" ca="1" si="335"/>
        <v/>
      </c>
      <c r="JH1710" t="str">
        <f t="shared" ca="1" si="336"/>
        <v/>
      </c>
      <c r="JI1710" t="str">
        <f t="shared" ca="1" si="337"/>
        <v/>
      </c>
    </row>
    <row r="1711" spans="264:269" x14ac:dyDescent="0.2">
      <c r="JD1711">
        <f t="shared" si="332"/>
        <v>0</v>
      </c>
      <c r="JE1711">
        <f t="shared" si="333"/>
        <v>0</v>
      </c>
      <c r="JF1711" t="str">
        <f t="shared" ca="1" si="334"/>
        <v/>
      </c>
      <c r="JG1711" t="str">
        <f t="shared" ca="1" si="335"/>
        <v/>
      </c>
      <c r="JH1711" t="str">
        <f t="shared" ca="1" si="336"/>
        <v/>
      </c>
      <c r="JI1711" t="str">
        <f t="shared" ca="1" si="337"/>
        <v/>
      </c>
    </row>
    <row r="1712" spans="264:269" x14ac:dyDescent="0.2">
      <c r="JD1712">
        <f t="shared" si="332"/>
        <v>0</v>
      </c>
      <c r="JE1712">
        <f t="shared" si="333"/>
        <v>0</v>
      </c>
      <c r="JF1712" t="str">
        <f t="shared" ca="1" si="334"/>
        <v/>
      </c>
      <c r="JG1712" t="str">
        <f t="shared" ca="1" si="335"/>
        <v/>
      </c>
      <c r="JH1712" t="str">
        <f t="shared" ca="1" si="336"/>
        <v/>
      </c>
      <c r="JI1712" t="str">
        <f t="shared" ca="1" si="337"/>
        <v/>
      </c>
    </row>
    <row r="1713" spans="264:269" x14ac:dyDescent="0.2">
      <c r="JD1713">
        <f t="shared" si="332"/>
        <v>0</v>
      </c>
      <c r="JE1713">
        <f t="shared" si="333"/>
        <v>0</v>
      </c>
      <c r="JF1713" t="str">
        <f t="shared" ca="1" si="334"/>
        <v/>
      </c>
      <c r="JG1713" t="str">
        <f t="shared" ca="1" si="335"/>
        <v/>
      </c>
      <c r="JH1713" t="str">
        <f t="shared" ca="1" si="336"/>
        <v/>
      </c>
      <c r="JI1713" t="str">
        <f t="shared" ca="1" si="337"/>
        <v/>
      </c>
    </row>
    <row r="1714" spans="264:269" x14ac:dyDescent="0.2">
      <c r="JD1714">
        <f t="shared" si="332"/>
        <v>0</v>
      </c>
      <c r="JE1714">
        <f t="shared" si="333"/>
        <v>0</v>
      </c>
      <c r="JF1714" t="str">
        <f t="shared" ca="1" si="334"/>
        <v/>
      </c>
      <c r="JG1714" t="str">
        <f t="shared" ca="1" si="335"/>
        <v/>
      </c>
      <c r="JH1714" t="str">
        <f t="shared" ca="1" si="336"/>
        <v/>
      </c>
      <c r="JI1714" t="str">
        <f t="shared" ca="1" si="337"/>
        <v/>
      </c>
    </row>
    <row r="1715" spans="264:269" x14ac:dyDescent="0.2">
      <c r="JD1715">
        <f t="shared" si="332"/>
        <v>0</v>
      </c>
      <c r="JE1715">
        <f t="shared" si="333"/>
        <v>0</v>
      </c>
      <c r="JF1715" t="str">
        <f t="shared" ca="1" si="334"/>
        <v/>
      </c>
      <c r="JG1715" t="str">
        <f t="shared" ca="1" si="335"/>
        <v/>
      </c>
      <c r="JH1715" t="str">
        <f t="shared" ca="1" si="336"/>
        <v/>
      </c>
      <c r="JI1715" t="str">
        <f t="shared" ca="1" si="337"/>
        <v/>
      </c>
    </row>
    <row r="1716" spans="264:269" x14ac:dyDescent="0.2">
      <c r="JD1716">
        <f t="shared" si="332"/>
        <v>0</v>
      </c>
      <c r="JE1716">
        <f t="shared" si="333"/>
        <v>0</v>
      </c>
      <c r="JF1716" t="str">
        <f t="shared" ca="1" si="334"/>
        <v/>
      </c>
      <c r="JG1716" t="str">
        <f t="shared" ca="1" si="335"/>
        <v/>
      </c>
      <c r="JH1716" t="str">
        <f t="shared" ca="1" si="336"/>
        <v/>
      </c>
      <c r="JI1716" t="str">
        <f t="shared" ca="1" si="337"/>
        <v/>
      </c>
    </row>
    <row r="1717" spans="264:269" x14ac:dyDescent="0.2">
      <c r="JD1717">
        <f t="shared" si="332"/>
        <v>0</v>
      </c>
      <c r="JE1717">
        <f t="shared" si="333"/>
        <v>0</v>
      </c>
      <c r="JF1717" t="str">
        <f t="shared" ca="1" si="334"/>
        <v/>
      </c>
      <c r="JG1717" t="str">
        <f t="shared" ca="1" si="335"/>
        <v/>
      </c>
      <c r="JH1717" t="str">
        <f t="shared" ca="1" si="336"/>
        <v/>
      </c>
      <c r="JI1717" t="str">
        <f t="shared" ca="1" si="337"/>
        <v/>
      </c>
    </row>
    <row r="1718" spans="264:269" x14ac:dyDescent="0.2">
      <c r="JD1718">
        <f t="shared" si="332"/>
        <v>0</v>
      </c>
      <c r="JE1718">
        <f t="shared" si="333"/>
        <v>0</v>
      </c>
      <c r="JF1718" t="str">
        <f t="shared" ca="1" si="334"/>
        <v/>
      </c>
      <c r="JG1718" t="str">
        <f t="shared" ca="1" si="335"/>
        <v/>
      </c>
      <c r="JH1718" t="str">
        <f t="shared" ca="1" si="336"/>
        <v/>
      </c>
      <c r="JI1718" t="str">
        <f t="shared" ca="1" si="337"/>
        <v/>
      </c>
    </row>
    <row r="1719" spans="264:269" x14ac:dyDescent="0.2">
      <c r="JD1719">
        <f t="shared" si="332"/>
        <v>0</v>
      </c>
      <c r="JE1719">
        <f t="shared" si="333"/>
        <v>0</v>
      </c>
      <c r="JF1719" t="str">
        <f t="shared" ca="1" si="334"/>
        <v/>
      </c>
      <c r="JG1719" t="str">
        <f t="shared" ca="1" si="335"/>
        <v/>
      </c>
      <c r="JH1719" t="str">
        <f t="shared" ca="1" si="336"/>
        <v/>
      </c>
      <c r="JI1719" t="str">
        <f t="shared" ca="1" si="337"/>
        <v/>
      </c>
    </row>
    <row r="1720" spans="264:269" x14ac:dyDescent="0.2">
      <c r="JD1720">
        <f t="shared" si="332"/>
        <v>0</v>
      </c>
      <c r="JE1720">
        <f t="shared" si="333"/>
        <v>0</v>
      </c>
      <c r="JF1720" t="str">
        <f t="shared" ca="1" si="334"/>
        <v/>
      </c>
      <c r="JG1720" t="str">
        <f t="shared" ca="1" si="335"/>
        <v/>
      </c>
      <c r="JH1720" t="str">
        <f t="shared" ca="1" si="336"/>
        <v/>
      </c>
      <c r="JI1720" t="str">
        <f t="shared" ca="1" si="337"/>
        <v/>
      </c>
    </row>
    <row r="1721" spans="264:269" x14ac:dyDescent="0.2">
      <c r="JD1721">
        <f t="shared" si="332"/>
        <v>0</v>
      </c>
      <c r="JE1721">
        <f t="shared" si="333"/>
        <v>0</v>
      </c>
      <c r="JF1721" t="str">
        <f t="shared" ca="1" si="334"/>
        <v/>
      </c>
      <c r="JG1721" t="str">
        <f t="shared" ca="1" si="335"/>
        <v/>
      </c>
      <c r="JH1721" t="str">
        <f t="shared" ca="1" si="336"/>
        <v/>
      </c>
      <c r="JI1721" t="str">
        <f t="shared" ca="1" si="337"/>
        <v/>
      </c>
    </row>
    <row r="1722" spans="264:269" x14ac:dyDescent="0.2">
      <c r="JD1722">
        <f t="shared" si="332"/>
        <v>0</v>
      </c>
      <c r="JE1722">
        <f t="shared" si="333"/>
        <v>0</v>
      </c>
      <c r="JF1722" t="str">
        <f t="shared" ca="1" si="334"/>
        <v/>
      </c>
      <c r="JG1722" t="str">
        <f t="shared" ca="1" si="335"/>
        <v/>
      </c>
      <c r="JH1722" t="str">
        <f t="shared" ca="1" si="336"/>
        <v/>
      </c>
      <c r="JI1722" t="str">
        <f t="shared" ca="1" si="337"/>
        <v/>
      </c>
    </row>
    <row r="1723" spans="264:269" x14ac:dyDescent="0.2">
      <c r="JD1723">
        <f t="shared" si="332"/>
        <v>0</v>
      </c>
      <c r="JE1723">
        <f t="shared" si="333"/>
        <v>0</v>
      </c>
      <c r="JF1723" t="str">
        <f t="shared" ca="1" si="334"/>
        <v/>
      </c>
      <c r="JG1723" t="str">
        <f t="shared" ca="1" si="335"/>
        <v/>
      </c>
      <c r="JH1723" t="str">
        <f t="shared" ca="1" si="336"/>
        <v/>
      </c>
      <c r="JI1723" t="str">
        <f t="shared" ca="1" si="337"/>
        <v/>
      </c>
    </row>
    <row r="1724" spans="264:269" x14ac:dyDescent="0.2">
      <c r="JD1724">
        <f t="shared" si="332"/>
        <v>0</v>
      </c>
      <c r="JE1724">
        <f t="shared" si="333"/>
        <v>0</v>
      </c>
      <c r="JF1724" t="str">
        <f t="shared" ca="1" si="334"/>
        <v/>
      </c>
      <c r="JG1724" t="str">
        <f t="shared" ca="1" si="335"/>
        <v/>
      </c>
      <c r="JH1724" t="str">
        <f t="shared" ca="1" si="336"/>
        <v/>
      </c>
      <c r="JI1724" t="str">
        <f t="shared" ca="1" si="337"/>
        <v/>
      </c>
    </row>
    <row r="1725" spans="264:269" x14ac:dyDescent="0.2">
      <c r="JD1725">
        <f t="shared" si="332"/>
        <v>0</v>
      </c>
      <c r="JE1725">
        <f t="shared" si="333"/>
        <v>0</v>
      </c>
      <c r="JF1725" t="str">
        <f t="shared" ca="1" si="334"/>
        <v/>
      </c>
      <c r="JG1725" t="str">
        <f t="shared" ca="1" si="335"/>
        <v/>
      </c>
      <c r="JH1725" t="str">
        <f t="shared" ca="1" si="336"/>
        <v/>
      </c>
      <c r="JI1725" t="str">
        <f t="shared" ca="1" si="337"/>
        <v/>
      </c>
    </row>
    <row r="1726" spans="264:269" x14ac:dyDescent="0.2">
      <c r="JD1726">
        <f t="shared" si="332"/>
        <v>0</v>
      </c>
      <c r="JE1726">
        <f t="shared" si="333"/>
        <v>0</v>
      </c>
      <c r="JF1726" t="str">
        <f t="shared" ca="1" si="334"/>
        <v/>
      </c>
      <c r="JG1726" t="str">
        <f t="shared" ca="1" si="335"/>
        <v/>
      </c>
      <c r="JH1726" t="str">
        <f t="shared" ca="1" si="336"/>
        <v/>
      </c>
      <c r="JI1726" t="str">
        <f t="shared" ca="1" si="337"/>
        <v/>
      </c>
    </row>
    <row r="1727" spans="264:269" x14ac:dyDescent="0.2">
      <c r="JD1727">
        <f t="shared" si="332"/>
        <v>0</v>
      </c>
      <c r="JE1727">
        <f t="shared" si="333"/>
        <v>0</v>
      </c>
      <c r="JF1727" t="str">
        <f t="shared" ca="1" si="334"/>
        <v/>
      </c>
      <c r="JG1727" t="str">
        <f t="shared" ca="1" si="335"/>
        <v/>
      </c>
      <c r="JH1727" t="str">
        <f t="shared" ca="1" si="336"/>
        <v/>
      </c>
      <c r="JI1727" t="str">
        <f t="shared" ca="1" si="337"/>
        <v/>
      </c>
    </row>
    <row r="1728" spans="264:269" x14ac:dyDescent="0.2">
      <c r="JD1728">
        <f t="shared" si="332"/>
        <v>0</v>
      </c>
      <c r="JE1728">
        <f t="shared" si="333"/>
        <v>0</v>
      </c>
      <c r="JF1728" t="str">
        <f t="shared" ca="1" si="334"/>
        <v/>
      </c>
      <c r="JG1728" t="str">
        <f t="shared" ca="1" si="335"/>
        <v/>
      </c>
      <c r="JH1728" t="str">
        <f t="shared" ca="1" si="336"/>
        <v/>
      </c>
      <c r="JI1728" t="str">
        <f t="shared" ca="1" si="337"/>
        <v/>
      </c>
    </row>
    <row r="1729" spans="264:269" x14ac:dyDescent="0.2">
      <c r="JD1729">
        <f t="shared" si="332"/>
        <v>0</v>
      </c>
      <c r="JE1729">
        <f t="shared" si="333"/>
        <v>0</v>
      </c>
      <c r="JF1729" t="str">
        <f t="shared" ca="1" si="334"/>
        <v/>
      </c>
      <c r="JG1729" t="str">
        <f t="shared" ca="1" si="335"/>
        <v/>
      </c>
      <c r="JH1729" t="str">
        <f t="shared" ca="1" si="336"/>
        <v/>
      </c>
      <c r="JI1729" t="str">
        <f t="shared" ca="1" si="337"/>
        <v/>
      </c>
    </row>
    <row r="1730" spans="264:269" x14ac:dyDescent="0.2">
      <c r="JD1730">
        <f t="shared" si="332"/>
        <v>0</v>
      </c>
      <c r="JE1730">
        <f t="shared" si="333"/>
        <v>0</v>
      </c>
      <c r="JF1730" t="str">
        <f t="shared" ca="1" si="334"/>
        <v/>
      </c>
      <c r="JG1730" t="str">
        <f t="shared" ca="1" si="335"/>
        <v/>
      </c>
      <c r="JH1730" t="str">
        <f t="shared" ca="1" si="336"/>
        <v/>
      </c>
      <c r="JI1730" t="str">
        <f t="shared" ca="1" si="337"/>
        <v/>
      </c>
    </row>
    <row r="1731" spans="264:269" x14ac:dyDescent="0.2">
      <c r="JD1731">
        <f t="shared" si="332"/>
        <v>0</v>
      </c>
      <c r="JE1731">
        <f t="shared" si="333"/>
        <v>0</v>
      </c>
      <c r="JF1731" t="str">
        <f t="shared" ca="1" si="334"/>
        <v/>
      </c>
      <c r="JG1731" t="str">
        <f t="shared" ca="1" si="335"/>
        <v/>
      </c>
      <c r="JH1731" t="str">
        <f t="shared" ca="1" si="336"/>
        <v/>
      </c>
      <c r="JI1731" t="str">
        <f t="shared" ca="1" si="337"/>
        <v/>
      </c>
    </row>
    <row r="1732" spans="264:269" x14ac:dyDescent="0.2">
      <c r="JD1732">
        <f t="shared" si="332"/>
        <v>0</v>
      </c>
      <c r="JE1732">
        <f t="shared" si="333"/>
        <v>0</v>
      </c>
      <c r="JF1732" t="str">
        <f t="shared" ca="1" si="334"/>
        <v/>
      </c>
      <c r="JG1732" t="str">
        <f t="shared" ca="1" si="335"/>
        <v/>
      </c>
      <c r="JH1732" t="str">
        <f t="shared" ca="1" si="336"/>
        <v/>
      </c>
      <c r="JI1732" t="str">
        <f t="shared" ca="1" si="337"/>
        <v/>
      </c>
    </row>
    <row r="1733" spans="264:269" x14ac:dyDescent="0.2">
      <c r="JD1733">
        <f t="shared" si="332"/>
        <v>0</v>
      </c>
      <c r="JE1733">
        <f t="shared" si="333"/>
        <v>0</v>
      </c>
      <c r="JF1733" t="str">
        <f t="shared" ca="1" si="334"/>
        <v/>
      </c>
      <c r="JG1733" t="str">
        <f t="shared" ca="1" si="335"/>
        <v/>
      </c>
      <c r="JH1733" t="str">
        <f t="shared" ca="1" si="336"/>
        <v/>
      </c>
      <c r="JI1733" t="str">
        <f t="shared" ca="1" si="337"/>
        <v/>
      </c>
    </row>
    <row r="1734" spans="264:269" x14ac:dyDescent="0.2">
      <c r="JD1734">
        <f t="shared" si="332"/>
        <v>0</v>
      </c>
      <c r="JE1734">
        <f t="shared" si="333"/>
        <v>0</v>
      </c>
      <c r="JF1734" t="str">
        <f t="shared" ca="1" si="334"/>
        <v/>
      </c>
      <c r="JG1734" t="str">
        <f t="shared" ca="1" si="335"/>
        <v/>
      </c>
      <c r="JH1734" t="str">
        <f t="shared" ca="1" si="336"/>
        <v/>
      </c>
      <c r="JI1734" t="str">
        <f t="shared" ca="1" si="337"/>
        <v/>
      </c>
    </row>
    <row r="1735" spans="264:269" x14ac:dyDescent="0.2">
      <c r="JD1735">
        <f t="shared" si="332"/>
        <v>0</v>
      </c>
      <c r="JE1735">
        <f t="shared" si="333"/>
        <v>0</v>
      </c>
      <c r="JF1735" t="str">
        <f t="shared" ca="1" si="334"/>
        <v/>
      </c>
      <c r="JG1735" t="str">
        <f t="shared" ca="1" si="335"/>
        <v/>
      </c>
      <c r="JH1735" t="str">
        <f t="shared" ca="1" si="336"/>
        <v/>
      </c>
      <c r="JI1735" t="str">
        <f t="shared" ca="1" si="337"/>
        <v/>
      </c>
    </row>
    <row r="1736" spans="264:269" x14ac:dyDescent="0.2">
      <c r="JD1736">
        <f t="shared" si="332"/>
        <v>0</v>
      </c>
      <c r="JE1736">
        <f t="shared" si="333"/>
        <v>0</v>
      </c>
      <c r="JF1736" t="str">
        <f t="shared" ca="1" si="334"/>
        <v/>
      </c>
      <c r="JG1736" t="str">
        <f t="shared" ca="1" si="335"/>
        <v/>
      </c>
      <c r="JH1736" t="str">
        <f t="shared" ca="1" si="336"/>
        <v/>
      </c>
      <c r="JI1736" t="str">
        <f t="shared" ca="1" si="337"/>
        <v/>
      </c>
    </row>
    <row r="1737" spans="264:269" x14ac:dyDescent="0.2">
      <c r="JD1737">
        <f t="shared" si="332"/>
        <v>0</v>
      </c>
      <c r="JE1737">
        <f t="shared" si="333"/>
        <v>0</v>
      </c>
      <c r="JF1737" t="str">
        <f t="shared" ca="1" si="334"/>
        <v/>
      </c>
      <c r="JG1737" t="str">
        <f t="shared" ca="1" si="335"/>
        <v/>
      </c>
      <c r="JH1737" t="str">
        <f t="shared" ca="1" si="336"/>
        <v/>
      </c>
      <c r="JI1737" t="str">
        <f t="shared" ca="1" si="337"/>
        <v/>
      </c>
    </row>
    <row r="1738" spans="264:269" x14ac:dyDescent="0.2">
      <c r="JD1738">
        <f t="shared" si="332"/>
        <v>0</v>
      </c>
      <c r="JE1738">
        <f t="shared" si="333"/>
        <v>0</v>
      </c>
      <c r="JF1738" t="str">
        <f t="shared" ca="1" si="334"/>
        <v/>
      </c>
      <c r="JG1738" t="str">
        <f t="shared" ca="1" si="335"/>
        <v/>
      </c>
      <c r="JH1738" t="str">
        <f t="shared" ca="1" si="336"/>
        <v/>
      </c>
      <c r="JI1738" t="str">
        <f t="shared" ca="1" si="337"/>
        <v/>
      </c>
    </row>
    <row r="1739" spans="264:269" x14ac:dyDescent="0.2">
      <c r="JD1739">
        <f t="shared" si="332"/>
        <v>0</v>
      </c>
      <c r="JE1739">
        <f t="shared" si="333"/>
        <v>0</v>
      </c>
      <c r="JF1739" t="str">
        <f t="shared" ca="1" si="334"/>
        <v/>
      </c>
      <c r="JG1739" t="str">
        <f t="shared" ca="1" si="335"/>
        <v/>
      </c>
      <c r="JH1739" t="str">
        <f t="shared" ca="1" si="336"/>
        <v/>
      </c>
      <c r="JI1739" t="str">
        <f t="shared" ca="1" si="337"/>
        <v/>
      </c>
    </row>
    <row r="1740" spans="264:269" x14ac:dyDescent="0.2">
      <c r="JD1740">
        <f t="shared" si="332"/>
        <v>0</v>
      </c>
      <c r="JE1740">
        <f t="shared" si="333"/>
        <v>0</v>
      </c>
      <c r="JF1740" t="str">
        <f t="shared" ca="1" si="334"/>
        <v/>
      </c>
      <c r="JG1740" t="str">
        <f t="shared" ca="1" si="335"/>
        <v/>
      </c>
      <c r="JH1740" t="str">
        <f t="shared" ca="1" si="336"/>
        <v/>
      </c>
      <c r="JI1740" t="str">
        <f t="shared" ca="1" si="337"/>
        <v/>
      </c>
    </row>
    <row r="1741" spans="264:269" x14ac:dyDescent="0.2">
      <c r="JD1741">
        <f t="shared" si="332"/>
        <v>0</v>
      </c>
      <c r="JE1741">
        <f t="shared" si="333"/>
        <v>0</v>
      </c>
      <c r="JF1741" t="str">
        <f t="shared" ca="1" si="334"/>
        <v/>
      </c>
      <c r="JG1741" t="str">
        <f t="shared" ca="1" si="335"/>
        <v/>
      </c>
      <c r="JH1741" t="str">
        <f t="shared" ca="1" si="336"/>
        <v/>
      </c>
      <c r="JI1741" t="str">
        <f t="shared" ca="1" si="337"/>
        <v/>
      </c>
    </row>
    <row r="1742" spans="264:269" x14ac:dyDescent="0.2">
      <c r="JD1742">
        <f t="shared" si="332"/>
        <v>0</v>
      </c>
      <c r="JE1742">
        <f t="shared" si="333"/>
        <v>0</v>
      </c>
      <c r="JF1742" t="str">
        <f t="shared" ca="1" si="334"/>
        <v/>
      </c>
      <c r="JG1742" t="str">
        <f t="shared" ca="1" si="335"/>
        <v/>
      </c>
      <c r="JH1742" t="str">
        <f t="shared" ca="1" si="336"/>
        <v/>
      </c>
      <c r="JI1742" t="str">
        <f t="shared" ca="1" si="337"/>
        <v/>
      </c>
    </row>
    <row r="1743" spans="264:269" x14ac:dyDescent="0.2">
      <c r="JD1743">
        <f t="shared" si="332"/>
        <v>0</v>
      </c>
      <c r="JE1743">
        <f t="shared" si="333"/>
        <v>0</v>
      </c>
      <c r="JF1743" t="str">
        <f t="shared" ca="1" si="334"/>
        <v/>
      </c>
      <c r="JG1743" t="str">
        <f t="shared" ca="1" si="335"/>
        <v/>
      </c>
      <c r="JH1743" t="str">
        <f t="shared" ca="1" si="336"/>
        <v/>
      </c>
      <c r="JI1743" t="str">
        <f t="shared" ca="1" si="337"/>
        <v/>
      </c>
    </row>
    <row r="1744" spans="264:269" x14ac:dyDescent="0.2">
      <c r="JD1744">
        <f t="shared" si="332"/>
        <v>0</v>
      </c>
      <c r="JE1744">
        <f t="shared" si="333"/>
        <v>0</v>
      </c>
      <c r="JF1744" t="str">
        <f t="shared" ca="1" si="334"/>
        <v/>
      </c>
      <c r="JG1744" t="str">
        <f t="shared" ca="1" si="335"/>
        <v/>
      </c>
      <c r="JH1744" t="str">
        <f t="shared" ca="1" si="336"/>
        <v/>
      </c>
      <c r="JI1744" t="str">
        <f t="shared" ca="1" si="337"/>
        <v/>
      </c>
    </row>
    <row r="1745" spans="264:269" x14ac:dyDescent="0.2">
      <c r="JD1745">
        <f t="shared" si="332"/>
        <v>0</v>
      </c>
      <c r="JE1745">
        <f t="shared" si="333"/>
        <v>0</v>
      </c>
      <c r="JF1745" t="str">
        <f t="shared" ca="1" si="334"/>
        <v/>
      </c>
      <c r="JG1745" t="str">
        <f t="shared" ca="1" si="335"/>
        <v/>
      </c>
      <c r="JH1745" t="str">
        <f t="shared" ca="1" si="336"/>
        <v/>
      </c>
      <c r="JI1745" t="str">
        <f t="shared" ca="1" si="337"/>
        <v/>
      </c>
    </row>
    <row r="1746" spans="264:269" x14ac:dyDescent="0.2">
      <c r="JD1746">
        <f t="shared" si="332"/>
        <v>0</v>
      </c>
      <c r="JE1746">
        <f t="shared" si="333"/>
        <v>0</v>
      </c>
      <c r="JF1746" t="str">
        <f t="shared" ca="1" si="334"/>
        <v/>
      </c>
      <c r="JG1746" t="str">
        <f t="shared" ca="1" si="335"/>
        <v/>
      </c>
      <c r="JH1746" t="str">
        <f t="shared" ca="1" si="336"/>
        <v/>
      </c>
      <c r="JI1746" t="str">
        <f t="shared" ca="1" si="337"/>
        <v/>
      </c>
    </row>
    <row r="1747" spans="264:269" x14ac:dyDescent="0.2">
      <c r="JD1747">
        <f t="shared" si="332"/>
        <v>0</v>
      </c>
      <c r="JE1747">
        <f t="shared" si="333"/>
        <v>0</v>
      </c>
      <c r="JF1747" t="str">
        <f t="shared" ca="1" si="334"/>
        <v/>
      </c>
      <c r="JG1747" t="str">
        <f t="shared" ca="1" si="335"/>
        <v/>
      </c>
      <c r="JH1747" t="str">
        <f t="shared" ca="1" si="336"/>
        <v/>
      </c>
      <c r="JI1747" t="str">
        <f t="shared" ca="1" si="337"/>
        <v/>
      </c>
    </row>
    <row r="1748" spans="264:269" x14ac:dyDescent="0.2">
      <c r="JD1748">
        <f t="shared" si="332"/>
        <v>0</v>
      </c>
      <c r="JE1748">
        <f t="shared" si="333"/>
        <v>0</v>
      </c>
      <c r="JF1748" t="str">
        <f t="shared" ca="1" si="334"/>
        <v/>
      </c>
      <c r="JG1748" t="str">
        <f t="shared" ca="1" si="335"/>
        <v/>
      </c>
      <c r="JH1748" t="str">
        <f t="shared" ca="1" si="336"/>
        <v/>
      </c>
      <c r="JI1748" t="str">
        <f t="shared" ca="1" si="337"/>
        <v/>
      </c>
    </row>
    <row r="1749" spans="264:269" x14ac:dyDescent="0.2">
      <c r="JD1749">
        <f t="shared" si="332"/>
        <v>0</v>
      </c>
      <c r="JE1749">
        <f t="shared" si="333"/>
        <v>0</v>
      </c>
      <c r="JF1749" t="str">
        <f t="shared" ca="1" si="334"/>
        <v/>
      </c>
      <c r="JG1749" t="str">
        <f t="shared" ca="1" si="335"/>
        <v/>
      </c>
      <c r="JH1749" t="str">
        <f t="shared" ca="1" si="336"/>
        <v/>
      </c>
      <c r="JI1749" t="str">
        <f t="shared" ca="1" si="337"/>
        <v/>
      </c>
    </row>
    <row r="1750" spans="264:269" x14ac:dyDescent="0.2">
      <c r="JD1750">
        <f t="shared" si="332"/>
        <v>0</v>
      </c>
      <c r="JE1750">
        <f t="shared" si="333"/>
        <v>0</v>
      </c>
      <c r="JF1750" t="str">
        <f t="shared" ca="1" si="334"/>
        <v/>
      </c>
      <c r="JG1750" t="str">
        <f t="shared" ca="1" si="335"/>
        <v/>
      </c>
      <c r="JH1750" t="str">
        <f t="shared" ca="1" si="336"/>
        <v/>
      </c>
      <c r="JI1750" t="str">
        <f t="shared" ca="1" si="337"/>
        <v/>
      </c>
    </row>
    <row r="1751" spans="264:269" x14ac:dyDescent="0.2">
      <c r="JD1751">
        <f t="shared" si="332"/>
        <v>0</v>
      </c>
      <c r="JE1751">
        <f t="shared" si="333"/>
        <v>0</v>
      </c>
      <c r="JF1751" t="str">
        <f t="shared" ca="1" si="334"/>
        <v/>
      </c>
      <c r="JG1751" t="str">
        <f t="shared" ca="1" si="335"/>
        <v/>
      </c>
      <c r="JH1751" t="str">
        <f t="shared" ca="1" si="336"/>
        <v/>
      </c>
      <c r="JI1751" t="str">
        <f t="shared" ca="1" si="337"/>
        <v/>
      </c>
    </row>
    <row r="1752" spans="264:269" x14ac:dyDescent="0.2">
      <c r="JD1752">
        <f t="shared" si="332"/>
        <v>0</v>
      </c>
      <c r="JE1752">
        <f t="shared" si="333"/>
        <v>0</v>
      </c>
      <c r="JF1752" t="str">
        <f t="shared" ca="1" si="334"/>
        <v/>
      </c>
      <c r="JG1752" t="str">
        <f t="shared" ca="1" si="335"/>
        <v/>
      </c>
      <c r="JH1752" t="str">
        <f t="shared" ca="1" si="336"/>
        <v/>
      </c>
      <c r="JI1752" t="str">
        <f t="shared" ca="1" si="337"/>
        <v/>
      </c>
    </row>
    <row r="1753" spans="264:269" x14ac:dyDescent="0.2">
      <c r="JD1753">
        <f t="shared" si="332"/>
        <v>0</v>
      </c>
      <c r="JE1753">
        <f t="shared" si="333"/>
        <v>0</v>
      </c>
      <c r="JF1753" t="str">
        <f t="shared" ca="1" si="334"/>
        <v/>
      </c>
      <c r="JG1753" t="str">
        <f t="shared" ca="1" si="335"/>
        <v/>
      </c>
      <c r="JH1753" t="str">
        <f t="shared" ca="1" si="336"/>
        <v/>
      </c>
      <c r="JI1753" t="str">
        <f t="shared" ca="1" si="337"/>
        <v/>
      </c>
    </row>
    <row r="1754" spans="264:269" x14ac:dyDescent="0.2">
      <c r="JD1754">
        <f t="shared" si="332"/>
        <v>0</v>
      </c>
      <c r="JE1754">
        <f t="shared" si="333"/>
        <v>0</v>
      </c>
      <c r="JF1754" t="str">
        <f t="shared" ca="1" si="334"/>
        <v/>
      </c>
      <c r="JG1754" t="str">
        <f t="shared" ca="1" si="335"/>
        <v/>
      </c>
      <c r="JH1754" t="str">
        <f t="shared" ca="1" si="336"/>
        <v/>
      </c>
      <c r="JI1754" t="str">
        <f t="shared" ca="1" si="337"/>
        <v/>
      </c>
    </row>
    <row r="1755" spans="264:269" x14ac:dyDescent="0.2">
      <c r="JD1755">
        <f t="shared" si="332"/>
        <v>0</v>
      </c>
      <c r="JE1755">
        <f t="shared" si="333"/>
        <v>0</v>
      </c>
      <c r="JF1755" t="str">
        <f t="shared" ca="1" si="334"/>
        <v/>
      </c>
      <c r="JG1755" t="str">
        <f t="shared" ca="1" si="335"/>
        <v/>
      </c>
      <c r="JH1755" t="str">
        <f t="shared" ca="1" si="336"/>
        <v/>
      </c>
      <c r="JI1755" t="str">
        <f t="shared" ca="1" si="337"/>
        <v/>
      </c>
    </row>
    <row r="1756" spans="264:269" x14ac:dyDescent="0.2">
      <c r="JD1756">
        <f t="shared" ref="JD1756:JD1819" si="338">IF(JD1755&lt;&gt;0,JD1755-1,0)</f>
        <v>0</v>
      </c>
      <c r="JE1756">
        <f t="shared" ref="JE1756:JE1819" si="339">IF(JD1756&lt;&gt;0,JE1755+1,0)</f>
        <v>0</v>
      </c>
      <c r="JF1756" t="str">
        <f t="shared" ref="JF1756:JF1819" ca="1" si="340">IF(ScenarioType&lt;&gt;"ALL",IF(ISERROR(IF(INDIRECT("SCENARIOMETA!B"&amp;JE1756)=ScenarioType,INDIRECT("SCENARIOMETA!A"&amp;JE1756)," ")),"",IF(INDIRECT("SCENARIOMETA!B"&amp;JE1756)=ScenarioType,INDIRECT("SCENARIOMETA!A"&amp;JE1756)," ")),IF(JD1756&lt;&gt;0,INDIRECT("SCENARIOMETA!A"&amp;JE1756),""))</f>
        <v/>
      </c>
      <c r="JG1756" t="str">
        <f t="shared" ref="JG1756:JG1819" ca="1" si="341">IF(ScenarioType&lt;&gt;"ALL",IF(ISERROR(IF(INDIRECT("SCENARIOMETA!B"&amp;JE1756)=ScenarioType,INDIRECT("SCENARIOMETA!B"&amp;JE1756)," ")),"",IF(INDIRECT("SCENARIOMETA!B"&amp;JE1756)=ScenarioType,INDIRECT("SCENARIOMETA!B"&amp;JE1756)," ")),IF(JD1756&lt;&gt;0,INDIRECT("SCENARIOMETA!B"&amp;JE1756),""))</f>
        <v/>
      </c>
      <c r="JH1756" t="str">
        <f t="shared" ref="JH1756:JH1819" ca="1" si="342">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343">IF(ScenarioType&lt;&gt;"ALL",IF(ISERROR(IF(INDIRECT("SCENARIOMETA!B"&amp;JE1756)=ScenarioType,INDIRECT("SCENARIOMETA!E"&amp;JE1756)," ")),"",IF(INDIRECT("SCENARIOMETA!B"&amp;JE1756)=ScenarioType,INDIRECT("SCENARIOMETA!E"&amp;JE1756)," ")+14),IF(JD1756&lt;&gt;0,INDIRECT("SCENARIOMETA!E"&amp;JE1756)+14,""))</f>
        <v/>
      </c>
    </row>
    <row r="1757" spans="264:269" x14ac:dyDescent="0.2">
      <c r="JD1757">
        <f t="shared" si="338"/>
        <v>0</v>
      </c>
      <c r="JE1757">
        <f t="shared" si="339"/>
        <v>0</v>
      </c>
      <c r="JF1757" t="str">
        <f t="shared" ca="1" si="340"/>
        <v/>
      </c>
      <c r="JG1757" t="str">
        <f t="shared" ca="1" si="341"/>
        <v/>
      </c>
      <c r="JH1757" t="str">
        <f t="shared" ca="1" si="342"/>
        <v/>
      </c>
      <c r="JI1757" t="str">
        <f t="shared" ca="1" si="343"/>
        <v/>
      </c>
    </row>
    <row r="1758" spans="264:269" x14ac:dyDescent="0.2">
      <c r="JD1758">
        <f t="shared" si="338"/>
        <v>0</v>
      </c>
      <c r="JE1758">
        <f t="shared" si="339"/>
        <v>0</v>
      </c>
      <c r="JF1758" t="str">
        <f t="shared" ca="1" si="340"/>
        <v/>
      </c>
      <c r="JG1758" t="str">
        <f t="shared" ca="1" si="341"/>
        <v/>
      </c>
      <c r="JH1758" t="str">
        <f t="shared" ca="1" si="342"/>
        <v/>
      </c>
      <c r="JI1758" t="str">
        <f t="shared" ca="1" si="343"/>
        <v/>
      </c>
    </row>
    <row r="1759" spans="264:269" x14ac:dyDescent="0.2">
      <c r="JD1759">
        <f t="shared" si="338"/>
        <v>0</v>
      </c>
      <c r="JE1759">
        <f t="shared" si="339"/>
        <v>0</v>
      </c>
      <c r="JF1759" t="str">
        <f t="shared" ca="1" si="340"/>
        <v/>
      </c>
      <c r="JG1759" t="str">
        <f t="shared" ca="1" si="341"/>
        <v/>
      </c>
      <c r="JH1759" t="str">
        <f t="shared" ca="1" si="342"/>
        <v/>
      </c>
      <c r="JI1759" t="str">
        <f t="shared" ca="1" si="343"/>
        <v/>
      </c>
    </row>
    <row r="1760" spans="264:269" x14ac:dyDescent="0.2">
      <c r="JD1760">
        <f t="shared" si="338"/>
        <v>0</v>
      </c>
      <c r="JE1760">
        <f t="shared" si="339"/>
        <v>0</v>
      </c>
      <c r="JF1760" t="str">
        <f t="shared" ca="1" si="340"/>
        <v/>
      </c>
      <c r="JG1760" t="str">
        <f t="shared" ca="1" si="341"/>
        <v/>
      </c>
      <c r="JH1760" t="str">
        <f t="shared" ca="1" si="342"/>
        <v/>
      </c>
      <c r="JI1760" t="str">
        <f t="shared" ca="1" si="343"/>
        <v/>
      </c>
    </row>
    <row r="1761" spans="264:269" x14ac:dyDescent="0.2">
      <c r="JD1761">
        <f t="shared" si="338"/>
        <v>0</v>
      </c>
      <c r="JE1761">
        <f t="shared" si="339"/>
        <v>0</v>
      </c>
      <c r="JF1761" t="str">
        <f t="shared" ca="1" si="340"/>
        <v/>
      </c>
      <c r="JG1761" t="str">
        <f t="shared" ca="1" si="341"/>
        <v/>
      </c>
      <c r="JH1761" t="str">
        <f t="shared" ca="1" si="342"/>
        <v/>
      </c>
      <c r="JI1761" t="str">
        <f t="shared" ca="1" si="343"/>
        <v/>
      </c>
    </row>
    <row r="1762" spans="264:269" x14ac:dyDescent="0.2">
      <c r="JD1762">
        <f t="shared" si="338"/>
        <v>0</v>
      </c>
      <c r="JE1762">
        <f t="shared" si="339"/>
        <v>0</v>
      </c>
      <c r="JF1762" t="str">
        <f t="shared" ca="1" si="340"/>
        <v/>
      </c>
      <c r="JG1762" t="str">
        <f t="shared" ca="1" si="341"/>
        <v/>
      </c>
      <c r="JH1762" t="str">
        <f t="shared" ca="1" si="342"/>
        <v/>
      </c>
      <c r="JI1762" t="str">
        <f t="shared" ca="1" si="343"/>
        <v/>
      </c>
    </row>
    <row r="1763" spans="264:269" x14ac:dyDescent="0.2">
      <c r="JD1763">
        <f t="shared" si="338"/>
        <v>0</v>
      </c>
      <c r="JE1763">
        <f t="shared" si="339"/>
        <v>0</v>
      </c>
      <c r="JF1763" t="str">
        <f t="shared" ca="1" si="340"/>
        <v/>
      </c>
      <c r="JG1763" t="str">
        <f t="shared" ca="1" si="341"/>
        <v/>
      </c>
      <c r="JH1763" t="str">
        <f t="shared" ca="1" si="342"/>
        <v/>
      </c>
      <c r="JI1763" t="str">
        <f t="shared" ca="1" si="343"/>
        <v/>
      </c>
    </row>
    <row r="1764" spans="264:269" x14ac:dyDescent="0.2">
      <c r="JD1764">
        <f t="shared" si="338"/>
        <v>0</v>
      </c>
      <c r="JE1764">
        <f t="shared" si="339"/>
        <v>0</v>
      </c>
      <c r="JF1764" t="str">
        <f t="shared" ca="1" si="340"/>
        <v/>
      </c>
      <c r="JG1764" t="str">
        <f t="shared" ca="1" si="341"/>
        <v/>
      </c>
      <c r="JH1764" t="str">
        <f t="shared" ca="1" si="342"/>
        <v/>
      </c>
      <c r="JI1764" t="str">
        <f t="shared" ca="1" si="343"/>
        <v/>
      </c>
    </row>
    <row r="1765" spans="264:269" x14ac:dyDescent="0.2">
      <c r="JD1765">
        <f t="shared" si="338"/>
        <v>0</v>
      </c>
      <c r="JE1765">
        <f t="shared" si="339"/>
        <v>0</v>
      </c>
      <c r="JF1765" t="str">
        <f t="shared" ca="1" si="340"/>
        <v/>
      </c>
      <c r="JG1765" t="str">
        <f t="shared" ca="1" si="341"/>
        <v/>
      </c>
      <c r="JH1765" t="str">
        <f t="shared" ca="1" si="342"/>
        <v/>
      </c>
      <c r="JI1765" t="str">
        <f t="shared" ca="1" si="343"/>
        <v/>
      </c>
    </row>
    <row r="1766" spans="264:269" x14ac:dyDescent="0.2">
      <c r="JD1766">
        <f t="shared" si="338"/>
        <v>0</v>
      </c>
      <c r="JE1766">
        <f t="shared" si="339"/>
        <v>0</v>
      </c>
      <c r="JF1766" t="str">
        <f t="shared" ca="1" si="340"/>
        <v/>
      </c>
      <c r="JG1766" t="str">
        <f t="shared" ca="1" si="341"/>
        <v/>
      </c>
      <c r="JH1766" t="str">
        <f t="shared" ca="1" si="342"/>
        <v/>
      </c>
      <c r="JI1766" t="str">
        <f t="shared" ca="1" si="343"/>
        <v/>
      </c>
    </row>
    <row r="1767" spans="264:269" x14ac:dyDescent="0.2">
      <c r="JD1767">
        <f t="shared" si="338"/>
        <v>0</v>
      </c>
      <c r="JE1767">
        <f t="shared" si="339"/>
        <v>0</v>
      </c>
      <c r="JF1767" t="str">
        <f t="shared" ca="1" si="340"/>
        <v/>
      </c>
      <c r="JG1767" t="str">
        <f t="shared" ca="1" si="341"/>
        <v/>
      </c>
      <c r="JH1767" t="str">
        <f t="shared" ca="1" si="342"/>
        <v/>
      </c>
      <c r="JI1767" t="str">
        <f t="shared" ca="1" si="343"/>
        <v/>
      </c>
    </row>
    <row r="1768" spans="264:269" x14ac:dyDescent="0.2">
      <c r="JD1768">
        <f t="shared" si="338"/>
        <v>0</v>
      </c>
      <c r="JE1768">
        <f t="shared" si="339"/>
        <v>0</v>
      </c>
      <c r="JF1768" t="str">
        <f t="shared" ca="1" si="340"/>
        <v/>
      </c>
      <c r="JG1768" t="str">
        <f t="shared" ca="1" si="341"/>
        <v/>
      </c>
      <c r="JH1768" t="str">
        <f t="shared" ca="1" si="342"/>
        <v/>
      </c>
      <c r="JI1768" t="str">
        <f t="shared" ca="1" si="343"/>
        <v/>
      </c>
    </row>
    <row r="1769" spans="264:269" x14ac:dyDescent="0.2">
      <c r="JD1769">
        <f t="shared" si="338"/>
        <v>0</v>
      </c>
      <c r="JE1769">
        <f t="shared" si="339"/>
        <v>0</v>
      </c>
      <c r="JF1769" t="str">
        <f t="shared" ca="1" si="340"/>
        <v/>
      </c>
      <c r="JG1769" t="str">
        <f t="shared" ca="1" si="341"/>
        <v/>
      </c>
      <c r="JH1769" t="str">
        <f t="shared" ca="1" si="342"/>
        <v/>
      </c>
      <c r="JI1769" t="str">
        <f t="shared" ca="1" si="343"/>
        <v/>
      </c>
    </row>
    <row r="1770" spans="264:269" x14ac:dyDescent="0.2">
      <c r="JD1770">
        <f t="shared" si="338"/>
        <v>0</v>
      </c>
      <c r="JE1770">
        <f t="shared" si="339"/>
        <v>0</v>
      </c>
      <c r="JF1770" t="str">
        <f t="shared" ca="1" si="340"/>
        <v/>
      </c>
      <c r="JG1770" t="str">
        <f t="shared" ca="1" si="341"/>
        <v/>
      </c>
      <c r="JH1770" t="str">
        <f t="shared" ca="1" si="342"/>
        <v/>
      </c>
      <c r="JI1770" t="str">
        <f t="shared" ca="1" si="343"/>
        <v/>
      </c>
    </row>
    <row r="1771" spans="264:269" x14ac:dyDescent="0.2">
      <c r="JD1771">
        <f t="shared" si="338"/>
        <v>0</v>
      </c>
      <c r="JE1771">
        <f t="shared" si="339"/>
        <v>0</v>
      </c>
      <c r="JF1771" t="str">
        <f t="shared" ca="1" si="340"/>
        <v/>
      </c>
      <c r="JG1771" t="str">
        <f t="shared" ca="1" si="341"/>
        <v/>
      </c>
      <c r="JH1771" t="str">
        <f t="shared" ca="1" si="342"/>
        <v/>
      </c>
      <c r="JI1771" t="str">
        <f t="shared" ca="1" si="343"/>
        <v/>
      </c>
    </row>
    <row r="1772" spans="264:269" x14ac:dyDescent="0.2">
      <c r="JD1772">
        <f t="shared" si="338"/>
        <v>0</v>
      </c>
      <c r="JE1772">
        <f t="shared" si="339"/>
        <v>0</v>
      </c>
      <c r="JF1772" t="str">
        <f t="shared" ca="1" si="340"/>
        <v/>
      </c>
      <c r="JG1772" t="str">
        <f t="shared" ca="1" si="341"/>
        <v/>
      </c>
      <c r="JH1772" t="str">
        <f t="shared" ca="1" si="342"/>
        <v/>
      </c>
      <c r="JI1772" t="str">
        <f t="shared" ca="1" si="343"/>
        <v/>
      </c>
    </row>
    <row r="1773" spans="264:269" x14ac:dyDescent="0.2">
      <c r="JD1773">
        <f t="shared" si="338"/>
        <v>0</v>
      </c>
      <c r="JE1773">
        <f t="shared" si="339"/>
        <v>0</v>
      </c>
      <c r="JF1773" t="str">
        <f t="shared" ca="1" si="340"/>
        <v/>
      </c>
      <c r="JG1773" t="str">
        <f t="shared" ca="1" si="341"/>
        <v/>
      </c>
      <c r="JH1773" t="str">
        <f t="shared" ca="1" si="342"/>
        <v/>
      </c>
      <c r="JI1773" t="str">
        <f t="shared" ca="1" si="343"/>
        <v/>
      </c>
    </row>
    <row r="1774" spans="264:269" x14ac:dyDescent="0.2">
      <c r="JD1774">
        <f t="shared" si="338"/>
        <v>0</v>
      </c>
      <c r="JE1774">
        <f t="shared" si="339"/>
        <v>0</v>
      </c>
      <c r="JF1774" t="str">
        <f t="shared" ca="1" si="340"/>
        <v/>
      </c>
      <c r="JG1774" t="str">
        <f t="shared" ca="1" si="341"/>
        <v/>
      </c>
      <c r="JH1774" t="str">
        <f t="shared" ca="1" si="342"/>
        <v/>
      </c>
      <c r="JI1774" t="str">
        <f t="shared" ca="1" si="343"/>
        <v/>
      </c>
    </row>
    <row r="1775" spans="264:269" x14ac:dyDescent="0.2">
      <c r="JD1775">
        <f t="shared" si="338"/>
        <v>0</v>
      </c>
      <c r="JE1775">
        <f t="shared" si="339"/>
        <v>0</v>
      </c>
      <c r="JF1775" t="str">
        <f t="shared" ca="1" si="340"/>
        <v/>
      </c>
      <c r="JG1775" t="str">
        <f t="shared" ca="1" si="341"/>
        <v/>
      </c>
      <c r="JH1775" t="str">
        <f t="shared" ca="1" si="342"/>
        <v/>
      </c>
      <c r="JI1775" t="str">
        <f t="shared" ca="1" si="343"/>
        <v/>
      </c>
    </row>
    <row r="1776" spans="264:269" x14ac:dyDescent="0.2">
      <c r="JD1776">
        <f t="shared" si="338"/>
        <v>0</v>
      </c>
      <c r="JE1776">
        <f t="shared" si="339"/>
        <v>0</v>
      </c>
      <c r="JF1776" t="str">
        <f t="shared" ca="1" si="340"/>
        <v/>
      </c>
      <c r="JG1776" t="str">
        <f t="shared" ca="1" si="341"/>
        <v/>
      </c>
      <c r="JH1776" t="str">
        <f t="shared" ca="1" si="342"/>
        <v/>
      </c>
      <c r="JI1776" t="str">
        <f t="shared" ca="1" si="343"/>
        <v/>
      </c>
    </row>
    <row r="1777" spans="264:269" x14ac:dyDescent="0.2">
      <c r="JD1777">
        <f t="shared" si="338"/>
        <v>0</v>
      </c>
      <c r="JE1777">
        <f t="shared" si="339"/>
        <v>0</v>
      </c>
      <c r="JF1777" t="str">
        <f t="shared" ca="1" si="340"/>
        <v/>
      </c>
      <c r="JG1777" t="str">
        <f t="shared" ca="1" si="341"/>
        <v/>
      </c>
      <c r="JH1777" t="str">
        <f t="shared" ca="1" si="342"/>
        <v/>
      </c>
      <c r="JI1777" t="str">
        <f t="shared" ca="1" si="343"/>
        <v/>
      </c>
    </row>
    <row r="1778" spans="264:269" x14ac:dyDescent="0.2">
      <c r="JD1778">
        <f t="shared" si="338"/>
        <v>0</v>
      </c>
      <c r="JE1778">
        <f t="shared" si="339"/>
        <v>0</v>
      </c>
      <c r="JF1778" t="str">
        <f t="shared" ca="1" si="340"/>
        <v/>
      </c>
      <c r="JG1778" t="str">
        <f t="shared" ca="1" si="341"/>
        <v/>
      </c>
      <c r="JH1778" t="str">
        <f t="shared" ca="1" si="342"/>
        <v/>
      </c>
      <c r="JI1778" t="str">
        <f t="shared" ca="1" si="343"/>
        <v/>
      </c>
    </row>
    <row r="1779" spans="264:269" x14ac:dyDescent="0.2">
      <c r="JD1779">
        <f t="shared" si="338"/>
        <v>0</v>
      </c>
      <c r="JE1779">
        <f t="shared" si="339"/>
        <v>0</v>
      </c>
      <c r="JF1779" t="str">
        <f t="shared" ca="1" si="340"/>
        <v/>
      </c>
      <c r="JG1779" t="str">
        <f t="shared" ca="1" si="341"/>
        <v/>
      </c>
      <c r="JH1779" t="str">
        <f t="shared" ca="1" si="342"/>
        <v/>
      </c>
      <c r="JI1779" t="str">
        <f t="shared" ca="1" si="343"/>
        <v/>
      </c>
    </row>
    <row r="1780" spans="264:269" x14ac:dyDescent="0.2">
      <c r="JD1780">
        <f t="shared" si="338"/>
        <v>0</v>
      </c>
      <c r="JE1780">
        <f t="shared" si="339"/>
        <v>0</v>
      </c>
      <c r="JF1780" t="str">
        <f t="shared" ca="1" si="340"/>
        <v/>
      </c>
      <c r="JG1780" t="str">
        <f t="shared" ca="1" si="341"/>
        <v/>
      </c>
      <c r="JH1780" t="str">
        <f t="shared" ca="1" si="342"/>
        <v/>
      </c>
      <c r="JI1780" t="str">
        <f t="shared" ca="1" si="343"/>
        <v/>
      </c>
    </row>
    <row r="1781" spans="264:269" x14ac:dyDescent="0.2">
      <c r="JD1781">
        <f t="shared" si="338"/>
        <v>0</v>
      </c>
      <c r="JE1781">
        <f t="shared" si="339"/>
        <v>0</v>
      </c>
      <c r="JF1781" t="str">
        <f t="shared" ca="1" si="340"/>
        <v/>
      </c>
      <c r="JG1781" t="str">
        <f t="shared" ca="1" si="341"/>
        <v/>
      </c>
      <c r="JH1781" t="str">
        <f t="shared" ca="1" si="342"/>
        <v/>
      </c>
      <c r="JI1781" t="str">
        <f t="shared" ca="1" si="343"/>
        <v/>
      </c>
    </row>
    <row r="1782" spans="264:269" x14ac:dyDescent="0.2">
      <c r="JD1782">
        <f t="shared" si="338"/>
        <v>0</v>
      </c>
      <c r="JE1782">
        <f t="shared" si="339"/>
        <v>0</v>
      </c>
      <c r="JF1782" t="str">
        <f t="shared" ca="1" si="340"/>
        <v/>
      </c>
      <c r="JG1782" t="str">
        <f t="shared" ca="1" si="341"/>
        <v/>
      </c>
      <c r="JH1782" t="str">
        <f t="shared" ca="1" si="342"/>
        <v/>
      </c>
      <c r="JI1782" t="str">
        <f t="shared" ca="1" si="343"/>
        <v/>
      </c>
    </row>
    <row r="1783" spans="264:269" x14ac:dyDescent="0.2">
      <c r="JD1783">
        <f t="shared" si="338"/>
        <v>0</v>
      </c>
      <c r="JE1783">
        <f t="shared" si="339"/>
        <v>0</v>
      </c>
      <c r="JF1783" t="str">
        <f t="shared" ca="1" si="340"/>
        <v/>
      </c>
      <c r="JG1783" t="str">
        <f t="shared" ca="1" si="341"/>
        <v/>
      </c>
      <c r="JH1783" t="str">
        <f t="shared" ca="1" si="342"/>
        <v/>
      </c>
      <c r="JI1783" t="str">
        <f t="shared" ca="1" si="343"/>
        <v/>
      </c>
    </row>
    <row r="1784" spans="264:269" x14ac:dyDescent="0.2">
      <c r="JD1784">
        <f t="shared" si="338"/>
        <v>0</v>
      </c>
      <c r="JE1784">
        <f t="shared" si="339"/>
        <v>0</v>
      </c>
      <c r="JF1784" t="str">
        <f t="shared" ca="1" si="340"/>
        <v/>
      </c>
      <c r="JG1784" t="str">
        <f t="shared" ca="1" si="341"/>
        <v/>
      </c>
      <c r="JH1784" t="str">
        <f t="shared" ca="1" si="342"/>
        <v/>
      </c>
      <c r="JI1784" t="str">
        <f t="shared" ca="1" si="343"/>
        <v/>
      </c>
    </row>
    <row r="1785" spans="264:269" x14ac:dyDescent="0.2">
      <c r="JD1785">
        <f t="shared" si="338"/>
        <v>0</v>
      </c>
      <c r="JE1785">
        <f t="shared" si="339"/>
        <v>0</v>
      </c>
      <c r="JF1785" t="str">
        <f t="shared" ca="1" si="340"/>
        <v/>
      </c>
      <c r="JG1785" t="str">
        <f t="shared" ca="1" si="341"/>
        <v/>
      </c>
      <c r="JH1785" t="str">
        <f t="shared" ca="1" si="342"/>
        <v/>
      </c>
      <c r="JI1785" t="str">
        <f t="shared" ca="1" si="343"/>
        <v/>
      </c>
    </row>
    <row r="1786" spans="264:269" x14ac:dyDescent="0.2">
      <c r="JD1786">
        <f t="shared" si="338"/>
        <v>0</v>
      </c>
      <c r="JE1786">
        <f t="shared" si="339"/>
        <v>0</v>
      </c>
      <c r="JF1786" t="str">
        <f t="shared" ca="1" si="340"/>
        <v/>
      </c>
      <c r="JG1786" t="str">
        <f t="shared" ca="1" si="341"/>
        <v/>
      </c>
      <c r="JH1786" t="str">
        <f t="shared" ca="1" si="342"/>
        <v/>
      </c>
      <c r="JI1786" t="str">
        <f t="shared" ca="1" si="343"/>
        <v/>
      </c>
    </row>
    <row r="1787" spans="264:269" x14ac:dyDescent="0.2">
      <c r="JD1787">
        <f t="shared" si="338"/>
        <v>0</v>
      </c>
      <c r="JE1787">
        <f t="shared" si="339"/>
        <v>0</v>
      </c>
      <c r="JF1787" t="str">
        <f t="shared" ca="1" si="340"/>
        <v/>
      </c>
      <c r="JG1787" t="str">
        <f t="shared" ca="1" si="341"/>
        <v/>
      </c>
      <c r="JH1787" t="str">
        <f t="shared" ca="1" si="342"/>
        <v/>
      </c>
      <c r="JI1787" t="str">
        <f t="shared" ca="1" si="343"/>
        <v/>
      </c>
    </row>
    <row r="1788" spans="264:269" x14ac:dyDescent="0.2">
      <c r="JD1788">
        <f t="shared" si="338"/>
        <v>0</v>
      </c>
      <c r="JE1788">
        <f t="shared" si="339"/>
        <v>0</v>
      </c>
      <c r="JF1788" t="str">
        <f t="shared" ca="1" si="340"/>
        <v/>
      </c>
      <c r="JG1788" t="str">
        <f t="shared" ca="1" si="341"/>
        <v/>
      </c>
      <c r="JH1788" t="str">
        <f t="shared" ca="1" si="342"/>
        <v/>
      </c>
      <c r="JI1788" t="str">
        <f t="shared" ca="1" si="343"/>
        <v/>
      </c>
    </row>
    <row r="1789" spans="264:269" x14ac:dyDescent="0.2">
      <c r="JD1789">
        <f t="shared" si="338"/>
        <v>0</v>
      </c>
      <c r="JE1789">
        <f t="shared" si="339"/>
        <v>0</v>
      </c>
      <c r="JF1789" t="str">
        <f t="shared" ca="1" si="340"/>
        <v/>
      </c>
      <c r="JG1789" t="str">
        <f t="shared" ca="1" si="341"/>
        <v/>
      </c>
      <c r="JH1789" t="str">
        <f t="shared" ca="1" si="342"/>
        <v/>
      </c>
      <c r="JI1789" t="str">
        <f t="shared" ca="1" si="343"/>
        <v/>
      </c>
    </row>
    <row r="1790" spans="264:269" x14ac:dyDescent="0.2">
      <c r="JD1790">
        <f t="shared" si="338"/>
        <v>0</v>
      </c>
      <c r="JE1790">
        <f t="shared" si="339"/>
        <v>0</v>
      </c>
      <c r="JF1790" t="str">
        <f t="shared" ca="1" si="340"/>
        <v/>
      </c>
      <c r="JG1790" t="str">
        <f t="shared" ca="1" si="341"/>
        <v/>
      </c>
      <c r="JH1790" t="str">
        <f t="shared" ca="1" si="342"/>
        <v/>
      </c>
      <c r="JI1790" t="str">
        <f t="shared" ca="1" si="343"/>
        <v/>
      </c>
    </row>
    <row r="1791" spans="264:269" x14ac:dyDescent="0.2">
      <c r="JD1791">
        <f t="shared" si="338"/>
        <v>0</v>
      </c>
      <c r="JE1791">
        <f t="shared" si="339"/>
        <v>0</v>
      </c>
      <c r="JF1791" t="str">
        <f t="shared" ca="1" si="340"/>
        <v/>
      </c>
      <c r="JG1791" t="str">
        <f t="shared" ca="1" si="341"/>
        <v/>
      </c>
      <c r="JH1791" t="str">
        <f t="shared" ca="1" si="342"/>
        <v/>
      </c>
      <c r="JI1791" t="str">
        <f t="shared" ca="1" si="343"/>
        <v/>
      </c>
    </row>
    <row r="1792" spans="264:269" x14ac:dyDescent="0.2">
      <c r="JD1792">
        <f t="shared" si="338"/>
        <v>0</v>
      </c>
      <c r="JE1792">
        <f t="shared" si="339"/>
        <v>0</v>
      </c>
      <c r="JF1792" t="str">
        <f t="shared" ca="1" si="340"/>
        <v/>
      </c>
      <c r="JG1792" t="str">
        <f t="shared" ca="1" si="341"/>
        <v/>
      </c>
      <c r="JH1792" t="str">
        <f t="shared" ca="1" si="342"/>
        <v/>
      </c>
      <c r="JI1792" t="str">
        <f t="shared" ca="1" si="343"/>
        <v/>
      </c>
    </row>
    <row r="1793" spans="264:269" x14ac:dyDescent="0.2">
      <c r="JD1793">
        <f t="shared" si="338"/>
        <v>0</v>
      </c>
      <c r="JE1793">
        <f t="shared" si="339"/>
        <v>0</v>
      </c>
      <c r="JF1793" t="str">
        <f t="shared" ca="1" si="340"/>
        <v/>
      </c>
      <c r="JG1793" t="str">
        <f t="shared" ca="1" si="341"/>
        <v/>
      </c>
      <c r="JH1793" t="str">
        <f t="shared" ca="1" si="342"/>
        <v/>
      </c>
      <c r="JI1793" t="str">
        <f t="shared" ca="1" si="343"/>
        <v/>
      </c>
    </row>
    <row r="1794" spans="264:269" x14ac:dyDescent="0.2">
      <c r="JD1794">
        <f t="shared" si="338"/>
        <v>0</v>
      </c>
      <c r="JE1794">
        <f t="shared" si="339"/>
        <v>0</v>
      </c>
      <c r="JF1794" t="str">
        <f t="shared" ca="1" si="340"/>
        <v/>
      </c>
      <c r="JG1794" t="str">
        <f t="shared" ca="1" si="341"/>
        <v/>
      </c>
      <c r="JH1794" t="str">
        <f t="shared" ca="1" si="342"/>
        <v/>
      </c>
      <c r="JI1794" t="str">
        <f t="shared" ca="1" si="343"/>
        <v/>
      </c>
    </row>
    <row r="1795" spans="264:269" x14ac:dyDescent="0.2">
      <c r="JD1795">
        <f t="shared" si="338"/>
        <v>0</v>
      </c>
      <c r="JE1795">
        <f t="shared" si="339"/>
        <v>0</v>
      </c>
      <c r="JF1795" t="str">
        <f t="shared" ca="1" si="340"/>
        <v/>
      </c>
      <c r="JG1795" t="str">
        <f t="shared" ca="1" si="341"/>
        <v/>
      </c>
      <c r="JH1795" t="str">
        <f t="shared" ca="1" si="342"/>
        <v/>
      </c>
      <c r="JI1795" t="str">
        <f t="shared" ca="1" si="343"/>
        <v/>
      </c>
    </row>
    <row r="1796" spans="264:269" x14ac:dyDescent="0.2">
      <c r="JD1796">
        <f t="shared" si="338"/>
        <v>0</v>
      </c>
      <c r="JE1796">
        <f t="shared" si="339"/>
        <v>0</v>
      </c>
      <c r="JF1796" t="str">
        <f t="shared" ca="1" si="340"/>
        <v/>
      </c>
      <c r="JG1796" t="str">
        <f t="shared" ca="1" si="341"/>
        <v/>
      </c>
      <c r="JH1796" t="str">
        <f t="shared" ca="1" si="342"/>
        <v/>
      </c>
      <c r="JI1796" t="str">
        <f t="shared" ca="1" si="343"/>
        <v/>
      </c>
    </row>
    <row r="1797" spans="264:269" x14ac:dyDescent="0.2">
      <c r="JD1797">
        <f t="shared" si="338"/>
        <v>0</v>
      </c>
      <c r="JE1797">
        <f t="shared" si="339"/>
        <v>0</v>
      </c>
      <c r="JF1797" t="str">
        <f t="shared" ca="1" si="340"/>
        <v/>
      </c>
      <c r="JG1797" t="str">
        <f t="shared" ca="1" si="341"/>
        <v/>
      </c>
      <c r="JH1797" t="str">
        <f t="shared" ca="1" si="342"/>
        <v/>
      </c>
      <c r="JI1797" t="str">
        <f t="shared" ca="1" si="343"/>
        <v/>
      </c>
    </row>
    <row r="1798" spans="264:269" x14ac:dyDescent="0.2">
      <c r="JD1798">
        <f t="shared" si="338"/>
        <v>0</v>
      </c>
      <c r="JE1798">
        <f t="shared" si="339"/>
        <v>0</v>
      </c>
      <c r="JF1798" t="str">
        <f t="shared" ca="1" si="340"/>
        <v/>
      </c>
      <c r="JG1798" t="str">
        <f t="shared" ca="1" si="341"/>
        <v/>
      </c>
      <c r="JH1798" t="str">
        <f t="shared" ca="1" si="342"/>
        <v/>
      </c>
      <c r="JI1798" t="str">
        <f t="shared" ca="1" si="343"/>
        <v/>
      </c>
    </row>
    <row r="1799" spans="264:269" x14ac:dyDescent="0.2">
      <c r="JD1799">
        <f t="shared" si="338"/>
        <v>0</v>
      </c>
      <c r="JE1799">
        <f t="shared" si="339"/>
        <v>0</v>
      </c>
      <c r="JF1799" t="str">
        <f t="shared" ca="1" si="340"/>
        <v/>
      </c>
      <c r="JG1799" t="str">
        <f t="shared" ca="1" si="341"/>
        <v/>
      </c>
      <c r="JH1799" t="str">
        <f t="shared" ca="1" si="342"/>
        <v/>
      </c>
      <c r="JI1799" t="str">
        <f t="shared" ca="1" si="343"/>
        <v/>
      </c>
    </row>
    <row r="1800" spans="264:269" x14ac:dyDescent="0.2">
      <c r="JD1800">
        <f t="shared" si="338"/>
        <v>0</v>
      </c>
      <c r="JE1800">
        <f t="shared" si="339"/>
        <v>0</v>
      </c>
      <c r="JF1800" t="str">
        <f t="shared" ca="1" si="340"/>
        <v/>
      </c>
      <c r="JG1800" t="str">
        <f t="shared" ca="1" si="341"/>
        <v/>
      </c>
      <c r="JH1800" t="str">
        <f t="shared" ca="1" si="342"/>
        <v/>
      </c>
      <c r="JI1800" t="str">
        <f t="shared" ca="1" si="343"/>
        <v/>
      </c>
    </row>
    <row r="1801" spans="264:269" x14ac:dyDescent="0.2">
      <c r="JD1801">
        <f t="shared" si="338"/>
        <v>0</v>
      </c>
      <c r="JE1801">
        <f t="shared" si="339"/>
        <v>0</v>
      </c>
      <c r="JF1801" t="str">
        <f t="shared" ca="1" si="340"/>
        <v/>
      </c>
      <c r="JG1801" t="str">
        <f t="shared" ca="1" si="341"/>
        <v/>
      </c>
      <c r="JH1801" t="str">
        <f t="shared" ca="1" si="342"/>
        <v/>
      </c>
      <c r="JI1801" t="str">
        <f t="shared" ca="1" si="343"/>
        <v/>
      </c>
    </row>
    <row r="1802" spans="264:269" x14ac:dyDescent="0.2">
      <c r="JD1802">
        <f t="shared" si="338"/>
        <v>0</v>
      </c>
      <c r="JE1802">
        <f t="shared" si="339"/>
        <v>0</v>
      </c>
      <c r="JF1802" t="str">
        <f t="shared" ca="1" si="340"/>
        <v/>
      </c>
      <c r="JG1802" t="str">
        <f t="shared" ca="1" si="341"/>
        <v/>
      </c>
      <c r="JH1802" t="str">
        <f t="shared" ca="1" si="342"/>
        <v/>
      </c>
      <c r="JI1802" t="str">
        <f t="shared" ca="1" si="343"/>
        <v/>
      </c>
    </row>
    <row r="1803" spans="264:269" x14ac:dyDescent="0.2">
      <c r="JD1803">
        <f t="shared" si="338"/>
        <v>0</v>
      </c>
      <c r="JE1803">
        <f t="shared" si="339"/>
        <v>0</v>
      </c>
      <c r="JF1803" t="str">
        <f t="shared" ca="1" si="340"/>
        <v/>
      </c>
      <c r="JG1803" t="str">
        <f t="shared" ca="1" si="341"/>
        <v/>
      </c>
      <c r="JH1803" t="str">
        <f t="shared" ca="1" si="342"/>
        <v/>
      </c>
      <c r="JI1803" t="str">
        <f t="shared" ca="1" si="343"/>
        <v/>
      </c>
    </row>
    <row r="1804" spans="264:269" x14ac:dyDescent="0.2">
      <c r="JD1804">
        <f t="shared" si="338"/>
        <v>0</v>
      </c>
      <c r="JE1804">
        <f t="shared" si="339"/>
        <v>0</v>
      </c>
      <c r="JF1804" t="str">
        <f t="shared" ca="1" si="340"/>
        <v/>
      </c>
      <c r="JG1804" t="str">
        <f t="shared" ca="1" si="341"/>
        <v/>
      </c>
      <c r="JH1804" t="str">
        <f t="shared" ca="1" si="342"/>
        <v/>
      </c>
      <c r="JI1804" t="str">
        <f t="shared" ca="1" si="343"/>
        <v/>
      </c>
    </row>
    <row r="1805" spans="264:269" x14ac:dyDescent="0.2">
      <c r="JD1805">
        <f t="shared" si="338"/>
        <v>0</v>
      </c>
      <c r="JE1805">
        <f t="shared" si="339"/>
        <v>0</v>
      </c>
      <c r="JF1805" t="str">
        <f t="shared" ca="1" si="340"/>
        <v/>
      </c>
      <c r="JG1805" t="str">
        <f t="shared" ca="1" si="341"/>
        <v/>
      </c>
      <c r="JH1805" t="str">
        <f t="shared" ca="1" si="342"/>
        <v/>
      </c>
      <c r="JI1805" t="str">
        <f t="shared" ca="1" si="343"/>
        <v/>
      </c>
    </row>
    <row r="1806" spans="264:269" x14ac:dyDescent="0.2">
      <c r="JD1806">
        <f t="shared" si="338"/>
        <v>0</v>
      </c>
      <c r="JE1806">
        <f t="shared" si="339"/>
        <v>0</v>
      </c>
      <c r="JF1806" t="str">
        <f t="shared" ca="1" si="340"/>
        <v/>
      </c>
      <c r="JG1806" t="str">
        <f t="shared" ca="1" si="341"/>
        <v/>
      </c>
      <c r="JH1806" t="str">
        <f t="shared" ca="1" si="342"/>
        <v/>
      </c>
      <c r="JI1806" t="str">
        <f t="shared" ca="1" si="343"/>
        <v/>
      </c>
    </row>
    <row r="1807" spans="264:269" x14ac:dyDescent="0.2">
      <c r="JD1807">
        <f t="shared" si="338"/>
        <v>0</v>
      </c>
      <c r="JE1807">
        <f t="shared" si="339"/>
        <v>0</v>
      </c>
      <c r="JF1807" t="str">
        <f t="shared" ca="1" si="340"/>
        <v/>
      </c>
      <c r="JG1807" t="str">
        <f t="shared" ca="1" si="341"/>
        <v/>
      </c>
      <c r="JH1807" t="str">
        <f t="shared" ca="1" si="342"/>
        <v/>
      </c>
      <c r="JI1807" t="str">
        <f t="shared" ca="1" si="343"/>
        <v/>
      </c>
    </row>
    <row r="1808" spans="264:269" x14ac:dyDescent="0.2">
      <c r="JD1808">
        <f t="shared" si="338"/>
        <v>0</v>
      </c>
      <c r="JE1808">
        <f t="shared" si="339"/>
        <v>0</v>
      </c>
      <c r="JF1808" t="str">
        <f t="shared" ca="1" si="340"/>
        <v/>
      </c>
      <c r="JG1808" t="str">
        <f t="shared" ca="1" si="341"/>
        <v/>
      </c>
      <c r="JH1808" t="str">
        <f t="shared" ca="1" si="342"/>
        <v/>
      </c>
      <c r="JI1808" t="str">
        <f t="shared" ca="1" si="343"/>
        <v/>
      </c>
    </row>
    <row r="1809" spans="264:269" x14ac:dyDescent="0.2">
      <c r="JD1809">
        <f t="shared" si="338"/>
        <v>0</v>
      </c>
      <c r="JE1809">
        <f t="shared" si="339"/>
        <v>0</v>
      </c>
      <c r="JF1809" t="str">
        <f t="shared" ca="1" si="340"/>
        <v/>
      </c>
      <c r="JG1809" t="str">
        <f t="shared" ca="1" si="341"/>
        <v/>
      </c>
      <c r="JH1809" t="str">
        <f t="shared" ca="1" si="342"/>
        <v/>
      </c>
      <c r="JI1809" t="str">
        <f t="shared" ca="1" si="343"/>
        <v/>
      </c>
    </row>
    <row r="1810" spans="264:269" x14ac:dyDescent="0.2">
      <c r="JD1810">
        <f t="shared" si="338"/>
        <v>0</v>
      </c>
      <c r="JE1810">
        <f t="shared" si="339"/>
        <v>0</v>
      </c>
      <c r="JF1810" t="str">
        <f t="shared" ca="1" si="340"/>
        <v/>
      </c>
      <c r="JG1810" t="str">
        <f t="shared" ca="1" si="341"/>
        <v/>
      </c>
      <c r="JH1810" t="str">
        <f t="shared" ca="1" si="342"/>
        <v/>
      </c>
      <c r="JI1810" t="str">
        <f t="shared" ca="1" si="343"/>
        <v/>
      </c>
    </row>
    <row r="1811" spans="264:269" x14ac:dyDescent="0.2">
      <c r="JD1811">
        <f t="shared" si="338"/>
        <v>0</v>
      </c>
      <c r="JE1811">
        <f t="shared" si="339"/>
        <v>0</v>
      </c>
      <c r="JF1811" t="str">
        <f t="shared" ca="1" si="340"/>
        <v/>
      </c>
      <c r="JG1811" t="str">
        <f t="shared" ca="1" si="341"/>
        <v/>
      </c>
      <c r="JH1811" t="str">
        <f t="shared" ca="1" si="342"/>
        <v/>
      </c>
      <c r="JI1811" t="str">
        <f t="shared" ca="1" si="343"/>
        <v/>
      </c>
    </row>
    <row r="1812" spans="264:269" x14ac:dyDescent="0.2">
      <c r="JD1812">
        <f t="shared" si="338"/>
        <v>0</v>
      </c>
      <c r="JE1812">
        <f t="shared" si="339"/>
        <v>0</v>
      </c>
      <c r="JF1812" t="str">
        <f t="shared" ca="1" si="340"/>
        <v/>
      </c>
      <c r="JG1812" t="str">
        <f t="shared" ca="1" si="341"/>
        <v/>
      </c>
      <c r="JH1812" t="str">
        <f t="shared" ca="1" si="342"/>
        <v/>
      </c>
      <c r="JI1812" t="str">
        <f t="shared" ca="1" si="343"/>
        <v/>
      </c>
    </row>
    <row r="1813" spans="264:269" x14ac:dyDescent="0.2">
      <c r="JD1813">
        <f t="shared" si="338"/>
        <v>0</v>
      </c>
      <c r="JE1813">
        <f t="shared" si="339"/>
        <v>0</v>
      </c>
      <c r="JF1813" t="str">
        <f t="shared" ca="1" si="340"/>
        <v/>
      </c>
      <c r="JG1813" t="str">
        <f t="shared" ca="1" si="341"/>
        <v/>
      </c>
      <c r="JH1813" t="str">
        <f t="shared" ca="1" si="342"/>
        <v/>
      </c>
      <c r="JI1813" t="str">
        <f t="shared" ca="1" si="343"/>
        <v/>
      </c>
    </row>
    <row r="1814" spans="264:269" x14ac:dyDescent="0.2">
      <c r="JD1814">
        <f t="shared" si="338"/>
        <v>0</v>
      </c>
      <c r="JE1814">
        <f t="shared" si="339"/>
        <v>0</v>
      </c>
      <c r="JF1814" t="str">
        <f t="shared" ca="1" si="340"/>
        <v/>
      </c>
      <c r="JG1814" t="str">
        <f t="shared" ca="1" si="341"/>
        <v/>
      </c>
      <c r="JH1814" t="str">
        <f t="shared" ca="1" si="342"/>
        <v/>
      </c>
      <c r="JI1814" t="str">
        <f t="shared" ca="1" si="343"/>
        <v/>
      </c>
    </row>
    <row r="1815" spans="264:269" x14ac:dyDescent="0.2">
      <c r="JD1815">
        <f t="shared" si="338"/>
        <v>0</v>
      </c>
      <c r="JE1815">
        <f t="shared" si="339"/>
        <v>0</v>
      </c>
      <c r="JF1815" t="str">
        <f t="shared" ca="1" si="340"/>
        <v/>
      </c>
      <c r="JG1815" t="str">
        <f t="shared" ca="1" si="341"/>
        <v/>
      </c>
      <c r="JH1815" t="str">
        <f t="shared" ca="1" si="342"/>
        <v/>
      </c>
      <c r="JI1815" t="str">
        <f t="shared" ca="1" si="343"/>
        <v/>
      </c>
    </row>
    <row r="1816" spans="264:269" x14ac:dyDescent="0.2">
      <c r="JD1816">
        <f t="shared" si="338"/>
        <v>0</v>
      </c>
      <c r="JE1816">
        <f t="shared" si="339"/>
        <v>0</v>
      </c>
      <c r="JF1816" t="str">
        <f t="shared" ca="1" si="340"/>
        <v/>
      </c>
      <c r="JG1816" t="str">
        <f t="shared" ca="1" si="341"/>
        <v/>
      </c>
      <c r="JH1816" t="str">
        <f t="shared" ca="1" si="342"/>
        <v/>
      </c>
      <c r="JI1816" t="str">
        <f t="shared" ca="1" si="343"/>
        <v/>
      </c>
    </row>
    <row r="1817" spans="264:269" x14ac:dyDescent="0.2">
      <c r="JD1817">
        <f t="shared" si="338"/>
        <v>0</v>
      </c>
      <c r="JE1817">
        <f t="shared" si="339"/>
        <v>0</v>
      </c>
      <c r="JF1817" t="str">
        <f t="shared" ca="1" si="340"/>
        <v/>
      </c>
      <c r="JG1817" t="str">
        <f t="shared" ca="1" si="341"/>
        <v/>
      </c>
      <c r="JH1817" t="str">
        <f t="shared" ca="1" si="342"/>
        <v/>
      </c>
      <c r="JI1817" t="str">
        <f t="shared" ca="1" si="343"/>
        <v/>
      </c>
    </row>
    <row r="1818" spans="264:269" x14ac:dyDescent="0.2">
      <c r="JD1818">
        <f t="shared" si="338"/>
        <v>0</v>
      </c>
      <c r="JE1818">
        <f t="shared" si="339"/>
        <v>0</v>
      </c>
      <c r="JF1818" t="str">
        <f t="shared" ca="1" si="340"/>
        <v/>
      </c>
      <c r="JG1818" t="str">
        <f t="shared" ca="1" si="341"/>
        <v/>
      </c>
      <c r="JH1818" t="str">
        <f t="shared" ca="1" si="342"/>
        <v/>
      </c>
      <c r="JI1818" t="str">
        <f t="shared" ca="1" si="343"/>
        <v/>
      </c>
    </row>
    <row r="1819" spans="264:269" x14ac:dyDescent="0.2">
      <c r="JD1819">
        <f t="shared" si="338"/>
        <v>0</v>
      </c>
      <c r="JE1819">
        <f t="shared" si="339"/>
        <v>0</v>
      </c>
      <c r="JF1819" t="str">
        <f t="shared" ca="1" si="340"/>
        <v/>
      </c>
      <c r="JG1819" t="str">
        <f t="shared" ca="1" si="341"/>
        <v/>
      </c>
      <c r="JH1819" t="str">
        <f t="shared" ca="1" si="342"/>
        <v/>
      </c>
      <c r="JI1819" t="str">
        <f t="shared" ca="1" si="343"/>
        <v/>
      </c>
    </row>
    <row r="1820" spans="264:269" x14ac:dyDescent="0.2">
      <c r="JD1820">
        <f t="shared" ref="JD1820:JD1883" si="344">IF(JD1819&lt;&gt;0,JD1819-1,0)</f>
        <v>0</v>
      </c>
      <c r="JE1820">
        <f t="shared" ref="JE1820:JE1883" si="345">IF(JD1820&lt;&gt;0,JE1819+1,0)</f>
        <v>0</v>
      </c>
      <c r="JF1820" t="str">
        <f t="shared" ref="JF1820:JF1883" ca="1" si="346">IF(ScenarioType&lt;&gt;"ALL",IF(ISERROR(IF(INDIRECT("SCENARIOMETA!B"&amp;JE1820)=ScenarioType,INDIRECT("SCENARIOMETA!A"&amp;JE1820)," ")),"",IF(INDIRECT("SCENARIOMETA!B"&amp;JE1820)=ScenarioType,INDIRECT("SCENARIOMETA!A"&amp;JE1820)," ")),IF(JD1820&lt;&gt;0,INDIRECT("SCENARIOMETA!A"&amp;JE1820),""))</f>
        <v/>
      </c>
      <c r="JG1820" t="str">
        <f t="shared" ref="JG1820:JG1883" ca="1" si="347">IF(ScenarioType&lt;&gt;"ALL",IF(ISERROR(IF(INDIRECT("SCENARIOMETA!B"&amp;JE1820)=ScenarioType,INDIRECT("SCENARIOMETA!B"&amp;JE1820)," ")),"",IF(INDIRECT("SCENARIOMETA!B"&amp;JE1820)=ScenarioType,INDIRECT("SCENARIOMETA!B"&amp;JE1820)," ")),IF(JD1820&lt;&gt;0,INDIRECT("SCENARIOMETA!B"&amp;JE1820),""))</f>
        <v/>
      </c>
      <c r="JH1820" t="str">
        <f t="shared" ref="JH1820:JH1883" ca="1" si="348">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349">IF(ScenarioType&lt;&gt;"ALL",IF(ISERROR(IF(INDIRECT("SCENARIOMETA!B"&amp;JE1820)=ScenarioType,INDIRECT("SCENARIOMETA!E"&amp;JE1820)," ")),"",IF(INDIRECT("SCENARIOMETA!B"&amp;JE1820)=ScenarioType,INDIRECT("SCENARIOMETA!E"&amp;JE1820)," ")+14),IF(JD1820&lt;&gt;0,INDIRECT("SCENARIOMETA!E"&amp;JE1820)+14,""))</f>
        <v/>
      </c>
    </row>
    <row r="1821" spans="264:269" x14ac:dyDescent="0.2">
      <c r="JD1821">
        <f t="shared" si="344"/>
        <v>0</v>
      </c>
      <c r="JE1821">
        <f t="shared" si="345"/>
        <v>0</v>
      </c>
      <c r="JF1821" t="str">
        <f t="shared" ca="1" si="346"/>
        <v/>
      </c>
      <c r="JG1821" t="str">
        <f t="shared" ca="1" si="347"/>
        <v/>
      </c>
      <c r="JH1821" t="str">
        <f t="shared" ca="1" si="348"/>
        <v/>
      </c>
      <c r="JI1821" t="str">
        <f t="shared" ca="1" si="349"/>
        <v/>
      </c>
    </row>
    <row r="1822" spans="264:269" x14ac:dyDescent="0.2">
      <c r="JD1822">
        <f t="shared" si="344"/>
        <v>0</v>
      </c>
      <c r="JE1822">
        <f t="shared" si="345"/>
        <v>0</v>
      </c>
      <c r="JF1822" t="str">
        <f t="shared" ca="1" si="346"/>
        <v/>
      </c>
      <c r="JG1822" t="str">
        <f t="shared" ca="1" si="347"/>
        <v/>
      </c>
      <c r="JH1822" t="str">
        <f t="shared" ca="1" si="348"/>
        <v/>
      </c>
      <c r="JI1822" t="str">
        <f t="shared" ca="1" si="349"/>
        <v/>
      </c>
    </row>
    <row r="1823" spans="264:269" x14ac:dyDescent="0.2">
      <c r="JD1823">
        <f t="shared" si="344"/>
        <v>0</v>
      </c>
      <c r="JE1823">
        <f t="shared" si="345"/>
        <v>0</v>
      </c>
      <c r="JF1823" t="str">
        <f t="shared" ca="1" si="346"/>
        <v/>
      </c>
      <c r="JG1823" t="str">
        <f t="shared" ca="1" si="347"/>
        <v/>
      </c>
      <c r="JH1823" t="str">
        <f t="shared" ca="1" si="348"/>
        <v/>
      </c>
      <c r="JI1823" t="str">
        <f t="shared" ca="1" si="349"/>
        <v/>
      </c>
    </row>
    <row r="1824" spans="264:269" x14ac:dyDescent="0.2">
      <c r="JD1824">
        <f t="shared" si="344"/>
        <v>0</v>
      </c>
      <c r="JE1824">
        <f t="shared" si="345"/>
        <v>0</v>
      </c>
      <c r="JF1824" t="str">
        <f t="shared" ca="1" si="346"/>
        <v/>
      </c>
      <c r="JG1824" t="str">
        <f t="shared" ca="1" si="347"/>
        <v/>
      </c>
      <c r="JH1824" t="str">
        <f t="shared" ca="1" si="348"/>
        <v/>
      </c>
      <c r="JI1824" t="str">
        <f t="shared" ca="1" si="349"/>
        <v/>
      </c>
    </row>
    <row r="1825" spans="264:269" x14ac:dyDescent="0.2">
      <c r="JD1825">
        <f t="shared" si="344"/>
        <v>0</v>
      </c>
      <c r="JE1825">
        <f t="shared" si="345"/>
        <v>0</v>
      </c>
      <c r="JF1825" t="str">
        <f t="shared" ca="1" si="346"/>
        <v/>
      </c>
      <c r="JG1825" t="str">
        <f t="shared" ca="1" si="347"/>
        <v/>
      </c>
      <c r="JH1825" t="str">
        <f t="shared" ca="1" si="348"/>
        <v/>
      </c>
      <c r="JI1825" t="str">
        <f t="shared" ca="1" si="349"/>
        <v/>
      </c>
    </row>
    <row r="1826" spans="264:269" x14ac:dyDescent="0.2">
      <c r="JD1826">
        <f t="shared" si="344"/>
        <v>0</v>
      </c>
      <c r="JE1826">
        <f t="shared" si="345"/>
        <v>0</v>
      </c>
      <c r="JF1826" t="str">
        <f t="shared" ca="1" si="346"/>
        <v/>
      </c>
      <c r="JG1826" t="str">
        <f t="shared" ca="1" si="347"/>
        <v/>
      </c>
      <c r="JH1826" t="str">
        <f t="shared" ca="1" si="348"/>
        <v/>
      </c>
      <c r="JI1826" t="str">
        <f t="shared" ca="1" si="349"/>
        <v/>
      </c>
    </row>
    <row r="1827" spans="264:269" x14ac:dyDescent="0.2">
      <c r="JD1827">
        <f t="shared" si="344"/>
        <v>0</v>
      </c>
      <c r="JE1827">
        <f t="shared" si="345"/>
        <v>0</v>
      </c>
      <c r="JF1827" t="str">
        <f t="shared" ca="1" si="346"/>
        <v/>
      </c>
      <c r="JG1827" t="str">
        <f t="shared" ca="1" si="347"/>
        <v/>
      </c>
      <c r="JH1827" t="str">
        <f t="shared" ca="1" si="348"/>
        <v/>
      </c>
      <c r="JI1827" t="str">
        <f t="shared" ca="1" si="349"/>
        <v/>
      </c>
    </row>
    <row r="1828" spans="264:269" x14ac:dyDescent="0.2">
      <c r="JD1828">
        <f t="shared" si="344"/>
        <v>0</v>
      </c>
      <c r="JE1828">
        <f t="shared" si="345"/>
        <v>0</v>
      </c>
      <c r="JF1828" t="str">
        <f t="shared" ca="1" si="346"/>
        <v/>
      </c>
      <c r="JG1828" t="str">
        <f t="shared" ca="1" si="347"/>
        <v/>
      </c>
      <c r="JH1828" t="str">
        <f t="shared" ca="1" si="348"/>
        <v/>
      </c>
      <c r="JI1828" t="str">
        <f t="shared" ca="1" si="349"/>
        <v/>
      </c>
    </row>
    <row r="1829" spans="264:269" x14ac:dyDescent="0.2">
      <c r="JD1829">
        <f t="shared" si="344"/>
        <v>0</v>
      </c>
      <c r="JE1829">
        <f t="shared" si="345"/>
        <v>0</v>
      </c>
      <c r="JF1829" t="str">
        <f t="shared" ca="1" si="346"/>
        <v/>
      </c>
      <c r="JG1829" t="str">
        <f t="shared" ca="1" si="347"/>
        <v/>
      </c>
      <c r="JH1829" t="str">
        <f t="shared" ca="1" si="348"/>
        <v/>
      </c>
      <c r="JI1829" t="str">
        <f t="shared" ca="1" si="349"/>
        <v/>
      </c>
    </row>
    <row r="1830" spans="264:269" x14ac:dyDescent="0.2">
      <c r="JD1830">
        <f t="shared" si="344"/>
        <v>0</v>
      </c>
      <c r="JE1830">
        <f t="shared" si="345"/>
        <v>0</v>
      </c>
      <c r="JF1830" t="str">
        <f t="shared" ca="1" si="346"/>
        <v/>
      </c>
      <c r="JG1830" t="str">
        <f t="shared" ca="1" si="347"/>
        <v/>
      </c>
      <c r="JH1830" t="str">
        <f t="shared" ca="1" si="348"/>
        <v/>
      </c>
      <c r="JI1830" t="str">
        <f t="shared" ca="1" si="349"/>
        <v/>
      </c>
    </row>
    <row r="1831" spans="264:269" x14ac:dyDescent="0.2">
      <c r="JD1831">
        <f t="shared" si="344"/>
        <v>0</v>
      </c>
      <c r="JE1831">
        <f t="shared" si="345"/>
        <v>0</v>
      </c>
      <c r="JF1831" t="str">
        <f t="shared" ca="1" si="346"/>
        <v/>
      </c>
      <c r="JG1831" t="str">
        <f t="shared" ca="1" si="347"/>
        <v/>
      </c>
      <c r="JH1831" t="str">
        <f t="shared" ca="1" si="348"/>
        <v/>
      </c>
      <c r="JI1831" t="str">
        <f t="shared" ca="1" si="349"/>
        <v/>
      </c>
    </row>
    <row r="1832" spans="264:269" x14ac:dyDescent="0.2">
      <c r="JD1832">
        <f t="shared" si="344"/>
        <v>0</v>
      </c>
      <c r="JE1832">
        <f t="shared" si="345"/>
        <v>0</v>
      </c>
      <c r="JF1832" t="str">
        <f t="shared" ca="1" si="346"/>
        <v/>
      </c>
      <c r="JG1832" t="str">
        <f t="shared" ca="1" si="347"/>
        <v/>
      </c>
      <c r="JH1832" t="str">
        <f t="shared" ca="1" si="348"/>
        <v/>
      </c>
      <c r="JI1832" t="str">
        <f t="shared" ca="1" si="349"/>
        <v/>
      </c>
    </row>
    <row r="1833" spans="264:269" x14ac:dyDescent="0.2">
      <c r="JD1833">
        <f t="shared" si="344"/>
        <v>0</v>
      </c>
      <c r="JE1833">
        <f t="shared" si="345"/>
        <v>0</v>
      </c>
      <c r="JF1833" t="str">
        <f t="shared" ca="1" si="346"/>
        <v/>
      </c>
      <c r="JG1833" t="str">
        <f t="shared" ca="1" si="347"/>
        <v/>
      </c>
      <c r="JH1833" t="str">
        <f t="shared" ca="1" si="348"/>
        <v/>
      </c>
      <c r="JI1833" t="str">
        <f t="shared" ca="1" si="349"/>
        <v/>
      </c>
    </row>
    <row r="1834" spans="264:269" x14ac:dyDescent="0.2">
      <c r="JD1834">
        <f t="shared" si="344"/>
        <v>0</v>
      </c>
      <c r="JE1834">
        <f t="shared" si="345"/>
        <v>0</v>
      </c>
      <c r="JF1834" t="str">
        <f t="shared" ca="1" si="346"/>
        <v/>
      </c>
      <c r="JG1834" t="str">
        <f t="shared" ca="1" si="347"/>
        <v/>
      </c>
      <c r="JH1834" t="str">
        <f t="shared" ca="1" si="348"/>
        <v/>
      </c>
      <c r="JI1834" t="str">
        <f t="shared" ca="1" si="349"/>
        <v/>
      </c>
    </row>
    <row r="1835" spans="264:269" x14ac:dyDescent="0.2">
      <c r="JD1835">
        <f t="shared" si="344"/>
        <v>0</v>
      </c>
      <c r="JE1835">
        <f t="shared" si="345"/>
        <v>0</v>
      </c>
      <c r="JF1835" t="str">
        <f t="shared" ca="1" si="346"/>
        <v/>
      </c>
      <c r="JG1835" t="str">
        <f t="shared" ca="1" si="347"/>
        <v/>
      </c>
      <c r="JH1835" t="str">
        <f t="shared" ca="1" si="348"/>
        <v/>
      </c>
      <c r="JI1835" t="str">
        <f t="shared" ca="1" si="349"/>
        <v/>
      </c>
    </row>
    <row r="1836" spans="264:269" x14ac:dyDescent="0.2">
      <c r="JD1836">
        <f t="shared" si="344"/>
        <v>0</v>
      </c>
      <c r="JE1836">
        <f t="shared" si="345"/>
        <v>0</v>
      </c>
      <c r="JF1836" t="str">
        <f t="shared" ca="1" si="346"/>
        <v/>
      </c>
      <c r="JG1836" t="str">
        <f t="shared" ca="1" si="347"/>
        <v/>
      </c>
      <c r="JH1836" t="str">
        <f t="shared" ca="1" si="348"/>
        <v/>
      </c>
      <c r="JI1836" t="str">
        <f t="shared" ca="1" si="349"/>
        <v/>
      </c>
    </row>
    <row r="1837" spans="264:269" x14ac:dyDescent="0.2">
      <c r="JD1837">
        <f t="shared" si="344"/>
        <v>0</v>
      </c>
      <c r="JE1837">
        <f t="shared" si="345"/>
        <v>0</v>
      </c>
      <c r="JF1837" t="str">
        <f t="shared" ca="1" si="346"/>
        <v/>
      </c>
      <c r="JG1837" t="str">
        <f t="shared" ca="1" si="347"/>
        <v/>
      </c>
      <c r="JH1837" t="str">
        <f t="shared" ca="1" si="348"/>
        <v/>
      </c>
      <c r="JI1837" t="str">
        <f t="shared" ca="1" si="349"/>
        <v/>
      </c>
    </row>
    <row r="1838" spans="264:269" x14ac:dyDescent="0.2">
      <c r="JD1838">
        <f t="shared" si="344"/>
        <v>0</v>
      </c>
      <c r="JE1838">
        <f t="shared" si="345"/>
        <v>0</v>
      </c>
      <c r="JF1838" t="str">
        <f t="shared" ca="1" si="346"/>
        <v/>
      </c>
      <c r="JG1838" t="str">
        <f t="shared" ca="1" si="347"/>
        <v/>
      </c>
      <c r="JH1838" t="str">
        <f t="shared" ca="1" si="348"/>
        <v/>
      </c>
      <c r="JI1838" t="str">
        <f t="shared" ca="1" si="349"/>
        <v/>
      </c>
    </row>
    <row r="1839" spans="264:269" x14ac:dyDescent="0.2">
      <c r="JD1839">
        <f t="shared" si="344"/>
        <v>0</v>
      </c>
      <c r="JE1839">
        <f t="shared" si="345"/>
        <v>0</v>
      </c>
      <c r="JF1839" t="str">
        <f t="shared" ca="1" si="346"/>
        <v/>
      </c>
      <c r="JG1839" t="str">
        <f t="shared" ca="1" si="347"/>
        <v/>
      </c>
      <c r="JH1839" t="str">
        <f t="shared" ca="1" si="348"/>
        <v/>
      </c>
      <c r="JI1839" t="str">
        <f t="shared" ca="1" si="349"/>
        <v/>
      </c>
    </row>
    <row r="1840" spans="264:269" x14ac:dyDescent="0.2">
      <c r="JD1840">
        <f t="shared" si="344"/>
        <v>0</v>
      </c>
      <c r="JE1840">
        <f t="shared" si="345"/>
        <v>0</v>
      </c>
      <c r="JF1840" t="str">
        <f t="shared" ca="1" si="346"/>
        <v/>
      </c>
      <c r="JG1840" t="str">
        <f t="shared" ca="1" si="347"/>
        <v/>
      </c>
      <c r="JH1840" t="str">
        <f t="shared" ca="1" si="348"/>
        <v/>
      </c>
      <c r="JI1840" t="str">
        <f t="shared" ca="1" si="349"/>
        <v/>
      </c>
    </row>
    <row r="1841" spans="264:269" x14ac:dyDescent="0.2">
      <c r="JD1841">
        <f t="shared" si="344"/>
        <v>0</v>
      </c>
      <c r="JE1841">
        <f t="shared" si="345"/>
        <v>0</v>
      </c>
      <c r="JF1841" t="str">
        <f t="shared" ca="1" si="346"/>
        <v/>
      </c>
      <c r="JG1841" t="str">
        <f t="shared" ca="1" si="347"/>
        <v/>
      </c>
      <c r="JH1841" t="str">
        <f t="shared" ca="1" si="348"/>
        <v/>
      </c>
      <c r="JI1841" t="str">
        <f t="shared" ca="1" si="349"/>
        <v/>
      </c>
    </row>
    <row r="1842" spans="264:269" x14ac:dyDescent="0.2">
      <c r="JD1842">
        <f t="shared" si="344"/>
        <v>0</v>
      </c>
      <c r="JE1842">
        <f t="shared" si="345"/>
        <v>0</v>
      </c>
      <c r="JF1842" t="str">
        <f t="shared" ca="1" si="346"/>
        <v/>
      </c>
      <c r="JG1842" t="str">
        <f t="shared" ca="1" si="347"/>
        <v/>
      </c>
      <c r="JH1842" t="str">
        <f t="shared" ca="1" si="348"/>
        <v/>
      </c>
      <c r="JI1842" t="str">
        <f t="shared" ca="1" si="349"/>
        <v/>
      </c>
    </row>
    <row r="1843" spans="264:269" x14ac:dyDescent="0.2">
      <c r="JD1843">
        <f t="shared" si="344"/>
        <v>0</v>
      </c>
      <c r="JE1843">
        <f t="shared" si="345"/>
        <v>0</v>
      </c>
      <c r="JF1843" t="str">
        <f t="shared" ca="1" si="346"/>
        <v/>
      </c>
      <c r="JG1843" t="str">
        <f t="shared" ca="1" si="347"/>
        <v/>
      </c>
      <c r="JH1843" t="str">
        <f t="shared" ca="1" si="348"/>
        <v/>
      </c>
      <c r="JI1843" t="str">
        <f t="shared" ca="1" si="349"/>
        <v/>
      </c>
    </row>
    <row r="1844" spans="264:269" x14ac:dyDescent="0.2">
      <c r="JD1844">
        <f t="shared" si="344"/>
        <v>0</v>
      </c>
      <c r="JE1844">
        <f t="shared" si="345"/>
        <v>0</v>
      </c>
      <c r="JF1844" t="str">
        <f t="shared" ca="1" si="346"/>
        <v/>
      </c>
      <c r="JG1844" t="str">
        <f t="shared" ca="1" si="347"/>
        <v/>
      </c>
      <c r="JH1844" t="str">
        <f t="shared" ca="1" si="348"/>
        <v/>
      </c>
      <c r="JI1844" t="str">
        <f t="shared" ca="1" si="349"/>
        <v/>
      </c>
    </row>
    <row r="1845" spans="264:269" x14ac:dyDescent="0.2">
      <c r="JD1845">
        <f t="shared" si="344"/>
        <v>0</v>
      </c>
      <c r="JE1845">
        <f t="shared" si="345"/>
        <v>0</v>
      </c>
      <c r="JF1845" t="str">
        <f t="shared" ca="1" si="346"/>
        <v/>
      </c>
      <c r="JG1845" t="str">
        <f t="shared" ca="1" si="347"/>
        <v/>
      </c>
      <c r="JH1845" t="str">
        <f t="shared" ca="1" si="348"/>
        <v/>
      </c>
      <c r="JI1845" t="str">
        <f t="shared" ca="1" si="349"/>
        <v/>
      </c>
    </row>
    <row r="1846" spans="264:269" x14ac:dyDescent="0.2">
      <c r="JD1846">
        <f t="shared" si="344"/>
        <v>0</v>
      </c>
      <c r="JE1846">
        <f t="shared" si="345"/>
        <v>0</v>
      </c>
      <c r="JF1846" t="str">
        <f t="shared" ca="1" si="346"/>
        <v/>
      </c>
      <c r="JG1846" t="str">
        <f t="shared" ca="1" si="347"/>
        <v/>
      </c>
      <c r="JH1846" t="str">
        <f t="shared" ca="1" si="348"/>
        <v/>
      </c>
      <c r="JI1846" t="str">
        <f t="shared" ca="1" si="349"/>
        <v/>
      </c>
    </row>
    <row r="1847" spans="264:269" x14ac:dyDescent="0.2">
      <c r="JD1847">
        <f t="shared" si="344"/>
        <v>0</v>
      </c>
      <c r="JE1847">
        <f t="shared" si="345"/>
        <v>0</v>
      </c>
      <c r="JF1847" t="str">
        <f t="shared" ca="1" si="346"/>
        <v/>
      </c>
      <c r="JG1847" t="str">
        <f t="shared" ca="1" si="347"/>
        <v/>
      </c>
      <c r="JH1847" t="str">
        <f t="shared" ca="1" si="348"/>
        <v/>
      </c>
      <c r="JI1847" t="str">
        <f t="shared" ca="1" si="349"/>
        <v/>
      </c>
    </row>
    <row r="1848" spans="264:269" x14ac:dyDescent="0.2">
      <c r="JD1848">
        <f t="shared" si="344"/>
        <v>0</v>
      </c>
      <c r="JE1848">
        <f t="shared" si="345"/>
        <v>0</v>
      </c>
      <c r="JF1848" t="str">
        <f t="shared" ca="1" si="346"/>
        <v/>
      </c>
      <c r="JG1848" t="str">
        <f t="shared" ca="1" si="347"/>
        <v/>
      </c>
      <c r="JH1848" t="str">
        <f t="shared" ca="1" si="348"/>
        <v/>
      </c>
      <c r="JI1848" t="str">
        <f t="shared" ca="1" si="349"/>
        <v/>
      </c>
    </row>
    <row r="1849" spans="264:269" x14ac:dyDescent="0.2">
      <c r="JD1849">
        <f t="shared" si="344"/>
        <v>0</v>
      </c>
      <c r="JE1849">
        <f t="shared" si="345"/>
        <v>0</v>
      </c>
      <c r="JF1849" t="str">
        <f t="shared" ca="1" si="346"/>
        <v/>
      </c>
      <c r="JG1849" t="str">
        <f t="shared" ca="1" si="347"/>
        <v/>
      </c>
      <c r="JH1849" t="str">
        <f t="shared" ca="1" si="348"/>
        <v/>
      </c>
      <c r="JI1849" t="str">
        <f t="shared" ca="1" si="349"/>
        <v/>
      </c>
    </row>
    <row r="1850" spans="264:269" x14ac:dyDescent="0.2">
      <c r="JD1850">
        <f t="shared" si="344"/>
        <v>0</v>
      </c>
      <c r="JE1850">
        <f t="shared" si="345"/>
        <v>0</v>
      </c>
      <c r="JF1850" t="str">
        <f t="shared" ca="1" si="346"/>
        <v/>
      </c>
      <c r="JG1850" t="str">
        <f t="shared" ca="1" si="347"/>
        <v/>
      </c>
      <c r="JH1850" t="str">
        <f t="shared" ca="1" si="348"/>
        <v/>
      </c>
      <c r="JI1850" t="str">
        <f t="shared" ca="1" si="349"/>
        <v/>
      </c>
    </row>
    <row r="1851" spans="264:269" x14ac:dyDescent="0.2">
      <c r="JD1851">
        <f t="shared" si="344"/>
        <v>0</v>
      </c>
      <c r="JE1851">
        <f t="shared" si="345"/>
        <v>0</v>
      </c>
      <c r="JF1851" t="str">
        <f t="shared" ca="1" si="346"/>
        <v/>
      </c>
      <c r="JG1851" t="str">
        <f t="shared" ca="1" si="347"/>
        <v/>
      </c>
      <c r="JH1851" t="str">
        <f t="shared" ca="1" si="348"/>
        <v/>
      </c>
      <c r="JI1851" t="str">
        <f t="shared" ca="1" si="349"/>
        <v/>
      </c>
    </row>
    <row r="1852" spans="264:269" x14ac:dyDescent="0.2">
      <c r="JD1852">
        <f t="shared" si="344"/>
        <v>0</v>
      </c>
      <c r="JE1852">
        <f t="shared" si="345"/>
        <v>0</v>
      </c>
      <c r="JF1852" t="str">
        <f t="shared" ca="1" si="346"/>
        <v/>
      </c>
      <c r="JG1852" t="str">
        <f t="shared" ca="1" si="347"/>
        <v/>
      </c>
      <c r="JH1852" t="str">
        <f t="shared" ca="1" si="348"/>
        <v/>
      </c>
      <c r="JI1852" t="str">
        <f t="shared" ca="1" si="349"/>
        <v/>
      </c>
    </row>
    <row r="1853" spans="264:269" x14ac:dyDescent="0.2">
      <c r="JD1853">
        <f t="shared" si="344"/>
        <v>0</v>
      </c>
      <c r="JE1853">
        <f t="shared" si="345"/>
        <v>0</v>
      </c>
      <c r="JF1853" t="str">
        <f t="shared" ca="1" si="346"/>
        <v/>
      </c>
      <c r="JG1853" t="str">
        <f t="shared" ca="1" si="347"/>
        <v/>
      </c>
      <c r="JH1853" t="str">
        <f t="shared" ca="1" si="348"/>
        <v/>
      </c>
      <c r="JI1853" t="str">
        <f t="shared" ca="1" si="349"/>
        <v/>
      </c>
    </row>
    <row r="1854" spans="264:269" x14ac:dyDescent="0.2">
      <c r="JD1854">
        <f t="shared" si="344"/>
        <v>0</v>
      </c>
      <c r="JE1854">
        <f t="shared" si="345"/>
        <v>0</v>
      </c>
      <c r="JF1854" t="str">
        <f t="shared" ca="1" si="346"/>
        <v/>
      </c>
      <c r="JG1854" t="str">
        <f t="shared" ca="1" si="347"/>
        <v/>
      </c>
      <c r="JH1854" t="str">
        <f t="shared" ca="1" si="348"/>
        <v/>
      </c>
      <c r="JI1854" t="str">
        <f t="shared" ca="1" si="349"/>
        <v/>
      </c>
    </row>
    <row r="1855" spans="264:269" x14ac:dyDescent="0.2">
      <c r="JD1855">
        <f t="shared" si="344"/>
        <v>0</v>
      </c>
      <c r="JE1855">
        <f t="shared" si="345"/>
        <v>0</v>
      </c>
      <c r="JF1855" t="str">
        <f t="shared" ca="1" si="346"/>
        <v/>
      </c>
      <c r="JG1855" t="str">
        <f t="shared" ca="1" si="347"/>
        <v/>
      </c>
      <c r="JH1855" t="str">
        <f t="shared" ca="1" si="348"/>
        <v/>
      </c>
      <c r="JI1855" t="str">
        <f t="shared" ca="1" si="349"/>
        <v/>
      </c>
    </row>
    <row r="1856" spans="264:269" x14ac:dyDescent="0.2">
      <c r="JD1856">
        <f t="shared" si="344"/>
        <v>0</v>
      </c>
      <c r="JE1856">
        <f t="shared" si="345"/>
        <v>0</v>
      </c>
      <c r="JF1856" t="str">
        <f t="shared" ca="1" si="346"/>
        <v/>
      </c>
      <c r="JG1856" t="str">
        <f t="shared" ca="1" si="347"/>
        <v/>
      </c>
      <c r="JH1856" t="str">
        <f t="shared" ca="1" si="348"/>
        <v/>
      </c>
      <c r="JI1856" t="str">
        <f t="shared" ca="1" si="349"/>
        <v/>
      </c>
    </row>
    <row r="1857" spans="264:269" x14ac:dyDescent="0.2">
      <c r="JD1857">
        <f t="shared" si="344"/>
        <v>0</v>
      </c>
      <c r="JE1857">
        <f t="shared" si="345"/>
        <v>0</v>
      </c>
      <c r="JF1857" t="str">
        <f t="shared" ca="1" si="346"/>
        <v/>
      </c>
      <c r="JG1857" t="str">
        <f t="shared" ca="1" si="347"/>
        <v/>
      </c>
      <c r="JH1857" t="str">
        <f t="shared" ca="1" si="348"/>
        <v/>
      </c>
      <c r="JI1857" t="str">
        <f t="shared" ca="1" si="349"/>
        <v/>
      </c>
    </row>
    <row r="1858" spans="264:269" x14ac:dyDescent="0.2">
      <c r="JD1858">
        <f t="shared" si="344"/>
        <v>0</v>
      </c>
      <c r="JE1858">
        <f t="shared" si="345"/>
        <v>0</v>
      </c>
      <c r="JF1858" t="str">
        <f t="shared" ca="1" si="346"/>
        <v/>
      </c>
      <c r="JG1858" t="str">
        <f t="shared" ca="1" si="347"/>
        <v/>
      </c>
      <c r="JH1858" t="str">
        <f t="shared" ca="1" si="348"/>
        <v/>
      </c>
      <c r="JI1858" t="str">
        <f t="shared" ca="1" si="349"/>
        <v/>
      </c>
    </row>
    <row r="1859" spans="264:269" x14ac:dyDescent="0.2">
      <c r="JD1859">
        <f t="shared" si="344"/>
        <v>0</v>
      </c>
      <c r="JE1859">
        <f t="shared" si="345"/>
        <v>0</v>
      </c>
      <c r="JF1859" t="str">
        <f t="shared" ca="1" si="346"/>
        <v/>
      </c>
      <c r="JG1859" t="str">
        <f t="shared" ca="1" si="347"/>
        <v/>
      </c>
      <c r="JH1859" t="str">
        <f t="shared" ca="1" si="348"/>
        <v/>
      </c>
      <c r="JI1859" t="str">
        <f t="shared" ca="1" si="349"/>
        <v/>
      </c>
    </row>
    <row r="1860" spans="264:269" x14ac:dyDescent="0.2">
      <c r="JD1860">
        <f t="shared" si="344"/>
        <v>0</v>
      </c>
      <c r="JE1860">
        <f t="shared" si="345"/>
        <v>0</v>
      </c>
      <c r="JF1860" t="str">
        <f t="shared" ca="1" si="346"/>
        <v/>
      </c>
      <c r="JG1860" t="str">
        <f t="shared" ca="1" si="347"/>
        <v/>
      </c>
      <c r="JH1860" t="str">
        <f t="shared" ca="1" si="348"/>
        <v/>
      </c>
      <c r="JI1860" t="str">
        <f t="shared" ca="1" si="349"/>
        <v/>
      </c>
    </row>
    <row r="1861" spans="264:269" x14ac:dyDescent="0.2">
      <c r="JD1861">
        <f t="shared" si="344"/>
        <v>0</v>
      </c>
      <c r="JE1861">
        <f t="shared" si="345"/>
        <v>0</v>
      </c>
      <c r="JF1861" t="str">
        <f t="shared" ca="1" si="346"/>
        <v/>
      </c>
      <c r="JG1861" t="str">
        <f t="shared" ca="1" si="347"/>
        <v/>
      </c>
      <c r="JH1861" t="str">
        <f t="shared" ca="1" si="348"/>
        <v/>
      </c>
      <c r="JI1861" t="str">
        <f t="shared" ca="1" si="349"/>
        <v/>
      </c>
    </row>
    <row r="1862" spans="264:269" x14ac:dyDescent="0.2">
      <c r="JD1862">
        <f t="shared" si="344"/>
        <v>0</v>
      </c>
      <c r="JE1862">
        <f t="shared" si="345"/>
        <v>0</v>
      </c>
      <c r="JF1862" t="str">
        <f t="shared" ca="1" si="346"/>
        <v/>
      </c>
      <c r="JG1862" t="str">
        <f t="shared" ca="1" si="347"/>
        <v/>
      </c>
      <c r="JH1862" t="str">
        <f t="shared" ca="1" si="348"/>
        <v/>
      </c>
      <c r="JI1862" t="str">
        <f t="shared" ca="1" si="349"/>
        <v/>
      </c>
    </row>
    <row r="1863" spans="264:269" x14ac:dyDescent="0.2">
      <c r="JD1863">
        <f t="shared" si="344"/>
        <v>0</v>
      </c>
      <c r="JE1863">
        <f t="shared" si="345"/>
        <v>0</v>
      </c>
      <c r="JF1863" t="str">
        <f t="shared" ca="1" si="346"/>
        <v/>
      </c>
      <c r="JG1863" t="str">
        <f t="shared" ca="1" si="347"/>
        <v/>
      </c>
      <c r="JH1863" t="str">
        <f t="shared" ca="1" si="348"/>
        <v/>
      </c>
      <c r="JI1863" t="str">
        <f t="shared" ca="1" si="349"/>
        <v/>
      </c>
    </row>
    <row r="1864" spans="264:269" x14ac:dyDescent="0.2">
      <c r="JD1864">
        <f t="shared" si="344"/>
        <v>0</v>
      </c>
      <c r="JE1864">
        <f t="shared" si="345"/>
        <v>0</v>
      </c>
      <c r="JF1864" t="str">
        <f t="shared" ca="1" si="346"/>
        <v/>
      </c>
      <c r="JG1864" t="str">
        <f t="shared" ca="1" si="347"/>
        <v/>
      </c>
      <c r="JH1864" t="str">
        <f t="shared" ca="1" si="348"/>
        <v/>
      </c>
      <c r="JI1864" t="str">
        <f t="shared" ca="1" si="349"/>
        <v/>
      </c>
    </row>
    <row r="1865" spans="264:269" x14ac:dyDescent="0.2">
      <c r="JD1865">
        <f t="shared" si="344"/>
        <v>0</v>
      </c>
      <c r="JE1865">
        <f t="shared" si="345"/>
        <v>0</v>
      </c>
      <c r="JF1865" t="str">
        <f t="shared" ca="1" si="346"/>
        <v/>
      </c>
      <c r="JG1865" t="str">
        <f t="shared" ca="1" si="347"/>
        <v/>
      </c>
      <c r="JH1865" t="str">
        <f t="shared" ca="1" si="348"/>
        <v/>
      </c>
      <c r="JI1865" t="str">
        <f t="shared" ca="1" si="349"/>
        <v/>
      </c>
    </row>
    <row r="1866" spans="264:269" x14ac:dyDescent="0.2">
      <c r="JD1866">
        <f t="shared" si="344"/>
        <v>0</v>
      </c>
      <c r="JE1866">
        <f t="shared" si="345"/>
        <v>0</v>
      </c>
      <c r="JF1866" t="str">
        <f t="shared" ca="1" si="346"/>
        <v/>
      </c>
      <c r="JG1866" t="str">
        <f t="shared" ca="1" si="347"/>
        <v/>
      </c>
      <c r="JH1866" t="str">
        <f t="shared" ca="1" si="348"/>
        <v/>
      </c>
      <c r="JI1866" t="str">
        <f t="shared" ca="1" si="349"/>
        <v/>
      </c>
    </row>
    <row r="1867" spans="264:269" x14ac:dyDescent="0.2">
      <c r="JD1867">
        <f t="shared" si="344"/>
        <v>0</v>
      </c>
      <c r="JE1867">
        <f t="shared" si="345"/>
        <v>0</v>
      </c>
      <c r="JF1867" t="str">
        <f t="shared" ca="1" si="346"/>
        <v/>
      </c>
      <c r="JG1867" t="str">
        <f t="shared" ca="1" si="347"/>
        <v/>
      </c>
      <c r="JH1867" t="str">
        <f t="shared" ca="1" si="348"/>
        <v/>
      </c>
      <c r="JI1867" t="str">
        <f t="shared" ca="1" si="349"/>
        <v/>
      </c>
    </row>
    <row r="1868" spans="264:269" x14ac:dyDescent="0.2">
      <c r="JD1868">
        <f t="shared" si="344"/>
        <v>0</v>
      </c>
      <c r="JE1868">
        <f t="shared" si="345"/>
        <v>0</v>
      </c>
      <c r="JF1868" t="str">
        <f t="shared" ca="1" si="346"/>
        <v/>
      </c>
      <c r="JG1868" t="str">
        <f t="shared" ca="1" si="347"/>
        <v/>
      </c>
      <c r="JH1868" t="str">
        <f t="shared" ca="1" si="348"/>
        <v/>
      </c>
      <c r="JI1868" t="str">
        <f t="shared" ca="1" si="349"/>
        <v/>
      </c>
    </row>
    <row r="1869" spans="264:269" x14ac:dyDescent="0.2">
      <c r="JD1869">
        <f t="shared" si="344"/>
        <v>0</v>
      </c>
      <c r="JE1869">
        <f t="shared" si="345"/>
        <v>0</v>
      </c>
      <c r="JF1869" t="str">
        <f t="shared" ca="1" si="346"/>
        <v/>
      </c>
      <c r="JG1869" t="str">
        <f t="shared" ca="1" si="347"/>
        <v/>
      </c>
      <c r="JH1869" t="str">
        <f t="shared" ca="1" si="348"/>
        <v/>
      </c>
      <c r="JI1869" t="str">
        <f t="shared" ca="1" si="349"/>
        <v/>
      </c>
    </row>
    <row r="1870" spans="264:269" x14ac:dyDescent="0.2">
      <c r="JD1870">
        <f t="shared" si="344"/>
        <v>0</v>
      </c>
      <c r="JE1870">
        <f t="shared" si="345"/>
        <v>0</v>
      </c>
      <c r="JF1870" t="str">
        <f t="shared" ca="1" si="346"/>
        <v/>
      </c>
      <c r="JG1870" t="str">
        <f t="shared" ca="1" si="347"/>
        <v/>
      </c>
      <c r="JH1870" t="str">
        <f t="shared" ca="1" si="348"/>
        <v/>
      </c>
      <c r="JI1870" t="str">
        <f t="shared" ca="1" si="349"/>
        <v/>
      </c>
    </row>
    <row r="1871" spans="264:269" x14ac:dyDescent="0.2">
      <c r="JD1871">
        <f t="shared" si="344"/>
        <v>0</v>
      </c>
      <c r="JE1871">
        <f t="shared" si="345"/>
        <v>0</v>
      </c>
      <c r="JF1871" t="str">
        <f t="shared" ca="1" si="346"/>
        <v/>
      </c>
      <c r="JG1871" t="str">
        <f t="shared" ca="1" si="347"/>
        <v/>
      </c>
      <c r="JH1871" t="str">
        <f t="shared" ca="1" si="348"/>
        <v/>
      </c>
      <c r="JI1871" t="str">
        <f t="shared" ca="1" si="349"/>
        <v/>
      </c>
    </row>
    <row r="1872" spans="264:269" x14ac:dyDescent="0.2">
      <c r="JD1872">
        <f t="shared" si="344"/>
        <v>0</v>
      </c>
      <c r="JE1872">
        <f t="shared" si="345"/>
        <v>0</v>
      </c>
      <c r="JF1872" t="str">
        <f t="shared" ca="1" si="346"/>
        <v/>
      </c>
      <c r="JG1872" t="str">
        <f t="shared" ca="1" si="347"/>
        <v/>
      </c>
      <c r="JH1872" t="str">
        <f t="shared" ca="1" si="348"/>
        <v/>
      </c>
      <c r="JI1872" t="str">
        <f t="shared" ca="1" si="349"/>
        <v/>
      </c>
    </row>
    <row r="1873" spans="264:269" x14ac:dyDescent="0.2">
      <c r="JD1873">
        <f t="shared" si="344"/>
        <v>0</v>
      </c>
      <c r="JE1873">
        <f t="shared" si="345"/>
        <v>0</v>
      </c>
      <c r="JF1873" t="str">
        <f t="shared" ca="1" si="346"/>
        <v/>
      </c>
      <c r="JG1873" t="str">
        <f t="shared" ca="1" si="347"/>
        <v/>
      </c>
      <c r="JH1873" t="str">
        <f t="shared" ca="1" si="348"/>
        <v/>
      </c>
      <c r="JI1873" t="str">
        <f t="shared" ca="1" si="349"/>
        <v/>
      </c>
    </row>
    <row r="1874" spans="264:269" x14ac:dyDescent="0.2">
      <c r="JD1874">
        <f t="shared" si="344"/>
        <v>0</v>
      </c>
      <c r="JE1874">
        <f t="shared" si="345"/>
        <v>0</v>
      </c>
      <c r="JF1874" t="str">
        <f t="shared" ca="1" si="346"/>
        <v/>
      </c>
      <c r="JG1874" t="str">
        <f t="shared" ca="1" si="347"/>
        <v/>
      </c>
      <c r="JH1874" t="str">
        <f t="shared" ca="1" si="348"/>
        <v/>
      </c>
      <c r="JI1874" t="str">
        <f t="shared" ca="1" si="349"/>
        <v/>
      </c>
    </row>
    <row r="1875" spans="264:269" x14ac:dyDescent="0.2">
      <c r="JD1875">
        <f t="shared" si="344"/>
        <v>0</v>
      </c>
      <c r="JE1875">
        <f t="shared" si="345"/>
        <v>0</v>
      </c>
      <c r="JF1875" t="str">
        <f t="shared" ca="1" si="346"/>
        <v/>
      </c>
      <c r="JG1875" t="str">
        <f t="shared" ca="1" si="347"/>
        <v/>
      </c>
      <c r="JH1875" t="str">
        <f t="shared" ca="1" si="348"/>
        <v/>
      </c>
      <c r="JI1875" t="str">
        <f t="shared" ca="1" si="349"/>
        <v/>
      </c>
    </row>
    <row r="1876" spans="264:269" x14ac:dyDescent="0.2">
      <c r="JD1876">
        <f t="shared" si="344"/>
        <v>0</v>
      </c>
      <c r="JE1876">
        <f t="shared" si="345"/>
        <v>0</v>
      </c>
      <c r="JF1876" t="str">
        <f t="shared" ca="1" si="346"/>
        <v/>
      </c>
      <c r="JG1876" t="str">
        <f t="shared" ca="1" si="347"/>
        <v/>
      </c>
      <c r="JH1876" t="str">
        <f t="shared" ca="1" si="348"/>
        <v/>
      </c>
      <c r="JI1876" t="str">
        <f t="shared" ca="1" si="349"/>
        <v/>
      </c>
    </row>
    <row r="1877" spans="264:269" x14ac:dyDescent="0.2">
      <c r="JD1877">
        <f t="shared" si="344"/>
        <v>0</v>
      </c>
      <c r="JE1877">
        <f t="shared" si="345"/>
        <v>0</v>
      </c>
      <c r="JF1877" t="str">
        <f t="shared" ca="1" si="346"/>
        <v/>
      </c>
      <c r="JG1877" t="str">
        <f t="shared" ca="1" si="347"/>
        <v/>
      </c>
      <c r="JH1877" t="str">
        <f t="shared" ca="1" si="348"/>
        <v/>
      </c>
      <c r="JI1877" t="str">
        <f t="shared" ca="1" si="349"/>
        <v/>
      </c>
    </row>
    <row r="1878" spans="264:269" x14ac:dyDescent="0.2">
      <c r="JD1878">
        <f t="shared" si="344"/>
        <v>0</v>
      </c>
      <c r="JE1878">
        <f t="shared" si="345"/>
        <v>0</v>
      </c>
      <c r="JF1878" t="str">
        <f t="shared" ca="1" si="346"/>
        <v/>
      </c>
      <c r="JG1878" t="str">
        <f t="shared" ca="1" si="347"/>
        <v/>
      </c>
      <c r="JH1878" t="str">
        <f t="shared" ca="1" si="348"/>
        <v/>
      </c>
      <c r="JI1878" t="str">
        <f t="shared" ca="1" si="349"/>
        <v/>
      </c>
    </row>
    <row r="1879" spans="264:269" x14ac:dyDescent="0.2">
      <c r="JD1879">
        <f t="shared" si="344"/>
        <v>0</v>
      </c>
      <c r="JE1879">
        <f t="shared" si="345"/>
        <v>0</v>
      </c>
      <c r="JF1879" t="str">
        <f t="shared" ca="1" si="346"/>
        <v/>
      </c>
      <c r="JG1879" t="str">
        <f t="shared" ca="1" si="347"/>
        <v/>
      </c>
      <c r="JH1879" t="str">
        <f t="shared" ca="1" si="348"/>
        <v/>
      </c>
      <c r="JI1879" t="str">
        <f t="shared" ca="1" si="349"/>
        <v/>
      </c>
    </row>
    <row r="1880" spans="264:269" x14ac:dyDescent="0.2">
      <c r="JD1880">
        <f t="shared" si="344"/>
        <v>0</v>
      </c>
      <c r="JE1880">
        <f t="shared" si="345"/>
        <v>0</v>
      </c>
      <c r="JF1880" t="str">
        <f t="shared" ca="1" si="346"/>
        <v/>
      </c>
      <c r="JG1880" t="str">
        <f t="shared" ca="1" si="347"/>
        <v/>
      </c>
      <c r="JH1880" t="str">
        <f t="shared" ca="1" si="348"/>
        <v/>
      </c>
      <c r="JI1880" t="str">
        <f t="shared" ca="1" si="349"/>
        <v/>
      </c>
    </row>
    <row r="1881" spans="264:269" x14ac:dyDescent="0.2">
      <c r="JD1881">
        <f t="shared" si="344"/>
        <v>0</v>
      </c>
      <c r="JE1881">
        <f t="shared" si="345"/>
        <v>0</v>
      </c>
      <c r="JF1881" t="str">
        <f t="shared" ca="1" si="346"/>
        <v/>
      </c>
      <c r="JG1881" t="str">
        <f t="shared" ca="1" si="347"/>
        <v/>
      </c>
      <c r="JH1881" t="str">
        <f t="shared" ca="1" si="348"/>
        <v/>
      </c>
      <c r="JI1881" t="str">
        <f t="shared" ca="1" si="349"/>
        <v/>
      </c>
    </row>
    <row r="1882" spans="264:269" x14ac:dyDescent="0.2">
      <c r="JD1882">
        <f t="shared" si="344"/>
        <v>0</v>
      </c>
      <c r="JE1882">
        <f t="shared" si="345"/>
        <v>0</v>
      </c>
      <c r="JF1882" t="str">
        <f t="shared" ca="1" si="346"/>
        <v/>
      </c>
      <c r="JG1882" t="str">
        <f t="shared" ca="1" si="347"/>
        <v/>
      </c>
      <c r="JH1882" t="str">
        <f t="shared" ca="1" si="348"/>
        <v/>
      </c>
      <c r="JI1882" t="str">
        <f t="shared" ca="1" si="349"/>
        <v/>
      </c>
    </row>
    <row r="1883" spans="264:269" x14ac:dyDescent="0.2">
      <c r="JD1883">
        <f t="shared" si="344"/>
        <v>0</v>
      </c>
      <c r="JE1883">
        <f t="shared" si="345"/>
        <v>0</v>
      </c>
      <c r="JF1883" t="str">
        <f t="shared" ca="1" si="346"/>
        <v/>
      </c>
      <c r="JG1883" t="str">
        <f t="shared" ca="1" si="347"/>
        <v/>
      </c>
      <c r="JH1883" t="str">
        <f t="shared" ca="1" si="348"/>
        <v/>
      </c>
      <c r="JI1883" t="str">
        <f t="shared" ca="1" si="349"/>
        <v/>
      </c>
    </row>
    <row r="1884" spans="264:269" x14ac:dyDescent="0.2">
      <c r="JD1884">
        <f t="shared" ref="JD1884:JD1947" si="350">IF(JD1883&lt;&gt;0,JD1883-1,0)</f>
        <v>0</v>
      </c>
      <c r="JE1884">
        <f t="shared" ref="JE1884:JE1947" si="351">IF(JD1884&lt;&gt;0,JE1883+1,0)</f>
        <v>0</v>
      </c>
      <c r="JF1884" t="str">
        <f t="shared" ref="JF1884:JF1947" ca="1" si="352">IF(ScenarioType&lt;&gt;"ALL",IF(ISERROR(IF(INDIRECT("SCENARIOMETA!B"&amp;JE1884)=ScenarioType,INDIRECT("SCENARIOMETA!A"&amp;JE1884)," ")),"",IF(INDIRECT("SCENARIOMETA!B"&amp;JE1884)=ScenarioType,INDIRECT("SCENARIOMETA!A"&amp;JE1884)," ")),IF(JD1884&lt;&gt;0,INDIRECT("SCENARIOMETA!A"&amp;JE1884),""))</f>
        <v/>
      </c>
      <c r="JG1884" t="str">
        <f t="shared" ref="JG1884:JG1947" ca="1" si="353">IF(ScenarioType&lt;&gt;"ALL",IF(ISERROR(IF(INDIRECT("SCENARIOMETA!B"&amp;JE1884)=ScenarioType,INDIRECT("SCENARIOMETA!B"&amp;JE1884)," ")),"",IF(INDIRECT("SCENARIOMETA!B"&amp;JE1884)=ScenarioType,INDIRECT("SCENARIOMETA!B"&amp;JE1884)," ")),IF(JD1884&lt;&gt;0,INDIRECT("SCENARIOMETA!B"&amp;JE1884),""))</f>
        <v/>
      </c>
      <c r="JH1884" t="str">
        <f t="shared" ref="JH1884:JH1947" ca="1" si="354">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355">IF(ScenarioType&lt;&gt;"ALL",IF(ISERROR(IF(INDIRECT("SCENARIOMETA!B"&amp;JE1884)=ScenarioType,INDIRECT("SCENARIOMETA!E"&amp;JE1884)," ")),"",IF(INDIRECT("SCENARIOMETA!B"&amp;JE1884)=ScenarioType,INDIRECT("SCENARIOMETA!E"&amp;JE1884)," ")+14),IF(JD1884&lt;&gt;0,INDIRECT("SCENARIOMETA!E"&amp;JE1884)+14,""))</f>
        <v/>
      </c>
    </row>
    <row r="1885" spans="264:269" x14ac:dyDescent="0.2">
      <c r="JD1885">
        <f t="shared" si="350"/>
        <v>0</v>
      </c>
      <c r="JE1885">
        <f t="shared" si="351"/>
        <v>0</v>
      </c>
      <c r="JF1885" t="str">
        <f t="shared" ca="1" si="352"/>
        <v/>
      </c>
      <c r="JG1885" t="str">
        <f t="shared" ca="1" si="353"/>
        <v/>
      </c>
      <c r="JH1885" t="str">
        <f t="shared" ca="1" si="354"/>
        <v/>
      </c>
      <c r="JI1885" t="str">
        <f t="shared" ca="1" si="355"/>
        <v/>
      </c>
    </row>
    <row r="1886" spans="264:269" x14ac:dyDescent="0.2">
      <c r="JD1886">
        <f t="shared" si="350"/>
        <v>0</v>
      </c>
      <c r="JE1886">
        <f t="shared" si="351"/>
        <v>0</v>
      </c>
      <c r="JF1886" t="str">
        <f t="shared" ca="1" si="352"/>
        <v/>
      </c>
      <c r="JG1886" t="str">
        <f t="shared" ca="1" si="353"/>
        <v/>
      </c>
      <c r="JH1886" t="str">
        <f t="shared" ca="1" si="354"/>
        <v/>
      </c>
      <c r="JI1886" t="str">
        <f t="shared" ca="1" si="355"/>
        <v/>
      </c>
    </row>
    <row r="1887" spans="264:269" x14ac:dyDescent="0.2">
      <c r="JD1887">
        <f t="shared" si="350"/>
        <v>0</v>
      </c>
      <c r="JE1887">
        <f t="shared" si="351"/>
        <v>0</v>
      </c>
      <c r="JF1887" t="str">
        <f t="shared" ca="1" si="352"/>
        <v/>
      </c>
      <c r="JG1887" t="str">
        <f t="shared" ca="1" si="353"/>
        <v/>
      </c>
      <c r="JH1887" t="str">
        <f t="shared" ca="1" si="354"/>
        <v/>
      </c>
      <c r="JI1887" t="str">
        <f t="shared" ca="1" si="355"/>
        <v/>
      </c>
    </row>
    <row r="1888" spans="264:269" x14ac:dyDescent="0.2">
      <c r="JD1888">
        <f t="shared" si="350"/>
        <v>0</v>
      </c>
      <c r="JE1888">
        <f t="shared" si="351"/>
        <v>0</v>
      </c>
      <c r="JF1888" t="str">
        <f t="shared" ca="1" si="352"/>
        <v/>
      </c>
      <c r="JG1888" t="str">
        <f t="shared" ca="1" si="353"/>
        <v/>
      </c>
      <c r="JH1888" t="str">
        <f t="shared" ca="1" si="354"/>
        <v/>
      </c>
      <c r="JI1888" t="str">
        <f t="shared" ca="1" si="355"/>
        <v/>
      </c>
    </row>
    <row r="1889" spans="264:269" x14ac:dyDescent="0.2">
      <c r="JD1889">
        <f t="shared" si="350"/>
        <v>0</v>
      </c>
      <c r="JE1889">
        <f t="shared" si="351"/>
        <v>0</v>
      </c>
      <c r="JF1889" t="str">
        <f t="shared" ca="1" si="352"/>
        <v/>
      </c>
      <c r="JG1889" t="str">
        <f t="shared" ca="1" si="353"/>
        <v/>
      </c>
      <c r="JH1889" t="str">
        <f t="shared" ca="1" si="354"/>
        <v/>
      </c>
      <c r="JI1889" t="str">
        <f t="shared" ca="1" si="355"/>
        <v/>
      </c>
    </row>
    <row r="1890" spans="264:269" x14ac:dyDescent="0.2">
      <c r="JD1890">
        <f t="shared" si="350"/>
        <v>0</v>
      </c>
      <c r="JE1890">
        <f t="shared" si="351"/>
        <v>0</v>
      </c>
      <c r="JF1890" t="str">
        <f t="shared" ca="1" si="352"/>
        <v/>
      </c>
      <c r="JG1890" t="str">
        <f t="shared" ca="1" si="353"/>
        <v/>
      </c>
      <c r="JH1890" t="str">
        <f t="shared" ca="1" si="354"/>
        <v/>
      </c>
      <c r="JI1890" t="str">
        <f t="shared" ca="1" si="355"/>
        <v/>
      </c>
    </row>
    <row r="1891" spans="264:269" x14ac:dyDescent="0.2">
      <c r="JD1891">
        <f t="shared" si="350"/>
        <v>0</v>
      </c>
      <c r="JE1891">
        <f t="shared" si="351"/>
        <v>0</v>
      </c>
      <c r="JF1891" t="str">
        <f t="shared" ca="1" si="352"/>
        <v/>
      </c>
      <c r="JG1891" t="str">
        <f t="shared" ca="1" si="353"/>
        <v/>
      </c>
      <c r="JH1891" t="str">
        <f t="shared" ca="1" si="354"/>
        <v/>
      </c>
      <c r="JI1891" t="str">
        <f t="shared" ca="1" si="355"/>
        <v/>
      </c>
    </row>
    <row r="1892" spans="264:269" x14ac:dyDescent="0.2">
      <c r="JD1892">
        <f t="shared" si="350"/>
        <v>0</v>
      </c>
      <c r="JE1892">
        <f t="shared" si="351"/>
        <v>0</v>
      </c>
      <c r="JF1892" t="str">
        <f t="shared" ca="1" si="352"/>
        <v/>
      </c>
      <c r="JG1892" t="str">
        <f t="shared" ca="1" si="353"/>
        <v/>
      </c>
      <c r="JH1892" t="str">
        <f t="shared" ca="1" si="354"/>
        <v/>
      </c>
      <c r="JI1892" t="str">
        <f t="shared" ca="1" si="355"/>
        <v/>
      </c>
    </row>
    <row r="1893" spans="264:269" x14ac:dyDescent="0.2">
      <c r="JD1893">
        <f t="shared" si="350"/>
        <v>0</v>
      </c>
      <c r="JE1893">
        <f t="shared" si="351"/>
        <v>0</v>
      </c>
      <c r="JF1893" t="str">
        <f t="shared" ca="1" si="352"/>
        <v/>
      </c>
      <c r="JG1893" t="str">
        <f t="shared" ca="1" si="353"/>
        <v/>
      </c>
      <c r="JH1893" t="str">
        <f t="shared" ca="1" si="354"/>
        <v/>
      </c>
      <c r="JI1893" t="str">
        <f t="shared" ca="1" si="355"/>
        <v/>
      </c>
    </row>
    <row r="1894" spans="264:269" x14ac:dyDescent="0.2">
      <c r="JD1894">
        <f t="shared" si="350"/>
        <v>0</v>
      </c>
      <c r="JE1894">
        <f t="shared" si="351"/>
        <v>0</v>
      </c>
      <c r="JF1894" t="str">
        <f t="shared" ca="1" si="352"/>
        <v/>
      </c>
      <c r="JG1894" t="str">
        <f t="shared" ca="1" si="353"/>
        <v/>
      </c>
      <c r="JH1894" t="str">
        <f t="shared" ca="1" si="354"/>
        <v/>
      </c>
      <c r="JI1894" t="str">
        <f t="shared" ca="1" si="355"/>
        <v/>
      </c>
    </row>
    <row r="1895" spans="264:269" x14ac:dyDescent="0.2">
      <c r="JD1895">
        <f t="shared" si="350"/>
        <v>0</v>
      </c>
      <c r="JE1895">
        <f t="shared" si="351"/>
        <v>0</v>
      </c>
      <c r="JF1895" t="str">
        <f t="shared" ca="1" si="352"/>
        <v/>
      </c>
      <c r="JG1895" t="str">
        <f t="shared" ca="1" si="353"/>
        <v/>
      </c>
      <c r="JH1895" t="str">
        <f t="shared" ca="1" si="354"/>
        <v/>
      </c>
      <c r="JI1895" t="str">
        <f t="shared" ca="1" si="355"/>
        <v/>
      </c>
    </row>
    <row r="1896" spans="264:269" x14ac:dyDescent="0.2">
      <c r="JD1896">
        <f t="shared" si="350"/>
        <v>0</v>
      </c>
      <c r="JE1896">
        <f t="shared" si="351"/>
        <v>0</v>
      </c>
      <c r="JF1896" t="str">
        <f t="shared" ca="1" si="352"/>
        <v/>
      </c>
      <c r="JG1896" t="str">
        <f t="shared" ca="1" si="353"/>
        <v/>
      </c>
      <c r="JH1896" t="str">
        <f t="shared" ca="1" si="354"/>
        <v/>
      </c>
      <c r="JI1896" t="str">
        <f t="shared" ca="1" si="355"/>
        <v/>
      </c>
    </row>
    <row r="1897" spans="264:269" x14ac:dyDescent="0.2">
      <c r="JD1897">
        <f t="shared" si="350"/>
        <v>0</v>
      </c>
      <c r="JE1897">
        <f t="shared" si="351"/>
        <v>0</v>
      </c>
      <c r="JF1897" t="str">
        <f t="shared" ca="1" si="352"/>
        <v/>
      </c>
      <c r="JG1897" t="str">
        <f t="shared" ca="1" si="353"/>
        <v/>
      </c>
      <c r="JH1897" t="str">
        <f t="shared" ca="1" si="354"/>
        <v/>
      </c>
      <c r="JI1897" t="str">
        <f t="shared" ca="1" si="355"/>
        <v/>
      </c>
    </row>
    <row r="1898" spans="264:269" x14ac:dyDescent="0.2">
      <c r="JD1898">
        <f t="shared" si="350"/>
        <v>0</v>
      </c>
      <c r="JE1898">
        <f t="shared" si="351"/>
        <v>0</v>
      </c>
      <c r="JF1898" t="str">
        <f t="shared" ca="1" si="352"/>
        <v/>
      </c>
      <c r="JG1898" t="str">
        <f t="shared" ca="1" si="353"/>
        <v/>
      </c>
      <c r="JH1898" t="str">
        <f t="shared" ca="1" si="354"/>
        <v/>
      </c>
      <c r="JI1898" t="str">
        <f t="shared" ca="1" si="355"/>
        <v/>
      </c>
    </row>
    <row r="1899" spans="264:269" x14ac:dyDescent="0.2">
      <c r="JD1899">
        <f t="shared" si="350"/>
        <v>0</v>
      </c>
      <c r="JE1899">
        <f t="shared" si="351"/>
        <v>0</v>
      </c>
      <c r="JF1899" t="str">
        <f t="shared" ca="1" si="352"/>
        <v/>
      </c>
      <c r="JG1899" t="str">
        <f t="shared" ca="1" si="353"/>
        <v/>
      </c>
      <c r="JH1899" t="str">
        <f t="shared" ca="1" si="354"/>
        <v/>
      </c>
      <c r="JI1899" t="str">
        <f t="shared" ca="1" si="355"/>
        <v/>
      </c>
    </row>
    <row r="1900" spans="264:269" x14ac:dyDescent="0.2">
      <c r="JD1900">
        <f t="shared" si="350"/>
        <v>0</v>
      </c>
      <c r="JE1900">
        <f t="shared" si="351"/>
        <v>0</v>
      </c>
      <c r="JF1900" t="str">
        <f t="shared" ca="1" si="352"/>
        <v/>
      </c>
      <c r="JG1900" t="str">
        <f t="shared" ca="1" si="353"/>
        <v/>
      </c>
      <c r="JH1900" t="str">
        <f t="shared" ca="1" si="354"/>
        <v/>
      </c>
      <c r="JI1900" t="str">
        <f t="shared" ca="1" si="355"/>
        <v/>
      </c>
    </row>
    <row r="1901" spans="264:269" x14ac:dyDescent="0.2">
      <c r="JD1901">
        <f t="shared" si="350"/>
        <v>0</v>
      </c>
      <c r="JE1901">
        <f t="shared" si="351"/>
        <v>0</v>
      </c>
      <c r="JF1901" t="str">
        <f t="shared" ca="1" si="352"/>
        <v/>
      </c>
      <c r="JG1901" t="str">
        <f t="shared" ca="1" si="353"/>
        <v/>
      </c>
      <c r="JH1901" t="str">
        <f t="shared" ca="1" si="354"/>
        <v/>
      </c>
      <c r="JI1901" t="str">
        <f t="shared" ca="1" si="355"/>
        <v/>
      </c>
    </row>
    <row r="1902" spans="264:269" x14ac:dyDescent="0.2">
      <c r="JD1902">
        <f t="shared" si="350"/>
        <v>0</v>
      </c>
      <c r="JE1902">
        <f t="shared" si="351"/>
        <v>0</v>
      </c>
      <c r="JF1902" t="str">
        <f t="shared" ca="1" si="352"/>
        <v/>
      </c>
      <c r="JG1902" t="str">
        <f t="shared" ca="1" si="353"/>
        <v/>
      </c>
      <c r="JH1902" t="str">
        <f t="shared" ca="1" si="354"/>
        <v/>
      </c>
      <c r="JI1902" t="str">
        <f t="shared" ca="1" si="355"/>
        <v/>
      </c>
    </row>
    <row r="1903" spans="264:269" x14ac:dyDescent="0.2">
      <c r="JD1903">
        <f t="shared" si="350"/>
        <v>0</v>
      </c>
      <c r="JE1903">
        <f t="shared" si="351"/>
        <v>0</v>
      </c>
      <c r="JF1903" t="str">
        <f t="shared" ca="1" si="352"/>
        <v/>
      </c>
      <c r="JG1903" t="str">
        <f t="shared" ca="1" si="353"/>
        <v/>
      </c>
      <c r="JH1903" t="str">
        <f t="shared" ca="1" si="354"/>
        <v/>
      </c>
      <c r="JI1903" t="str">
        <f t="shared" ca="1" si="355"/>
        <v/>
      </c>
    </row>
    <row r="1904" spans="264:269" x14ac:dyDescent="0.2">
      <c r="JD1904">
        <f t="shared" si="350"/>
        <v>0</v>
      </c>
      <c r="JE1904">
        <f t="shared" si="351"/>
        <v>0</v>
      </c>
      <c r="JF1904" t="str">
        <f t="shared" ca="1" si="352"/>
        <v/>
      </c>
      <c r="JG1904" t="str">
        <f t="shared" ca="1" si="353"/>
        <v/>
      </c>
      <c r="JH1904" t="str">
        <f t="shared" ca="1" si="354"/>
        <v/>
      </c>
      <c r="JI1904" t="str">
        <f t="shared" ca="1" si="355"/>
        <v/>
      </c>
    </row>
    <row r="1905" spans="264:269" x14ac:dyDescent="0.2">
      <c r="JD1905">
        <f t="shared" si="350"/>
        <v>0</v>
      </c>
      <c r="JE1905">
        <f t="shared" si="351"/>
        <v>0</v>
      </c>
      <c r="JF1905" t="str">
        <f t="shared" ca="1" si="352"/>
        <v/>
      </c>
      <c r="JG1905" t="str">
        <f t="shared" ca="1" si="353"/>
        <v/>
      </c>
      <c r="JH1905" t="str">
        <f t="shared" ca="1" si="354"/>
        <v/>
      </c>
      <c r="JI1905" t="str">
        <f t="shared" ca="1" si="355"/>
        <v/>
      </c>
    </row>
    <row r="1906" spans="264:269" x14ac:dyDescent="0.2">
      <c r="JD1906">
        <f t="shared" si="350"/>
        <v>0</v>
      </c>
      <c r="JE1906">
        <f t="shared" si="351"/>
        <v>0</v>
      </c>
      <c r="JF1906" t="str">
        <f t="shared" ca="1" si="352"/>
        <v/>
      </c>
      <c r="JG1906" t="str">
        <f t="shared" ca="1" si="353"/>
        <v/>
      </c>
      <c r="JH1906" t="str">
        <f t="shared" ca="1" si="354"/>
        <v/>
      </c>
      <c r="JI1906" t="str">
        <f t="shared" ca="1" si="355"/>
        <v/>
      </c>
    </row>
    <row r="1907" spans="264:269" x14ac:dyDescent="0.2">
      <c r="JD1907">
        <f t="shared" si="350"/>
        <v>0</v>
      </c>
      <c r="JE1907">
        <f t="shared" si="351"/>
        <v>0</v>
      </c>
      <c r="JF1907" t="str">
        <f t="shared" ca="1" si="352"/>
        <v/>
      </c>
      <c r="JG1907" t="str">
        <f t="shared" ca="1" si="353"/>
        <v/>
      </c>
      <c r="JH1907" t="str">
        <f t="shared" ca="1" si="354"/>
        <v/>
      </c>
      <c r="JI1907" t="str">
        <f t="shared" ca="1" si="355"/>
        <v/>
      </c>
    </row>
    <row r="1908" spans="264:269" x14ac:dyDescent="0.2">
      <c r="JD1908">
        <f t="shared" si="350"/>
        <v>0</v>
      </c>
      <c r="JE1908">
        <f t="shared" si="351"/>
        <v>0</v>
      </c>
      <c r="JF1908" t="str">
        <f t="shared" ca="1" si="352"/>
        <v/>
      </c>
      <c r="JG1908" t="str">
        <f t="shared" ca="1" si="353"/>
        <v/>
      </c>
      <c r="JH1908" t="str">
        <f t="shared" ca="1" si="354"/>
        <v/>
      </c>
      <c r="JI1908" t="str">
        <f t="shared" ca="1" si="355"/>
        <v/>
      </c>
    </row>
    <row r="1909" spans="264:269" x14ac:dyDescent="0.2">
      <c r="JD1909">
        <f t="shared" si="350"/>
        <v>0</v>
      </c>
      <c r="JE1909">
        <f t="shared" si="351"/>
        <v>0</v>
      </c>
      <c r="JF1909" t="str">
        <f t="shared" ca="1" si="352"/>
        <v/>
      </c>
      <c r="JG1909" t="str">
        <f t="shared" ca="1" si="353"/>
        <v/>
      </c>
      <c r="JH1909" t="str">
        <f t="shared" ca="1" si="354"/>
        <v/>
      </c>
      <c r="JI1909" t="str">
        <f t="shared" ca="1" si="355"/>
        <v/>
      </c>
    </row>
    <row r="1910" spans="264:269" x14ac:dyDescent="0.2">
      <c r="JD1910">
        <f t="shared" si="350"/>
        <v>0</v>
      </c>
      <c r="JE1910">
        <f t="shared" si="351"/>
        <v>0</v>
      </c>
      <c r="JF1910" t="str">
        <f t="shared" ca="1" si="352"/>
        <v/>
      </c>
      <c r="JG1910" t="str">
        <f t="shared" ca="1" si="353"/>
        <v/>
      </c>
      <c r="JH1910" t="str">
        <f t="shared" ca="1" si="354"/>
        <v/>
      </c>
      <c r="JI1910" t="str">
        <f t="shared" ca="1" si="355"/>
        <v/>
      </c>
    </row>
    <row r="1911" spans="264:269" x14ac:dyDescent="0.2">
      <c r="JD1911">
        <f t="shared" si="350"/>
        <v>0</v>
      </c>
      <c r="JE1911">
        <f t="shared" si="351"/>
        <v>0</v>
      </c>
      <c r="JF1911" t="str">
        <f t="shared" ca="1" si="352"/>
        <v/>
      </c>
      <c r="JG1911" t="str">
        <f t="shared" ca="1" si="353"/>
        <v/>
      </c>
      <c r="JH1911" t="str">
        <f t="shared" ca="1" si="354"/>
        <v/>
      </c>
      <c r="JI1911" t="str">
        <f t="shared" ca="1" si="355"/>
        <v/>
      </c>
    </row>
    <row r="1912" spans="264:269" x14ac:dyDescent="0.2">
      <c r="JD1912">
        <f t="shared" si="350"/>
        <v>0</v>
      </c>
      <c r="JE1912">
        <f t="shared" si="351"/>
        <v>0</v>
      </c>
      <c r="JF1912" t="str">
        <f t="shared" ca="1" si="352"/>
        <v/>
      </c>
      <c r="JG1912" t="str">
        <f t="shared" ca="1" si="353"/>
        <v/>
      </c>
      <c r="JH1912" t="str">
        <f t="shared" ca="1" si="354"/>
        <v/>
      </c>
      <c r="JI1912" t="str">
        <f t="shared" ca="1" si="355"/>
        <v/>
      </c>
    </row>
    <row r="1913" spans="264:269" x14ac:dyDescent="0.2">
      <c r="JD1913">
        <f t="shared" si="350"/>
        <v>0</v>
      </c>
      <c r="JE1913">
        <f t="shared" si="351"/>
        <v>0</v>
      </c>
      <c r="JF1913" t="str">
        <f t="shared" ca="1" si="352"/>
        <v/>
      </c>
      <c r="JG1913" t="str">
        <f t="shared" ca="1" si="353"/>
        <v/>
      </c>
      <c r="JH1913" t="str">
        <f t="shared" ca="1" si="354"/>
        <v/>
      </c>
      <c r="JI1913" t="str">
        <f t="shared" ca="1" si="355"/>
        <v/>
      </c>
    </row>
    <row r="1914" spans="264:269" x14ac:dyDescent="0.2">
      <c r="JD1914">
        <f t="shared" si="350"/>
        <v>0</v>
      </c>
      <c r="JE1914">
        <f t="shared" si="351"/>
        <v>0</v>
      </c>
      <c r="JF1914" t="str">
        <f t="shared" ca="1" si="352"/>
        <v/>
      </c>
      <c r="JG1914" t="str">
        <f t="shared" ca="1" si="353"/>
        <v/>
      </c>
      <c r="JH1914" t="str">
        <f t="shared" ca="1" si="354"/>
        <v/>
      </c>
      <c r="JI1914" t="str">
        <f t="shared" ca="1" si="355"/>
        <v/>
      </c>
    </row>
    <row r="1915" spans="264:269" x14ac:dyDescent="0.2">
      <c r="JD1915">
        <f t="shared" si="350"/>
        <v>0</v>
      </c>
      <c r="JE1915">
        <f t="shared" si="351"/>
        <v>0</v>
      </c>
      <c r="JF1915" t="str">
        <f t="shared" ca="1" si="352"/>
        <v/>
      </c>
      <c r="JG1915" t="str">
        <f t="shared" ca="1" si="353"/>
        <v/>
      </c>
      <c r="JH1915" t="str">
        <f t="shared" ca="1" si="354"/>
        <v/>
      </c>
      <c r="JI1915" t="str">
        <f t="shared" ca="1" si="355"/>
        <v/>
      </c>
    </row>
    <row r="1916" spans="264:269" x14ac:dyDescent="0.2">
      <c r="JD1916">
        <f t="shared" si="350"/>
        <v>0</v>
      </c>
      <c r="JE1916">
        <f t="shared" si="351"/>
        <v>0</v>
      </c>
      <c r="JF1916" t="str">
        <f t="shared" ca="1" si="352"/>
        <v/>
      </c>
      <c r="JG1916" t="str">
        <f t="shared" ca="1" si="353"/>
        <v/>
      </c>
      <c r="JH1916" t="str">
        <f t="shared" ca="1" si="354"/>
        <v/>
      </c>
      <c r="JI1916" t="str">
        <f t="shared" ca="1" si="355"/>
        <v/>
      </c>
    </row>
    <row r="1917" spans="264:269" x14ac:dyDescent="0.2">
      <c r="JD1917">
        <f t="shared" si="350"/>
        <v>0</v>
      </c>
      <c r="JE1917">
        <f t="shared" si="351"/>
        <v>0</v>
      </c>
      <c r="JF1917" t="str">
        <f t="shared" ca="1" si="352"/>
        <v/>
      </c>
      <c r="JG1917" t="str">
        <f t="shared" ca="1" si="353"/>
        <v/>
      </c>
      <c r="JH1917" t="str">
        <f t="shared" ca="1" si="354"/>
        <v/>
      </c>
      <c r="JI1917" t="str">
        <f t="shared" ca="1" si="355"/>
        <v/>
      </c>
    </row>
    <row r="1918" spans="264:269" x14ac:dyDescent="0.2">
      <c r="JD1918">
        <f t="shared" si="350"/>
        <v>0</v>
      </c>
      <c r="JE1918">
        <f t="shared" si="351"/>
        <v>0</v>
      </c>
      <c r="JF1918" t="str">
        <f t="shared" ca="1" si="352"/>
        <v/>
      </c>
      <c r="JG1918" t="str">
        <f t="shared" ca="1" si="353"/>
        <v/>
      </c>
      <c r="JH1918" t="str">
        <f t="shared" ca="1" si="354"/>
        <v/>
      </c>
      <c r="JI1918" t="str">
        <f t="shared" ca="1" si="355"/>
        <v/>
      </c>
    </row>
    <row r="1919" spans="264:269" x14ac:dyDescent="0.2">
      <c r="JD1919">
        <f t="shared" si="350"/>
        <v>0</v>
      </c>
      <c r="JE1919">
        <f t="shared" si="351"/>
        <v>0</v>
      </c>
      <c r="JF1919" t="str">
        <f t="shared" ca="1" si="352"/>
        <v/>
      </c>
      <c r="JG1919" t="str">
        <f t="shared" ca="1" si="353"/>
        <v/>
      </c>
      <c r="JH1919" t="str">
        <f t="shared" ca="1" si="354"/>
        <v/>
      </c>
      <c r="JI1919" t="str">
        <f t="shared" ca="1" si="355"/>
        <v/>
      </c>
    </row>
    <row r="1920" spans="264:269" x14ac:dyDescent="0.2">
      <c r="JD1920">
        <f t="shared" si="350"/>
        <v>0</v>
      </c>
      <c r="JE1920">
        <f t="shared" si="351"/>
        <v>0</v>
      </c>
      <c r="JF1920" t="str">
        <f t="shared" ca="1" si="352"/>
        <v/>
      </c>
      <c r="JG1920" t="str">
        <f t="shared" ca="1" si="353"/>
        <v/>
      </c>
      <c r="JH1920" t="str">
        <f t="shared" ca="1" si="354"/>
        <v/>
      </c>
      <c r="JI1920" t="str">
        <f t="shared" ca="1" si="355"/>
        <v/>
      </c>
    </row>
    <row r="1921" spans="264:269" x14ac:dyDescent="0.2">
      <c r="JD1921">
        <f t="shared" si="350"/>
        <v>0</v>
      </c>
      <c r="JE1921">
        <f t="shared" si="351"/>
        <v>0</v>
      </c>
      <c r="JF1921" t="str">
        <f t="shared" ca="1" si="352"/>
        <v/>
      </c>
      <c r="JG1921" t="str">
        <f t="shared" ca="1" si="353"/>
        <v/>
      </c>
      <c r="JH1921" t="str">
        <f t="shared" ca="1" si="354"/>
        <v/>
      </c>
      <c r="JI1921" t="str">
        <f t="shared" ca="1" si="355"/>
        <v/>
      </c>
    </row>
    <row r="1922" spans="264:269" x14ac:dyDescent="0.2">
      <c r="JD1922">
        <f t="shared" si="350"/>
        <v>0</v>
      </c>
      <c r="JE1922">
        <f t="shared" si="351"/>
        <v>0</v>
      </c>
      <c r="JF1922" t="str">
        <f t="shared" ca="1" si="352"/>
        <v/>
      </c>
      <c r="JG1922" t="str">
        <f t="shared" ca="1" si="353"/>
        <v/>
      </c>
      <c r="JH1922" t="str">
        <f t="shared" ca="1" si="354"/>
        <v/>
      </c>
      <c r="JI1922" t="str">
        <f t="shared" ca="1" si="355"/>
        <v/>
      </c>
    </row>
    <row r="1923" spans="264:269" x14ac:dyDescent="0.2">
      <c r="JD1923">
        <f t="shared" si="350"/>
        <v>0</v>
      </c>
      <c r="JE1923">
        <f t="shared" si="351"/>
        <v>0</v>
      </c>
      <c r="JF1923" t="str">
        <f t="shared" ca="1" si="352"/>
        <v/>
      </c>
      <c r="JG1923" t="str">
        <f t="shared" ca="1" si="353"/>
        <v/>
      </c>
      <c r="JH1923" t="str">
        <f t="shared" ca="1" si="354"/>
        <v/>
      </c>
      <c r="JI1923" t="str">
        <f t="shared" ca="1" si="355"/>
        <v/>
      </c>
    </row>
    <row r="1924" spans="264:269" x14ac:dyDescent="0.2">
      <c r="JD1924">
        <f t="shared" si="350"/>
        <v>0</v>
      </c>
      <c r="JE1924">
        <f t="shared" si="351"/>
        <v>0</v>
      </c>
      <c r="JF1924" t="str">
        <f t="shared" ca="1" si="352"/>
        <v/>
      </c>
      <c r="JG1924" t="str">
        <f t="shared" ca="1" si="353"/>
        <v/>
      </c>
      <c r="JH1924" t="str">
        <f t="shared" ca="1" si="354"/>
        <v/>
      </c>
      <c r="JI1924" t="str">
        <f t="shared" ca="1" si="355"/>
        <v/>
      </c>
    </row>
    <row r="1925" spans="264:269" x14ac:dyDescent="0.2">
      <c r="JD1925">
        <f t="shared" si="350"/>
        <v>0</v>
      </c>
      <c r="JE1925">
        <f t="shared" si="351"/>
        <v>0</v>
      </c>
      <c r="JF1925" t="str">
        <f t="shared" ca="1" si="352"/>
        <v/>
      </c>
      <c r="JG1925" t="str">
        <f t="shared" ca="1" si="353"/>
        <v/>
      </c>
      <c r="JH1925" t="str">
        <f t="shared" ca="1" si="354"/>
        <v/>
      </c>
      <c r="JI1925" t="str">
        <f t="shared" ca="1" si="355"/>
        <v/>
      </c>
    </row>
    <row r="1926" spans="264:269" x14ac:dyDescent="0.2">
      <c r="JD1926">
        <f t="shared" si="350"/>
        <v>0</v>
      </c>
      <c r="JE1926">
        <f t="shared" si="351"/>
        <v>0</v>
      </c>
      <c r="JF1926" t="str">
        <f t="shared" ca="1" si="352"/>
        <v/>
      </c>
      <c r="JG1926" t="str">
        <f t="shared" ca="1" si="353"/>
        <v/>
      </c>
      <c r="JH1926" t="str">
        <f t="shared" ca="1" si="354"/>
        <v/>
      </c>
      <c r="JI1926" t="str">
        <f t="shared" ca="1" si="355"/>
        <v/>
      </c>
    </row>
    <row r="1927" spans="264:269" x14ac:dyDescent="0.2">
      <c r="JD1927">
        <f t="shared" si="350"/>
        <v>0</v>
      </c>
      <c r="JE1927">
        <f t="shared" si="351"/>
        <v>0</v>
      </c>
      <c r="JF1927" t="str">
        <f t="shared" ca="1" si="352"/>
        <v/>
      </c>
      <c r="JG1927" t="str">
        <f t="shared" ca="1" si="353"/>
        <v/>
      </c>
      <c r="JH1927" t="str">
        <f t="shared" ca="1" si="354"/>
        <v/>
      </c>
      <c r="JI1927" t="str">
        <f t="shared" ca="1" si="355"/>
        <v/>
      </c>
    </row>
    <row r="1928" spans="264:269" x14ac:dyDescent="0.2">
      <c r="JD1928">
        <f t="shared" si="350"/>
        <v>0</v>
      </c>
      <c r="JE1928">
        <f t="shared" si="351"/>
        <v>0</v>
      </c>
      <c r="JF1928" t="str">
        <f t="shared" ca="1" si="352"/>
        <v/>
      </c>
      <c r="JG1928" t="str">
        <f t="shared" ca="1" si="353"/>
        <v/>
      </c>
      <c r="JH1928" t="str">
        <f t="shared" ca="1" si="354"/>
        <v/>
      </c>
      <c r="JI1928" t="str">
        <f t="shared" ca="1" si="355"/>
        <v/>
      </c>
    </row>
    <row r="1929" spans="264:269" x14ac:dyDescent="0.2">
      <c r="JD1929">
        <f t="shared" si="350"/>
        <v>0</v>
      </c>
      <c r="JE1929">
        <f t="shared" si="351"/>
        <v>0</v>
      </c>
      <c r="JF1929" t="str">
        <f t="shared" ca="1" si="352"/>
        <v/>
      </c>
      <c r="JG1929" t="str">
        <f t="shared" ca="1" si="353"/>
        <v/>
      </c>
      <c r="JH1929" t="str">
        <f t="shared" ca="1" si="354"/>
        <v/>
      </c>
      <c r="JI1929" t="str">
        <f t="shared" ca="1" si="355"/>
        <v/>
      </c>
    </row>
    <row r="1930" spans="264:269" x14ac:dyDescent="0.2">
      <c r="JD1930">
        <f t="shared" si="350"/>
        <v>0</v>
      </c>
      <c r="JE1930">
        <f t="shared" si="351"/>
        <v>0</v>
      </c>
      <c r="JF1930" t="str">
        <f t="shared" ca="1" si="352"/>
        <v/>
      </c>
      <c r="JG1930" t="str">
        <f t="shared" ca="1" si="353"/>
        <v/>
      </c>
      <c r="JH1930" t="str">
        <f t="shared" ca="1" si="354"/>
        <v/>
      </c>
      <c r="JI1930" t="str">
        <f t="shared" ca="1" si="355"/>
        <v/>
      </c>
    </row>
    <row r="1931" spans="264:269" x14ac:dyDescent="0.2">
      <c r="JD1931">
        <f t="shared" si="350"/>
        <v>0</v>
      </c>
      <c r="JE1931">
        <f t="shared" si="351"/>
        <v>0</v>
      </c>
      <c r="JF1931" t="str">
        <f t="shared" ca="1" si="352"/>
        <v/>
      </c>
      <c r="JG1931" t="str">
        <f t="shared" ca="1" si="353"/>
        <v/>
      </c>
      <c r="JH1931" t="str">
        <f t="shared" ca="1" si="354"/>
        <v/>
      </c>
      <c r="JI1931" t="str">
        <f t="shared" ca="1" si="355"/>
        <v/>
      </c>
    </row>
    <row r="1932" spans="264:269" x14ac:dyDescent="0.2">
      <c r="JD1932">
        <f t="shared" si="350"/>
        <v>0</v>
      </c>
      <c r="JE1932">
        <f t="shared" si="351"/>
        <v>0</v>
      </c>
      <c r="JF1932" t="str">
        <f t="shared" ca="1" si="352"/>
        <v/>
      </c>
      <c r="JG1932" t="str">
        <f t="shared" ca="1" si="353"/>
        <v/>
      </c>
      <c r="JH1932" t="str">
        <f t="shared" ca="1" si="354"/>
        <v/>
      </c>
      <c r="JI1932" t="str">
        <f t="shared" ca="1" si="355"/>
        <v/>
      </c>
    </row>
    <row r="1933" spans="264:269" x14ac:dyDescent="0.2">
      <c r="JD1933">
        <f t="shared" si="350"/>
        <v>0</v>
      </c>
      <c r="JE1933">
        <f t="shared" si="351"/>
        <v>0</v>
      </c>
      <c r="JF1933" t="str">
        <f t="shared" ca="1" si="352"/>
        <v/>
      </c>
      <c r="JG1933" t="str">
        <f t="shared" ca="1" si="353"/>
        <v/>
      </c>
      <c r="JH1933" t="str">
        <f t="shared" ca="1" si="354"/>
        <v/>
      </c>
      <c r="JI1933" t="str">
        <f t="shared" ca="1" si="355"/>
        <v/>
      </c>
    </row>
    <row r="1934" spans="264:269" x14ac:dyDescent="0.2">
      <c r="JD1934">
        <f t="shared" si="350"/>
        <v>0</v>
      </c>
      <c r="JE1934">
        <f t="shared" si="351"/>
        <v>0</v>
      </c>
      <c r="JF1934" t="str">
        <f t="shared" ca="1" si="352"/>
        <v/>
      </c>
      <c r="JG1934" t="str">
        <f t="shared" ca="1" si="353"/>
        <v/>
      </c>
      <c r="JH1934" t="str">
        <f t="shared" ca="1" si="354"/>
        <v/>
      </c>
      <c r="JI1934" t="str">
        <f t="shared" ca="1" si="355"/>
        <v/>
      </c>
    </row>
    <row r="1935" spans="264:269" x14ac:dyDescent="0.2">
      <c r="JD1935">
        <f t="shared" si="350"/>
        <v>0</v>
      </c>
      <c r="JE1935">
        <f t="shared" si="351"/>
        <v>0</v>
      </c>
      <c r="JF1935" t="str">
        <f t="shared" ca="1" si="352"/>
        <v/>
      </c>
      <c r="JG1935" t="str">
        <f t="shared" ca="1" si="353"/>
        <v/>
      </c>
      <c r="JH1935" t="str">
        <f t="shared" ca="1" si="354"/>
        <v/>
      </c>
      <c r="JI1935" t="str">
        <f t="shared" ca="1" si="355"/>
        <v/>
      </c>
    </row>
    <row r="1936" spans="264:269" x14ac:dyDescent="0.2">
      <c r="JD1936">
        <f t="shared" si="350"/>
        <v>0</v>
      </c>
      <c r="JE1936">
        <f t="shared" si="351"/>
        <v>0</v>
      </c>
      <c r="JF1936" t="str">
        <f t="shared" ca="1" si="352"/>
        <v/>
      </c>
      <c r="JG1936" t="str">
        <f t="shared" ca="1" si="353"/>
        <v/>
      </c>
      <c r="JH1936" t="str">
        <f t="shared" ca="1" si="354"/>
        <v/>
      </c>
      <c r="JI1936" t="str">
        <f t="shared" ca="1" si="355"/>
        <v/>
      </c>
    </row>
    <row r="1937" spans="264:269" x14ac:dyDescent="0.2">
      <c r="JD1937">
        <f t="shared" si="350"/>
        <v>0</v>
      </c>
      <c r="JE1937">
        <f t="shared" si="351"/>
        <v>0</v>
      </c>
      <c r="JF1937" t="str">
        <f t="shared" ca="1" si="352"/>
        <v/>
      </c>
      <c r="JG1937" t="str">
        <f t="shared" ca="1" si="353"/>
        <v/>
      </c>
      <c r="JH1937" t="str">
        <f t="shared" ca="1" si="354"/>
        <v/>
      </c>
      <c r="JI1937" t="str">
        <f t="shared" ca="1" si="355"/>
        <v/>
      </c>
    </row>
    <row r="1938" spans="264:269" x14ac:dyDescent="0.2">
      <c r="JD1938">
        <f t="shared" si="350"/>
        <v>0</v>
      </c>
      <c r="JE1938">
        <f t="shared" si="351"/>
        <v>0</v>
      </c>
      <c r="JF1938" t="str">
        <f t="shared" ca="1" si="352"/>
        <v/>
      </c>
      <c r="JG1938" t="str">
        <f t="shared" ca="1" si="353"/>
        <v/>
      </c>
      <c r="JH1938" t="str">
        <f t="shared" ca="1" si="354"/>
        <v/>
      </c>
      <c r="JI1938" t="str">
        <f t="shared" ca="1" si="355"/>
        <v/>
      </c>
    </row>
    <row r="1939" spans="264:269" x14ac:dyDescent="0.2">
      <c r="JD1939">
        <f t="shared" si="350"/>
        <v>0</v>
      </c>
      <c r="JE1939">
        <f t="shared" si="351"/>
        <v>0</v>
      </c>
      <c r="JF1939" t="str">
        <f t="shared" ca="1" si="352"/>
        <v/>
      </c>
      <c r="JG1939" t="str">
        <f t="shared" ca="1" si="353"/>
        <v/>
      </c>
      <c r="JH1939" t="str">
        <f t="shared" ca="1" si="354"/>
        <v/>
      </c>
      <c r="JI1939" t="str">
        <f t="shared" ca="1" si="355"/>
        <v/>
      </c>
    </row>
    <row r="1940" spans="264:269" x14ac:dyDescent="0.2">
      <c r="JD1940">
        <f t="shared" si="350"/>
        <v>0</v>
      </c>
      <c r="JE1940">
        <f t="shared" si="351"/>
        <v>0</v>
      </c>
      <c r="JF1940" t="str">
        <f t="shared" ca="1" si="352"/>
        <v/>
      </c>
      <c r="JG1940" t="str">
        <f t="shared" ca="1" si="353"/>
        <v/>
      </c>
      <c r="JH1940" t="str">
        <f t="shared" ca="1" si="354"/>
        <v/>
      </c>
      <c r="JI1940" t="str">
        <f t="shared" ca="1" si="355"/>
        <v/>
      </c>
    </row>
    <row r="1941" spans="264:269" x14ac:dyDescent="0.2">
      <c r="JD1941">
        <f t="shared" si="350"/>
        <v>0</v>
      </c>
      <c r="JE1941">
        <f t="shared" si="351"/>
        <v>0</v>
      </c>
      <c r="JF1941" t="str">
        <f t="shared" ca="1" si="352"/>
        <v/>
      </c>
      <c r="JG1941" t="str">
        <f t="shared" ca="1" si="353"/>
        <v/>
      </c>
      <c r="JH1941" t="str">
        <f t="shared" ca="1" si="354"/>
        <v/>
      </c>
      <c r="JI1941" t="str">
        <f t="shared" ca="1" si="355"/>
        <v/>
      </c>
    </row>
    <row r="1942" spans="264:269" x14ac:dyDescent="0.2">
      <c r="JD1942">
        <f t="shared" si="350"/>
        <v>0</v>
      </c>
      <c r="JE1942">
        <f t="shared" si="351"/>
        <v>0</v>
      </c>
      <c r="JF1942" t="str">
        <f t="shared" ca="1" si="352"/>
        <v/>
      </c>
      <c r="JG1942" t="str">
        <f t="shared" ca="1" si="353"/>
        <v/>
      </c>
      <c r="JH1942" t="str">
        <f t="shared" ca="1" si="354"/>
        <v/>
      </c>
      <c r="JI1942" t="str">
        <f t="shared" ca="1" si="355"/>
        <v/>
      </c>
    </row>
    <row r="1943" spans="264:269" x14ac:dyDescent="0.2">
      <c r="JD1943">
        <f t="shared" si="350"/>
        <v>0</v>
      </c>
      <c r="JE1943">
        <f t="shared" si="351"/>
        <v>0</v>
      </c>
      <c r="JF1943" t="str">
        <f t="shared" ca="1" si="352"/>
        <v/>
      </c>
      <c r="JG1943" t="str">
        <f t="shared" ca="1" si="353"/>
        <v/>
      </c>
      <c r="JH1943" t="str">
        <f t="shared" ca="1" si="354"/>
        <v/>
      </c>
      <c r="JI1943" t="str">
        <f t="shared" ca="1" si="355"/>
        <v/>
      </c>
    </row>
    <row r="1944" spans="264:269" x14ac:dyDescent="0.2">
      <c r="JD1944">
        <f t="shared" si="350"/>
        <v>0</v>
      </c>
      <c r="JE1944">
        <f t="shared" si="351"/>
        <v>0</v>
      </c>
      <c r="JF1944" t="str">
        <f t="shared" ca="1" si="352"/>
        <v/>
      </c>
      <c r="JG1944" t="str">
        <f t="shared" ca="1" si="353"/>
        <v/>
      </c>
      <c r="JH1944" t="str">
        <f t="shared" ca="1" si="354"/>
        <v/>
      </c>
      <c r="JI1944" t="str">
        <f t="shared" ca="1" si="355"/>
        <v/>
      </c>
    </row>
    <row r="1945" spans="264:269" x14ac:dyDescent="0.2">
      <c r="JD1945">
        <f t="shared" si="350"/>
        <v>0</v>
      </c>
      <c r="JE1945">
        <f t="shared" si="351"/>
        <v>0</v>
      </c>
      <c r="JF1945" t="str">
        <f t="shared" ca="1" si="352"/>
        <v/>
      </c>
      <c r="JG1945" t="str">
        <f t="shared" ca="1" si="353"/>
        <v/>
      </c>
      <c r="JH1945" t="str">
        <f t="shared" ca="1" si="354"/>
        <v/>
      </c>
      <c r="JI1945" t="str">
        <f t="shared" ca="1" si="355"/>
        <v/>
      </c>
    </row>
    <row r="1946" spans="264:269" x14ac:dyDescent="0.2">
      <c r="JD1946">
        <f t="shared" si="350"/>
        <v>0</v>
      </c>
      <c r="JE1946">
        <f t="shared" si="351"/>
        <v>0</v>
      </c>
      <c r="JF1946" t="str">
        <f t="shared" ca="1" si="352"/>
        <v/>
      </c>
      <c r="JG1946" t="str">
        <f t="shared" ca="1" si="353"/>
        <v/>
      </c>
      <c r="JH1946" t="str">
        <f t="shared" ca="1" si="354"/>
        <v/>
      </c>
      <c r="JI1946" t="str">
        <f t="shared" ca="1" si="355"/>
        <v/>
      </c>
    </row>
    <row r="1947" spans="264:269" x14ac:dyDescent="0.2">
      <c r="JD1947">
        <f t="shared" si="350"/>
        <v>0</v>
      </c>
      <c r="JE1947">
        <f t="shared" si="351"/>
        <v>0</v>
      </c>
      <c r="JF1947" t="str">
        <f t="shared" ca="1" si="352"/>
        <v/>
      </c>
      <c r="JG1947" t="str">
        <f t="shared" ca="1" si="353"/>
        <v/>
      </c>
      <c r="JH1947" t="str">
        <f t="shared" ca="1" si="354"/>
        <v/>
      </c>
      <c r="JI1947" t="str">
        <f t="shared" ca="1" si="355"/>
        <v/>
      </c>
    </row>
    <row r="1948" spans="264:269" x14ac:dyDescent="0.2">
      <c r="JD1948">
        <f t="shared" ref="JD1948:JD2011" si="356">IF(JD1947&lt;&gt;0,JD1947-1,0)</f>
        <v>0</v>
      </c>
      <c r="JE1948">
        <f t="shared" ref="JE1948:JE2011" si="357">IF(JD1948&lt;&gt;0,JE1947+1,0)</f>
        <v>0</v>
      </c>
      <c r="JF1948" t="str">
        <f t="shared" ref="JF1948:JF2011" ca="1" si="358">IF(ScenarioType&lt;&gt;"ALL",IF(ISERROR(IF(INDIRECT("SCENARIOMETA!B"&amp;JE1948)=ScenarioType,INDIRECT("SCENARIOMETA!A"&amp;JE1948)," ")),"",IF(INDIRECT("SCENARIOMETA!B"&amp;JE1948)=ScenarioType,INDIRECT("SCENARIOMETA!A"&amp;JE1948)," ")),IF(JD1948&lt;&gt;0,INDIRECT("SCENARIOMETA!A"&amp;JE1948),""))</f>
        <v/>
      </c>
      <c r="JG1948" t="str">
        <f t="shared" ref="JG1948:JG2011" ca="1" si="359">IF(ScenarioType&lt;&gt;"ALL",IF(ISERROR(IF(INDIRECT("SCENARIOMETA!B"&amp;JE1948)=ScenarioType,INDIRECT("SCENARIOMETA!B"&amp;JE1948)," ")),"",IF(INDIRECT("SCENARIOMETA!B"&amp;JE1948)=ScenarioType,INDIRECT("SCENARIOMETA!B"&amp;JE1948)," ")),IF(JD1948&lt;&gt;0,INDIRECT("SCENARIOMETA!B"&amp;JE1948),""))</f>
        <v/>
      </c>
      <c r="JH1948" t="str">
        <f t="shared" ref="JH1948:JH2011" ca="1" si="360">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361">IF(ScenarioType&lt;&gt;"ALL",IF(ISERROR(IF(INDIRECT("SCENARIOMETA!B"&amp;JE1948)=ScenarioType,INDIRECT("SCENARIOMETA!E"&amp;JE1948)," ")),"",IF(INDIRECT("SCENARIOMETA!B"&amp;JE1948)=ScenarioType,INDIRECT("SCENARIOMETA!E"&amp;JE1948)," ")+14),IF(JD1948&lt;&gt;0,INDIRECT("SCENARIOMETA!E"&amp;JE1948)+14,""))</f>
        <v/>
      </c>
    </row>
    <row r="1949" spans="264:269" x14ac:dyDescent="0.2">
      <c r="JD1949">
        <f t="shared" si="356"/>
        <v>0</v>
      </c>
      <c r="JE1949">
        <f t="shared" si="357"/>
        <v>0</v>
      </c>
      <c r="JF1949" t="str">
        <f t="shared" ca="1" si="358"/>
        <v/>
      </c>
      <c r="JG1949" t="str">
        <f t="shared" ca="1" si="359"/>
        <v/>
      </c>
      <c r="JH1949" t="str">
        <f t="shared" ca="1" si="360"/>
        <v/>
      </c>
      <c r="JI1949" t="str">
        <f t="shared" ca="1" si="361"/>
        <v/>
      </c>
    </row>
    <row r="1950" spans="264:269" x14ac:dyDescent="0.2">
      <c r="JD1950">
        <f t="shared" si="356"/>
        <v>0</v>
      </c>
      <c r="JE1950">
        <f t="shared" si="357"/>
        <v>0</v>
      </c>
      <c r="JF1950" t="str">
        <f t="shared" ca="1" si="358"/>
        <v/>
      </c>
      <c r="JG1950" t="str">
        <f t="shared" ca="1" si="359"/>
        <v/>
      </c>
      <c r="JH1950" t="str">
        <f t="shared" ca="1" si="360"/>
        <v/>
      </c>
      <c r="JI1950" t="str">
        <f t="shared" ca="1" si="361"/>
        <v/>
      </c>
    </row>
    <row r="1951" spans="264:269" x14ac:dyDescent="0.2">
      <c r="JD1951">
        <f t="shared" si="356"/>
        <v>0</v>
      </c>
      <c r="JE1951">
        <f t="shared" si="357"/>
        <v>0</v>
      </c>
      <c r="JF1951" t="str">
        <f t="shared" ca="1" si="358"/>
        <v/>
      </c>
      <c r="JG1951" t="str">
        <f t="shared" ca="1" si="359"/>
        <v/>
      </c>
      <c r="JH1951" t="str">
        <f t="shared" ca="1" si="360"/>
        <v/>
      </c>
      <c r="JI1951" t="str">
        <f t="shared" ca="1" si="361"/>
        <v/>
      </c>
    </row>
    <row r="1952" spans="264:269" x14ac:dyDescent="0.2">
      <c r="JD1952">
        <f t="shared" si="356"/>
        <v>0</v>
      </c>
      <c r="JE1952">
        <f t="shared" si="357"/>
        <v>0</v>
      </c>
      <c r="JF1952" t="str">
        <f t="shared" ca="1" si="358"/>
        <v/>
      </c>
      <c r="JG1952" t="str">
        <f t="shared" ca="1" si="359"/>
        <v/>
      </c>
      <c r="JH1952" t="str">
        <f t="shared" ca="1" si="360"/>
        <v/>
      </c>
      <c r="JI1952" t="str">
        <f t="shared" ca="1" si="361"/>
        <v/>
      </c>
    </row>
    <row r="1953" spans="264:269" x14ac:dyDescent="0.2">
      <c r="JD1953">
        <f t="shared" si="356"/>
        <v>0</v>
      </c>
      <c r="JE1953">
        <f t="shared" si="357"/>
        <v>0</v>
      </c>
      <c r="JF1953" t="str">
        <f t="shared" ca="1" si="358"/>
        <v/>
      </c>
      <c r="JG1953" t="str">
        <f t="shared" ca="1" si="359"/>
        <v/>
      </c>
      <c r="JH1953" t="str">
        <f t="shared" ca="1" si="360"/>
        <v/>
      </c>
      <c r="JI1953" t="str">
        <f t="shared" ca="1" si="361"/>
        <v/>
      </c>
    </row>
    <row r="1954" spans="264:269" x14ac:dyDescent="0.2">
      <c r="JD1954">
        <f t="shared" si="356"/>
        <v>0</v>
      </c>
      <c r="JE1954">
        <f t="shared" si="357"/>
        <v>0</v>
      </c>
      <c r="JF1954" t="str">
        <f t="shared" ca="1" si="358"/>
        <v/>
      </c>
      <c r="JG1954" t="str">
        <f t="shared" ca="1" si="359"/>
        <v/>
      </c>
      <c r="JH1954" t="str">
        <f t="shared" ca="1" si="360"/>
        <v/>
      </c>
      <c r="JI1954" t="str">
        <f t="shared" ca="1" si="361"/>
        <v/>
      </c>
    </row>
    <row r="1955" spans="264:269" x14ac:dyDescent="0.2">
      <c r="JD1955">
        <f t="shared" si="356"/>
        <v>0</v>
      </c>
      <c r="JE1955">
        <f t="shared" si="357"/>
        <v>0</v>
      </c>
      <c r="JF1955" t="str">
        <f t="shared" ca="1" si="358"/>
        <v/>
      </c>
      <c r="JG1955" t="str">
        <f t="shared" ca="1" si="359"/>
        <v/>
      </c>
      <c r="JH1955" t="str">
        <f t="shared" ca="1" si="360"/>
        <v/>
      </c>
      <c r="JI1955" t="str">
        <f t="shared" ca="1" si="361"/>
        <v/>
      </c>
    </row>
    <row r="1956" spans="264:269" x14ac:dyDescent="0.2">
      <c r="JD1956">
        <f t="shared" si="356"/>
        <v>0</v>
      </c>
      <c r="JE1956">
        <f t="shared" si="357"/>
        <v>0</v>
      </c>
      <c r="JF1956" t="str">
        <f t="shared" ca="1" si="358"/>
        <v/>
      </c>
      <c r="JG1956" t="str">
        <f t="shared" ca="1" si="359"/>
        <v/>
      </c>
      <c r="JH1956" t="str">
        <f t="shared" ca="1" si="360"/>
        <v/>
      </c>
      <c r="JI1956" t="str">
        <f t="shared" ca="1" si="361"/>
        <v/>
      </c>
    </row>
    <row r="1957" spans="264:269" x14ac:dyDescent="0.2">
      <c r="JD1957">
        <f t="shared" si="356"/>
        <v>0</v>
      </c>
      <c r="JE1957">
        <f t="shared" si="357"/>
        <v>0</v>
      </c>
      <c r="JF1957" t="str">
        <f t="shared" ca="1" si="358"/>
        <v/>
      </c>
      <c r="JG1957" t="str">
        <f t="shared" ca="1" si="359"/>
        <v/>
      </c>
      <c r="JH1957" t="str">
        <f t="shared" ca="1" si="360"/>
        <v/>
      </c>
      <c r="JI1957" t="str">
        <f t="shared" ca="1" si="361"/>
        <v/>
      </c>
    </row>
    <row r="1958" spans="264:269" x14ac:dyDescent="0.2">
      <c r="JD1958">
        <f t="shared" si="356"/>
        <v>0</v>
      </c>
      <c r="JE1958">
        <f t="shared" si="357"/>
        <v>0</v>
      </c>
      <c r="JF1958" t="str">
        <f t="shared" ca="1" si="358"/>
        <v/>
      </c>
      <c r="JG1958" t="str">
        <f t="shared" ca="1" si="359"/>
        <v/>
      </c>
      <c r="JH1958" t="str">
        <f t="shared" ca="1" si="360"/>
        <v/>
      </c>
      <c r="JI1958" t="str">
        <f t="shared" ca="1" si="361"/>
        <v/>
      </c>
    </row>
    <row r="1959" spans="264:269" x14ac:dyDescent="0.2">
      <c r="JD1959">
        <f t="shared" si="356"/>
        <v>0</v>
      </c>
      <c r="JE1959">
        <f t="shared" si="357"/>
        <v>0</v>
      </c>
      <c r="JF1959" t="str">
        <f t="shared" ca="1" si="358"/>
        <v/>
      </c>
      <c r="JG1959" t="str">
        <f t="shared" ca="1" si="359"/>
        <v/>
      </c>
      <c r="JH1959" t="str">
        <f t="shared" ca="1" si="360"/>
        <v/>
      </c>
      <c r="JI1959" t="str">
        <f t="shared" ca="1" si="361"/>
        <v/>
      </c>
    </row>
    <row r="1960" spans="264:269" x14ac:dyDescent="0.2">
      <c r="JD1960">
        <f t="shared" si="356"/>
        <v>0</v>
      </c>
      <c r="JE1960">
        <f t="shared" si="357"/>
        <v>0</v>
      </c>
      <c r="JF1960" t="str">
        <f t="shared" ca="1" si="358"/>
        <v/>
      </c>
      <c r="JG1960" t="str">
        <f t="shared" ca="1" si="359"/>
        <v/>
      </c>
      <c r="JH1960" t="str">
        <f t="shared" ca="1" si="360"/>
        <v/>
      </c>
      <c r="JI1960" t="str">
        <f t="shared" ca="1" si="361"/>
        <v/>
      </c>
    </row>
    <row r="1961" spans="264:269" x14ac:dyDescent="0.2">
      <c r="JD1961">
        <f t="shared" si="356"/>
        <v>0</v>
      </c>
      <c r="JE1961">
        <f t="shared" si="357"/>
        <v>0</v>
      </c>
      <c r="JF1961" t="str">
        <f t="shared" ca="1" si="358"/>
        <v/>
      </c>
      <c r="JG1961" t="str">
        <f t="shared" ca="1" si="359"/>
        <v/>
      </c>
      <c r="JH1961" t="str">
        <f t="shared" ca="1" si="360"/>
        <v/>
      </c>
      <c r="JI1961" t="str">
        <f t="shared" ca="1" si="361"/>
        <v/>
      </c>
    </row>
    <row r="1962" spans="264:269" x14ac:dyDescent="0.2">
      <c r="JD1962">
        <f t="shared" si="356"/>
        <v>0</v>
      </c>
      <c r="JE1962">
        <f t="shared" si="357"/>
        <v>0</v>
      </c>
      <c r="JF1962" t="str">
        <f t="shared" ca="1" si="358"/>
        <v/>
      </c>
      <c r="JG1962" t="str">
        <f t="shared" ca="1" si="359"/>
        <v/>
      </c>
      <c r="JH1962" t="str">
        <f t="shared" ca="1" si="360"/>
        <v/>
      </c>
      <c r="JI1962" t="str">
        <f t="shared" ca="1" si="361"/>
        <v/>
      </c>
    </row>
    <row r="1963" spans="264:269" x14ac:dyDescent="0.2">
      <c r="JD1963">
        <f t="shared" si="356"/>
        <v>0</v>
      </c>
      <c r="JE1963">
        <f t="shared" si="357"/>
        <v>0</v>
      </c>
      <c r="JF1963" t="str">
        <f t="shared" ca="1" si="358"/>
        <v/>
      </c>
      <c r="JG1963" t="str">
        <f t="shared" ca="1" si="359"/>
        <v/>
      </c>
      <c r="JH1963" t="str">
        <f t="shared" ca="1" si="360"/>
        <v/>
      </c>
      <c r="JI1963" t="str">
        <f t="shared" ca="1" si="361"/>
        <v/>
      </c>
    </row>
    <row r="1964" spans="264:269" x14ac:dyDescent="0.2">
      <c r="JD1964">
        <f t="shared" si="356"/>
        <v>0</v>
      </c>
      <c r="JE1964">
        <f t="shared" si="357"/>
        <v>0</v>
      </c>
      <c r="JF1964" t="str">
        <f t="shared" ca="1" si="358"/>
        <v/>
      </c>
      <c r="JG1964" t="str">
        <f t="shared" ca="1" si="359"/>
        <v/>
      </c>
      <c r="JH1964" t="str">
        <f t="shared" ca="1" si="360"/>
        <v/>
      </c>
      <c r="JI1964" t="str">
        <f t="shared" ca="1" si="361"/>
        <v/>
      </c>
    </row>
    <row r="1965" spans="264:269" x14ac:dyDescent="0.2">
      <c r="JD1965">
        <f t="shared" si="356"/>
        <v>0</v>
      </c>
      <c r="JE1965">
        <f t="shared" si="357"/>
        <v>0</v>
      </c>
      <c r="JF1965" t="str">
        <f t="shared" ca="1" si="358"/>
        <v/>
      </c>
      <c r="JG1965" t="str">
        <f t="shared" ca="1" si="359"/>
        <v/>
      </c>
      <c r="JH1965" t="str">
        <f t="shared" ca="1" si="360"/>
        <v/>
      </c>
      <c r="JI1965" t="str">
        <f t="shared" ca="1" si="361"/>
        <v/>
      </c>
    </row>
    <row r="1966" spans="264:269" x14ac:dyDescent="0.2">
      <c r="JD1966">
        <f t="shared" si="356"/>
        <v>0</v>
      </c>
      <c r="JE1966">
        <f t="shared" si="357"/>
        <v>0</v>
      </c>
      <c r="JF1966" t="str">
        <f t="shared" ca="1" si="358"/>
        <v/>
      </c>
      <c r="JG1966" t="str">
        <f t="shared" ca="1" si="359"/>
        <v/>
      </c>
      <c r="JH1966" t="str">
        <f t="shared" ca="1" si="360"/>
        <v/>
      </c>
      <c r="JI1966" t="str">
        <f t="shared" ca="1" si="361"/>
        <v/>
      </c>
    </row>
    <row r="1967" spans="264:269" x14ac:dyDescent="0.2">
      <c r="JD1967">
        <f t="shared" si="356"/>
        <v>0</v>
      </c>
      <c r="JE1967">
        <f t="shared" si="357"/>
        <v>0</v>
      </c>
      <c r="JF1967" t="str">
        <f t="shared" ca="1" si="358"/>
        <v/>
      </c>
      <c r="JG1967" t="str">
        <f t="shared" ca="1" si="359"/>
        <v/>
      </c>
      <c r="JH1967" t="str">
        <f t="shared" ca="1" si="360"/>
        <v/>
      </c>
      <c r="JI1967" t="str">
        <f t="shared" ca="1" si="361"/>
        <v/>
      </c>
    </row>
    <row r="1968" spans="264:269" x14ac:dyDescent="0.2">
      <c r="JD1968">
        <f t="shared" si="356"/>
        <v>0</v>
      </c>
      <c r="JE1968">
        <f t="shared" si="357"/>
        <v>0</v>
      </c>
      <c r="JF1968" t="str">
        <f t="shared" ca="1" si="358"/>
        <v/>
      </c>
      <c r="JG1968" t="str">
        <f t="shared" ca="1" si="359"/>
        <v/>
      </c>
      <c r="JH1968" t="str">
        <f t="shared" ca="1" si="360"/>
        <v/>
      </c>
      <c r="JI1968" t="str">
        <f t="shared" ca="1" si="361"/>
        <v/>
      </c>
    </row>
    <row r="1969" spans="264:269" x14ac:dyDescent="0.2">
      <c r="JD1969">
        <f t="shared" si="356"/>
        <v>0</v>
      </c>
      <c r="JE1969">
        <f t="shared" si="357"/>
        <v>0</v>
      </c>
      <c r="JF1969" t="str">
        <f t="shared" ca="1" si="358"/>
        <v/>
      </c>
      <c r="JG1969" t="str">
        <f t="shared" ca="1" si="359"/>
        <v/>
      </c>
      <c r="JH1969" t="str">
        <f t="shared" ca="1" si="360"/>
        <v/>
      </c>
      <c r="JI1969" t="str">
        <f t="shared" ca="1" si="361"/>
        <v/>
      </c>
    </row>
    <row r="1970" spans="264:269" x14ac:dyDescent="0.2">
      <c r="JD1970">
        <f t="shared" si="356"/>
        <v>0</v>
      </c>
      <c r="JE1970">
        <f t="shared" si="357"/>
        <v>0</v>
      </c>
      <c r="JF1970" t="str">
        <f t="shared" ca="1" si="358"/>
        <v/>
      </c>
      <c r="JG1970" t="str">
        <f t="shared" ca="1" si="359"/>
        <v/>
      </c>
      <c r="JH1970" t="str">
        <f t="shared" ca="1" si="360"/>
        <v/>
      </c>
      <c r="JI1970" t="str">
        <f t="shared" ca="1" si="361"/>
        <v/>
      </c>
    </row>
    <row r="1971" spans="264:269" x14ac:dyDescent="0.2">
      <c r="JD1971">
        <f t="shared" si="356"/>
        <v>0</v>
      </c>
      <c r="JE1971">
        <f t="shared" si="357"/>
        <v>0</v>
      </c>
      <c r="JF1971" t="str">
        <f t="shared" ca="1" si="358"/>
        <v/>
      </c>
      <c r="JG1971" t="str">
        <f t="shared" ca="1" si="359"/>
        <v/>
      </c>
      <c r="JH1971" t="str">
        <f t="shared" ca="1" si="360"/>
        <v/>
      </c>
      <c r="JI1971" t="str">
        <f t="shared" ca="1" si="361"/>
        <v/>
      </c>
    </row>
    <row r="1972" spans="264:269" x14ac:dyDescent="0.2">
      <c r="JD1972">
        <f t="shared" si="356"/>
        <v>0</v>
      </c>
      <c r="JE1972">
        <f t="shared" si="357"/>
        <v>0</v>
      </c>
      <c r="JF1972" t="str">
        <f t="shared" ca="1" si="358"/>
        <v/>
      </c>
      <c r="JG1972" t="str">
        <f t="shared" ca="1" si="359"/>
        <v/>
      </c>
      <c r="JH1972" t="str">
        <f t="shared" ca="1" si="360"/>
        <v/>
      </c>
      <c r="JI1972" t="str">
        <f t="shared" ca="1" si="361"/>
        <v/>
      </c>
    </row>
    <row r="1973" spans="264:269" x14ac:dyDescent="0.2">
      <c r="JD1973">
        <f t="shared" si="356"/>
        <v>0</v>
      </c>
      <c r="JE1973">
        <f t="shared" si="357"/>
        <v>0</v>
      </c>
      <c r="JF1973" t="str">
        <f t="shared" ca="1" si="358"/>
        <v/>
      </c>
      <c r="JG1973" t="str">
        <f t="shared" ca="1" si="359"/>
        <v/>
      </c>
      <c r="JH1973" t="str">
        <f t="shared" ca="1" si="360"/>
        <v/>
      </c>
      <c r="JI1973" t="str">
        <f t="shared" ca="1" si="361"/>
        <v/>
      </c>
    </row>
    <row r="1974" spans="264:269" x14ac:dyDescent="0.2">
      <c r="JD1974">
        <f t="shared" si="356"/>
        <v>0</v>
      </c>
      <c r="JE1974">
        <f t="shared" si="357"/>
        <v>0</v>
      </c>
      <c r="JF1974" t="str">
        <f t="shared" ca="1" si="358"/>
        <v/>
      </c>
      <c r="JG1974" t="str">
        <f t="shared" ca="1" si="359"/>
        <v/>
      </c>
      <c r="JH1974" t="str">
        <f t="shared" ca="1" si="360"/>
        <v/>
      </c>
      <c r="JI1974" t="str">
        <f t="shared" ca="1" si="361"/>
        <v/>
      </c>
    </row>
    <row r="1975" spans="264:269" x14ac:dyDescent="0.2">
      <c r="JD1975">
        <f t="shared" si="356"/>
        <v>0</v>
      </c>
      <c r="JE1975">
        <f t="shared" si="357"/>
        <v>0</v>
      </c>
      <c r="JF1975" t="str">
        <f t="shared" ca="1" si="358"/>
        <v/>
      </c>
      <c r="JG1975" t="str">
        <f t="shared" ca="1" si="359"/>
        <v/>
      </c>
      <c r="JH1975" t="str">
        <f t="shared" ca="1" si="360"/>
        <v/>
      </c>
      <c r="JI1975" t="str">
        <f t="shared" ca="1" si="361"/>
        <v/>
      </c>
    </row>
    <row r="1976" spans="264:269" x14ac:dyDescent="0.2">
      <c r="JD1976">
        <f t="shared" si="356"/>
        <v>0</v>
      </c>
      <c r="JE1976">
        <f t="shared" si="357"/>
        <v>0</v>
      </c>
      <c r="JF1976" t="str">
        <f t="shared" ca="1" si="358"/>
        <v/>
      </c>
      <c r="JG1976" t="str">
        <f t="shared" ca="1" si="359"/>
        <v/>
      </c>
      <c r="JH1976" t="str">
        <f t="shared" ca="1" si="360"/>
        <v/>
      </c>
      <c r="JI1976" t="str">
        <f t="shared" ca="1" si="361"/>
        <v/>
      </c>
    </row>
    <row r="1977" spans="264:269" x14ac:dyDescent="0.2">
      <c r="JD1977">
        <f t="shared" si="356"/>
        <v>0</v>
      </c>
      <c r="JE1977">
        <f t="shared" si="357"/>
        <v>0</v>
      </c>
      <c r="JF1977" t="str">
        <f t="shared" ca="1" si="358"/>
        <v/>
      </c>
      <c r="JG1977" t="str">
        <f t="shared" ca="1" si="359"/>
        <v/>
      </c>
      <c r="JH1977" t="str">
        <f t="shared" ca="1" si="360"/>
        <v/>
      </c>
      <c r="JI1977" t="str">
        <f t="shared" ca="1" si="361"/>
        <v/>
      </c>
    </row>
    <row r="1978" spans="264:269" x14ac:dyDescent="0.2">
      <c r="JD1978">
        <f t="shared" si="356"/>
        <v>0</v>
      </c>
      <c r="JE1978">
        <f t="shared" si="357"/>
        <v>0</v>
      </c>
      <c r="JF1978" t="str">
        <f t="shared" ca="1" si="358"/>
        <v/>
      </c>
      <c r="JG1978" t="str">
        <f t="shared" ca="1" si="359"/>
        <v/>
      </c>
      <c r="JH1978" t="str">
        <f t="shared" ca="1" si="360"/>
        <v/>
      </c>
      <c r="JI1978" t="str">
        <f t="shared" ca="1" si="361"/>
        <v/>
      </c>
    </row>
    <row r="1979" spans="264:269" x14ac:dyDescent="0.2">
      <c r="JD1979">
        <f t="shared" si="356"/>
        <v>0</v>
      </c>
      <c r="JE1979">
        <f t="shared" si="357"/>
        <v>0</v>
      </c>
      <c r="JF1979" t="str">
        <f t="shared" ca="1" si="358"/>
        <v/>
      </c>
      <c r="JG1979" t="str">
        <f t="shared" ca="1" si="359"/>
        <v/>
      </c>
      <c r="JH1979" t="str">
        <f t="shared" ca="1" si="360"/>
        <v/>
      </c>
      <c r="JI1979" t="str">
        <f t="shared" ca="1" si="361"/>
        <v/>
      </c>
    </row>
    <row r="1980" spans="264:269" x14ac:dyDescent="0.2">
      <c r="JD1980">
        <f t="shared" si="356"/>
        <v>0</v>
      </c>
      <c r="JE1980">
        <f t="shared" si="357"/>
        <v>0</v>
      </c>
      <c r="JF1980" t="str">
        <f t="shared" ca="1" si="358"/>
        <v/>
      </c>
      <c r="JG1980" t="str">
        <f t="shared" ca="1" si="359"/>
        <v/>
      </c>
      <c r="JH1980" t="str">
        <f t="shared" ca="1" si="360"/>
        <v/>
      </c>
      <c r="JI1980" t="str">
        <f t="shared" ca="1" si="361"/>
        <v/>
      </c>
    </row>
    <row r="1981" spans="264:269" x14ac:dyDescent="0.2">
      <c r="JD1981">
        <f t="shared" si="356"/>
        <v>0</v>
      </c>
      <c r="JE1981">
        <f t="shared" si="357"/>
        <v>0</v>
      </c>
      <c r="JF1981" t="str">
        <f t="shared" ca="1" si="358"/>
        <v/>
      </c>
      <c r="JG1981" t="str">
        <f t="shared" ca="1" si="359"/>
        <v/>
      </c>
      <c r="JH1981" t="str">
        <f t="shared" ca="1" si="360"/>
        <v/>
      </c>
      <c r="JI1981" t="str">
        <f t="shared" ca="1" si="361"/>
        <v/>
      </c>
    </row>
    <row r="1982" spans="264:269" x14ac:dyDescent="0.2">
      <c r="JD1982">
        <f t="shared" si="356"/>
        <v>0</v>
      </c>
      <c r="JE1982">
        <f t="shared" si="357"/>
        <v>0</v>
      </c>
      <c r="JF1982" t="str">
        <f t="shared" ca="1" si="358"/>
        <v/>
      </c>
      <c r="JG1982" t="str">
        <f t="shared" ca="1" si="359"/>
        <v/>
      </c>
      <c r="JH1982" t="str">
        <f t="shared" ca="1" si="360"/>
        <v/>
      </c>
      <c r="JI1982" t="str">
        <f t="shared" ca="1" si="361"/>
        <v/>
      </c>
    </row>
    <row r="1983" spans="264:269" x14ac:dyDescent="0.2">
      <c r="JD1983">
        <f t="shared" si="356"/>
        <v>0</v>
      </c>
      <c r="JE1983">
        <f t="shared" si="357"/>
        <v>0</v>
      </c>
      <c r="JF1983" t="str">
        <f t="shared" ca="1" si="358"/>
        <v/>
      </c>
      <c r="JG1983" t="str">
        <f t="shared" ca="1" si="359"/>
        <v/>
      </c>
      <c r="JH1983" t="str">
        <f t="shared" ca="1" si="360"/>
        <v/>
      </c>
      <c r="JI1983" t="str">
        <f t="shared" ca="1" si="361"/>
        <v/>
      </c>
    </row>
    <row r="1984" spans="264:269" x14ac:dyDescent="0.2">
      <c r="JD1984">
        <f t="shared" si="356"/>
        <v>0</v>
      </c>
      <c r="JE1984">
        <f t="shared" si="357"/>
        <v>0</v>
      </c>
      <c r="JF1984" t="str">
        <f t="shared" ca="1" si="358"/>
        <v/>
      </c>
      <c r="JG1984" t="str">
        <f t="shared" ca="1" si="359"/>
        <v/>
      </c>
      <c r="JH1984" t="str">
        <f t="shared" ca="1" si="360"/>
        <v/>
      </c>
      <c r="JI1984" t="str">
        <f t="shared" ca="1" si="361"/>
        <v/>
      </c>
    </row>
    <row r="1985" spans="264:269" x14ac:dyDescent="0.2">
      <c r="JD1985">
        <f t="shared" si="356"/>
        <v>0</v>
      </c>
      <c r="JE1985">
        <f t="shared" si="357"/>
        <v>0</v>
      </c>
      <c r="JF1985" t="str">
        <f t="shared" ca="1" si="358"/>
        <v/>
      </c>
      <c r="JG1985" t="str">
        <f t="shared" ca="1" si="359"/>
        <v/>
      </c>
      <c r="JH1985" t="str">
        <f t="shared" ca="1" si="360"/>
        <v/>
      </c>
      <c r="JI1985" t="str">
        <f t="shared" ca="1" si="361"/>
        <v/>
      </c>
    </row>
    <row r="1986" spans="264:269" x14ac:dyDescent="0.2">
      <c r="JD1986">
        <f t="shared" si="356"/>
        <v>0</v>
      </c>
      <c r="JE1986">
        <f t="shared" si="357"/>
        <v>0</v>
      </c>
      <c r="JF1986" t="str">
        <f t="shared" ca="1" si="358"/>
        <v/>
      </c>
      <c r="JG1986" t="str">
        <f t="shared" ca="1" si="359"/>
        <v/>
      </c>
      <c r="JH1986" t="str">
        <f t="shared" ca="1" si="360"/>
        <v/>
      </c>
      <c r="JI1986" t="str">
        <f t="shared" ca="1" si="361"/>
        <v/>
      </c>
    </row>
    <row r="1987" spans="264:269" x14ac:dyDescent="0.2">
      <c r="JD1987">
        <f t="shared" si="356"/>
        <v>0</v>
      </c>
      <c r="JE1987">
        <f t="shared" si="357"/>
        <v>0</v>
      </c>
      <c r="JF1987" t="str">
        <f t="shared" ca="1" si="358"/>
        <v/>
      </c>
      <c r="JG1987" t="str">
        <f t="shared" ca="1" si="359"/>
        <v/>
      </c>
      <c r="JH1987" t="str">
        <f t="shared" ca="1" si="360"/>
        <v/>
      </c>
      <c r="JI1987" t="str">
        <f t="shared" ca="1" si="361"/>
        <v/>
      </c>
    </row>
    <row r="1988" spans="264:269" x14ac:dyDescent="0.2">
      <c r="JD1988">
        <f t="shared" si="356"/>
        <v>0</v>
      </c>
      <c r="JE1988">
        <f t="shared" si="357"/>
        <v>0</v>
      </c>
      <c r="JF1988" t="str">
        <f t="shared" ca="1" si="358"/>
        <v/>
      </c>
      <c r="JG1988" t="str">
        <f t="shared" ca="1" si="359"/>
        <v/>
      </c>
      <c r="JH1988" t="str">
        <f t="shared" ca="1" si="360"/>
        <v/>
      </c>
      <c r="JI1988" t="str">
        <f t="shared" ca="1" si="361"/>
        <v/>
      </c>
    </row>
    <row r="1989" spans="264:269" x14ac:dyDescent="0.2">
      <c r="JD1989">
        <f t="shared" si="356"/>
        <v>0</v>
      </c>
      <c r="JE1989">
        <f t="shared" si="357"/>
        <v>0</v>
      </c>
      <c r="JF1989" t="str">
        <f t="shared" ca="1" si="358"/>
        <v/>
      </c>
      <c r="JG1989" t="str">
        <f t="shared" ca="1" si="359"/>
        <v/>
      </c>
      <c r="JH1989" t="str">
        <f t="shared" ca="1" si="360"/>
        <v/>
      </c>
      <c r="JI1989" t="str">
        <f t="shared" ca="1" si="361"/>
        <v/>
      </c>
    </row>
    <row r="1990" spans="264:269" x14ac:dyDescent="0.2">
      <c r="JD1990">
        <f t="shared" si="356"/>
        <v>0</v>
      </c>
      <c r="JE1990">
        <f t="shared" si="357"/>
        <v>0</v>
      </c>
      <c r="JF1990" t="str">
        <f t="shared" ca="1" si="358"/>
        <v/>
      </c>
      <c r="JG1990" t="str">
        <f t="shared" ca="1" si="359"/>
        <v/>
      </c>
      <c r="JH1990" t="str">
        <f t="shared" ca="1" si="360"/>
        <v/>
      </c>
      <c r="JI1990" t="str">
        <f t="shared" ca="1" si="361"/>
        <v/>
      </c>
    </row>
    <row r="1991" spans="264:269" x14ac:dyDescent="0.2">
      <c r="JD1991">
        <f t="shared" si="356"/>
        <v>0</v>
      </c>
      <c r="JE1991">
        <f t="shared" si="357"/>
        <v>0</v>
      </c>
      <c r="JF1991" t="str">
        <f t="shared" ca="1" si="358"/>
        <v/>
      </c>
      <c r="JG1991" t="str">
        <f t="shared" ca="1" si="359"/>
        <v/>
      </c>
      <c r="JH1991" t="str">
        <f t="shared" ca="1" si="360"/>
        <v/>
      </c>
      <c r="JI1991" t="str">
        <f t="shared" ca="1" si="361"/>
        <v/>
      </c>
    </row>
    <row r="1992" spans="264:269" x14ac:dyDescent="0.2">
      <c r="JD1992">
        <f t="shared" si="356"/>
        <v>0</v>
      </c>
      <c r="JE1992">
        <f t="shared" si="357"/>
        <v>0</v>
      </c>
      <c r="JF1992" t="str">
        <f t="shared" ca="1" si="358"/>
        <v/>
      </c>
      <c r="JG1992" t="str">
        <f t="shared" ca="1" si="359"/>
        <v/>
      </c>
      <c r="JH1992" t="str">
        <f t="shared" ca="1" si="360"/>
        <v/>
      </c>
      <c r="JI1992" t="str">
        <f t="shared" ca="1" si="361"/>
        <v/>
      </c>
    </row>
    <row r="1993" spans="264:269" x14ac:dyDescent="0.2">
      <c r="JD1993">
        <f t="shared" si="356"/>
        <v>0</v>
      </c>
      <c r="JE1993">
        <f t="shared" si="357"/>
        <v>0</v>
      </c>
      <c r="JF1993" t="str">
        <f t="shared" ca="1" si="358"/>
        <v/>
      </c>
      <c r="JG1993" t="str">
        <f t="shared" ca="1" si="359"/>
        <v/>
      </c>
      <c r="JH1993" t="str">
        <f t="shared" ca="1" si="360"/>
        <v/>
      </c>
      <c r="JI1993" t="str">
        <f t="shared" ca="1" si="361"/>
        <v/>
      </c>
    </row>
    <row r="1994" spans="264:269" x14ac:dyDescent="0.2">
      <c r="JD1994">
        <f t="shared" si="356"/>
        <v>0</v>
      </c>
      <c r="JE1994">
        <f t="shared" si="357"/>
        <v>0</v>
      </c>
      <c r="JF1994" t="str">
        <f t="shared" ca="1" si="358"/>
        <v/>
      </c>
      <c r="JG1994" t="str">
        <f t="shared" ca="1" si="359"/>
        <v/>
      </c>
      <c r="JH1994" t="str">
        <f t="shared" ca="1" si="360"/>
        <v/>
      </c>
      <c r="JI1994" t="str">
        <f t="shared" ca="1" si="361"/>
        <v/>
      </c>
    </row>
    <row r="1995" spans="264:269" x14ac:dyDescent="0.2">
      <c r="JD1995">
        <f t="shared" si="356"/>
        <v>0</v>
      </c>
      <c r="JE1995">
        <f t="shared" si="357"/>
        <v>0</v>
      </c>
      <c r="JF1995" t="str">
        <f t="shared" ca="1" si="358"/>
        <v/>
      </c>
      <c r="JG1995" t="str">
        <f t="shared" ca="1" si="359"/>
        <v/>
      </c>
      <c r="JH1995" t="str">
        <f t="shared" ca="1" si="360"/>
        <v/>
      </c>
      <c r="JI1995" t="str">
        <f t="shared" ca="1" si="361"/>
        <v/>
      </c>
    </row>
    <row r="1996" spans="264:269" x14ac:dyDescent="0.2">
      <c r="JD1996">
        <f t="shared" si="356"/>
        <v>0</v>
      </c>
      <c r="JE1996">
        <f t="shared" si="357"/>
        <v>0</v>
      </c>
      <c r="JF1996" t="str">
        <f t="shared" ca="1" si="358"/>
        <v/>
      </c>
      <c r="JG1996" t="str">
        <f t="shared" ca="1" si="359"/>
        <v/>
      </c>
      <c r="JH1996" t="str">
        <f t="shared" ca="1" si="360"/>
        <v/>
      </c>
      <c r="JI1996" t="str">
        <f t="shared" ca="1" si="361"/>
        <v/>
      </c>
    </row>
    <row r="1997" spans="264:269" x14ac:dyDescent="0.2">
      <c r="JD1997">
        <f t="shared" si="356"/>
        <v>0</v>
      </c>
      <c r="JE1997">
        <f t="shared" si="357"/>
        <v>0</v>
      </c>
      <c r="JF1997" t="str">
        <f t="shared" ca="1" si="358"/>
        <v/>
      </c>
      <c r="JG1997" t="str">
        <f t="shared" ca="1" si="359"/>
        <v/>
      </c>
      <c r="JH1997" t="str">
        <f t="shared" ca="1" si="360"/>
        <v/>
      </c>
      <c r="JI1997" t="str">
        <f t="shared" ca="1" si="361"/>
        <v/>
      </c>
    </row>
    <row r="1998" spans="264:269" x14ac:dyDescent="0.2">
      <c r="JD1998">
        <f t="shared" si="356"/>
        <v>0</v>
      </c>
      <c r="JE1998">
        <f t="shared" si="357"/>
        <v>0</v>
      </c>
      <c r="JF1998" t="str">
        <f t="shared" ca="1" si="358"/>
        <v/>
      </c>
      <c r="JG1998" t="str">
        <f t="shared" ca="1" si="359"/>
        <v/>
      </c>
      <c r="JH1998" t="str">
        <f t="shared" ca="1" si="360"/>
        <v/>
      </c>
      <c r="JI1998" t="str">
        <f t="shared" ca="1" si="361"/>
        <v/>
      </c>
    </row>
    <row r="1999" spans="264:269" x14ac:dyDescent="0.2">
      <c r="JD1999">
        <f t="shared" si="356"/>
        <v>0</v>
      </c>
      <c r="JE1999">
        <f t="shared" si="357"/>
        <v>0</v>
      </c>
      <c r="JF1999" t="str">
        <f t="shared" ca="1" si="358"/>
        <v/>
      </c>
      <c r="JG1999" t="str">
        <f t="shared" ca="1" si="359"/>
        <v/>
      </c>
      <c r="JH1999" t="str">
        <f t="shared" ca="1" si="360"/>
        <v/>
      </c>
      <c r="JI1999" t="str">
        <f t="shared" ca="1" si="361"/>
        <v/>
      </c>
    </row>
    <row r="2000" spans="264:269" x14ac:dyDescent="0.2">
      <c r="JD2000">
        <f t="shared" si="356"/>
        <v>0</v>
      </c>
      <c r="JE2000">
        <f t="shared" si="357"/>
        <v>0</v>
      </c>
      <c r="JF2000" t="str">
        <f t="shared" ca="1" si="358"/>
        <v/>
      </c>
      <c r="JG2000" t="str">
        <f t="shared" ca="1" si="359"/>
        <v/>
      </c>
      <c r="JH2000" t="str">
        <f t="shared" ca="1" si="360"/>
        <v/>
      </c>
      <c r="JI2000" t="str">
        <f t="shared" ca="1" si="361"/>
        <v/>
      </c>
    </row>
    <row r="2001" spans="264:269" x14ac:dyDescent="0.2">
      <c r="JD2001">
        <f t="shared" si="356"/>
        <v>0</v>
      </c>
      <c r="JE2001">
        <f t="shared" si="357"/>
        <v>0</v>
      </c>
      <c r="JF2001" t="str">
        <f t="shared" ca="1" si="358"/>
        <v/>
      </c>
      <c r="JG2001" t="str">
        <f t="shared" ca="1" si="359"/>
        <v/>
      </c>
      <c r="JH2001" t="str">
        <f t="shared" ca="1" si="360"/>
        <v/>
      </c>
      <c r="JI2001" t="str">
        <f t="shared" ca="1" si="361"/>
        <v/>
      </c>
    </row>
    <row r="2002" spans="264:269" x14ac:dyDescent="0.2">
      <c r="JD2002">
        <f t="shared" si="356"/>
        <v>0</v>
      </c>
      <c r="JE2002">
        <f t="shared" si="357"/>
        <v>0</v>
      </c>
      <c r="JF2002" t="str">
        <f t="shared" ca="1" si="358"/>
        <v/>
      </c>
      <c r="JG2002" t="str">
        <f t="shared" ca="1" si="359"/>
        <v/>
      </c>
      <c r="JH2002" t="str">
        <f t="shared" ca="1" si="360"/>
        <v/>
      </c>
      <c r="JI2002" t="str">
        <f t="shared" ca="1" si="361"/>
        <v/>
      </c>
    </row>
    <row r="2003" spans="264:269" x14ac:dyDescent="0.2">
      <c r="JD2003">
        <f t="shared" si="356"/>
        <v>0</v>
      </c>
      <c r="JE2003">
        <f t="shared" si="357"/>
        <v>0</v>
      </c>
      <c r="JF2003" t="str">
        <f t="shared" ca="1" si="358"/>
        <v/>
      </c>
      <c r="JG2003" t="str">
        <f t="shared" ca="1" si="359"/>
        <v/>
      </c>
      <c r="JH2003" t="str">
        <f t="shared" ca="1" si="360"/>
        <v/>
      </c>
      <c r="JI2003" t="str">
        <f t="shared" ca="1" si="361"/>
        <v/>
      </c>
    </row>
    <row r="2004" spans="264:269" x14ac:dyDescent="0.2">
      <c r="JD2004">
        <f t="shared" si="356"/>
        <v>0</v>
      </c>
      <c r="JE2004">
        <f t="shared" si="357"/>
        <v>0</v>
      </c>
      <c r="JF2004" t="str">
        <f t="shared" ca="1" si="358"/>
        <v/>
      </c>
      <c r="JG2004" t="str">
        <f t="shared" ca="1" si="359"/>
        <v/>
      </c>
      <c r="JH2004" t="str">
        <f t="shared" ca="1" si="360"/>
        <v/>
      </c>
      <c r="JI2004" t="str">
        <f t="shared" ca="1" si="361"/>
        <v/>
      </c>
    </row>
    <row r="2005" spans="264:269" x14ac:dyDescent="0.2">
      <c r="JD2005">
        <f t="shared" si="356"/>
        <v>0</v>
      </c>
      <c r="JE2005">
        <f t="shared" si="357"/>
        <v>0</v>
      </c>
      <c r="JF2005" t="str">
        <f t="shared" ca="1" si="358"/>
        <v/>
      </c>
      <c r="JG2005" t="str">
        <f t="shared" ca="1" si="359"/>
        <v/>
      </c>
      <c r="JH2005" t="str">
        <f t="shared" ca="1" si="360"/>
        <v/>
      </c>
      <c r="JI2005" t="str">
        <f t="shared" ca="1" si="361"/>
        <v/>
      </c>
    </row>
    <row r="2006" spans="264:269" x14ac:dyDescent="0.2">
      <c r="JD2006">
        <f t="shared" si="356"/>
        <v>0</v>
      </c>
      <c r="JE2006">
        <f t="shared" si="357"/>
        <v>0</v>
      </c>
      <c r="JF2006" t="str">
        <f t="shared" ca="1" si="358"/>
        <v/>
      </c>
      <c r="JG2006" t="str">
        <f t="shared" ca="1" si="359"/>
        <v/>
      </c>
      <c r="JH2006" t="str">
        <f t="shared" ca="1" si="360"/>
        <v/>
      </c>
      <c r="JI2006" t="str">
        <f t="shared" ca="1" si="361"/>
        <v/>
      </c>
    </row>
    <row r="2007" spans="264:269" x14ac:dyDescent="0.2">
      <c r="JD2007">
        <f t="shared" si="356"/>
        <v>0</v>
      </c>
      <c r="JE2007">
        <f t="shared" si="357"/>
        <v>0</v>
      </c>
      <c r="JF2007" t="str">
        <f t="shared" ca="1" si="358"/>
        <v/>
      </c>
      <c r="JG2007" t="str">
        <f t="shared" ca="1" si="359"/>
        <v/>
      </c>
      <c r="JH2007" t="str">
        <f t="shared" ca="1" si="360"/>
        <v/>
      </c>
      <c r="JI2007" t="str">
        <f t="shared" ca="1" si="361"/>
        <v/>
      </c>
    </row>
    <row r="2008" spans="264:269" x14ac:dyDescent="0.2">
      <c r="JD2008">
        <f t="shared" si="356"/>
        <v>0</v>
      </c>
      <c r="JE2008">
        <f t="shared" si="357"/>
        <v>0</v>
      </c>
      <c r="JF2008" t="str">
        <f t="shared" ca="1" si="358"/>
        <v/>
      </c>
      <c r="JG2008" t="str">
        <f t="shared" ca="1" si="359"/>
        <v/>
      </c>
      <c r="JH2008" t="str">
        <f t="shared" ca="1" si="360"/>
        <v/>
      </c>
      <c r="JI2008" t="str">
        <f t="shared" ca="1" si="361"/>
        <v/>
      </c>
    </row>
    <row r="2009" spans="264:269" x14ac:dyDescent="0.2">
      <c r="JD2009">
        <f t="shared" si="356"/>
        <v>0</v>
      </c>
      <c r="JE2009">
        <f t="shared" si="357"/>
        <v>0</v>
      </c>
      <c r="JF2009" t="str">
        <f t="shared" ca="1" si="358"/>
        <v/>
      </c>
      <c r="JG2009" t="str">
        <f t="shared" ca="1" si="359"/>
        <v/>
      </c>
      <c r="JH2009" t="str">
        <f t="shared" ca="1" si="360"/>
        <v/>
      </c>
      <c r="JI2009" t="str">
        <f t="shared" ca="1" si="361"/>
        <v/>
      </c>
    </row>
    <row r="2010" spans="264:269" x14ac:dyDescent="0.2">
      <c r="JD2010">
        <f t="shared" si="356"/>
        <v>0</v>
      </c>
      <c r="JE2010">
        <f t="shared" si="357"/>
        <v>0</v>
      </c>
      <c r="JF2010" t="str">
        <f t="shared" ca="1" si="358"/>
        <v/>
      </c>
      <c r="JG2010" t="str">
        <f t="shared" ca="1" si="359"/>
        <v/>
      </c>
      <c r="JH2010" t="str">
        <f t="shared" ca="1" si="360"/>
        <v/>
      </c>
      <c r="JI2010" t="str">
        <f t="shared" ca="1" si="361"/>
        <v/>
      </c>
    </row>
    <row r="2011" spans="264:269" x14ac:dyDescent="0.2">
      <c r="JD2011">
        <f t="shared" si="356"/>
        <v>0</v>
      </c>
      <c r="JE2011">
        <f t="shared" si="357"/>
        <v>0</v>
      </c>
      <c r="JF2011" t="str">
        <f t="shared" ca="1" si="358"/>
        <v/>
      </c>
      <c r="JG2011" t="str">
        <f t="shared" ca="1" si="359"/>
        <v/>
      </c>
      <c r="JH2011" t="str">
        <f t="shared" ca="1" si="360"/>
        <v/>
      </c>
      <c r="JI2011" t="str">
        <f t="shared" ca="1" si="361"/>
        <v/>
      </c>
    </row>
    <row r="2012" spans="264:269" x14ac:dyDescent="0.2">
      <c r="JD2012">
        <f t="shared" ref="JD2012:JD2075" si="362">IF(JD2011&lt;&gt;0,JD2011-1,0)</f>
        <v>0</v>
      </c>
      <c r="JE2012">
        <f t="shared" ref="JE2012:JE2075" si="363">IF(JD2012&lt;&gt;0,JE2011+1,0)</f>
        <v>0</v>
      </c>
      <c r="JF2012" t="str">
        <f t="shared" ref="JF2012:JF2075" ca="1" si="364">IF(ScenarioType&lt;&gt;"ALL",IF(ISERROR(IF(INDIRECT("SCENARIOMETA!B"&amp;JE2012)=ScenarioType,INDIRECT("SCENARIOMETA!A"&amp;JE2012)," ")),"",IF(INDIRECT("SCENARIOMETA!B"&amp;JE2012)=ScenarioType,INDIRECT("SCENARIOMETA!A"&amp;JE2012)," ")),IF(JD2012&lt;&gt;0,INDIRECT("SCENARIOMETA!A"&amp;JE2012),""))</f>
        <v/>
      </c>
      <c r="JG2012" t="str">
        <f t="shared" ref="JG2012:JG2075" ca="1" si="365">IF(ScenarioType&lt;&gt;"ALL",IF(ISERROR(IF(INDIRECT("SCENARIOMETA!B"&amp;JE2012)=ScenarioType,INDIRECT("SCENARIOMETA!B"&amp;JE2012)," ")),"",IF(INDIRECT("SCENARIOMETA!B"&amp;JE2012)=ScenarioType,INDIRECT("SCENARIOMETA!B"&amp;JE2012)," ")),IF(JD2012&lt;&gt;0,INDIRECT("SCENARIOMETA!B"&amp;JE2012),""))</f>
        <v/>
      </c>
      <c r="JH2012" t="str">
        <f t="shared" ref="JH2012:JH2075" ca="1" si="366">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367">IF(ScenarioType&lt;&gt;"ALL",IF(ISERROR(IF(INDIRECT("SCENARIOMETA!B"&amp;JE2012)=ScenarioType,INDIRECT("SCENARIOMETA!E"&amp;JE2012)," ")),"",IF(INDIRECT("SCENARIOMETA!B"&amp;JE2012)=ScenarioType,INDIRECT("SCENARIOMETA!E"&amp;JE2012)," ")+14),IF(JD2012&lt;&gt;0,INDIRECT("SCENARIOMETA!E"&amp;JE2012)+14,""))</f>
        <v/>
      </c>
    </row>
    <row r="2013" spans="264:269" x14ac:dyDescent="0.2">
      <c r="JD2013">
        <f t="shared" si="362"/>
        <v>0</v>
      </c>
      <c r="JE2013">
        <f t="shared" si="363"/>
        <v>0</v>
      </c>
      <c r="JF2013" t="str">
        <f t="shared" ca="1" si="364"/>
        <v/>
      </c>
      <c r="JG2013" t="str">
        <f t="shared" ca="1" si="365"/>
        <v/>
      </c>
      <c r="JH2013" t="str">
        <f t="shared" ca="1" si="366"/>
        <v/>
      </c>
      <c r="JI2013" t="str">
        <f t="shared" ca="1" si="367"/>
        <v/>
      </c>
    </row>
    <row r="2014" spans="264:269" x14ac:dyDescent="0.2">
      <c r="JD2014">
        <f t="shared" si="362"/>
        <v>0</v>
      </c>
      <c r="JE2014">
        <f t="shared" si="363"/>
        <v>0</v>
      </c>
      <c r="JF2014" t="str">
        <f t="shared" ca="1" si="364"/>
        <v/>
      </c>
      <c r="JG2014" t="str">
        <f t="shared" ca="1" si="365"/>
        <v/>
      </c>
      <c r="JH2014" t="str">
        <f t="shared" ca="1" si="366"/>
        <v/>
      </c>
      <c r="JI2014" t="str">
        <f t="shared" ca="1" si="367"/>
        <v/>
      </c>
    </row>
    <row r="2015" spans="264:269" x14ac:dyDescent="0.2">
      <c r="JD2015">
        <f t="shared" si="362"/>
        <v>0</v>
      </c>
      <c r="JE2015">
        <f t="shared" si="363"/>
        <v>0</v>
      </c>
      <c r="JF2015" t="str">
        <f t="shared" ca="1" si="364"/>
        <v/>
      </c>
      <c r="JG2015" t="str">
        <f t="shared" ca="1" si="365"/>
        <v/>
      </c>
      <c r="JH2015" t="str">
        <f t="shared" ca="1" si="366"/>
        <v/>
      </c>
      <c r="JI2015" t="str">
        <f t="shared" ca="1" si="367"/>
        <v/>
      </c>
    </row>
    <row r="2016" spans="264:269" x14ac:dyDescent="0.2">
      <c r="JD2016">
        <f t="shared" si="362"/>
        <v>0</v>
      </c>
      <c r="JE2016">
        <f t="shared" si="363"/>
        <v>0</v>
      </c>
      <c r="JF2016" t="str">
        <f t="shared" ca="1" si="364"/>
        <v/>
      </c>
      <c r="JG2016" t="str">
        <f t="shared" ca="1" si="365"/>
        <v/>
      </c>
      <c r="JH2016" t="str">
        <f t="shared" ca="1" si="366"/>
        <v/>
      </c>
      <c r="JI2016" t="str">
        <f t="shared" ca="1" si="367"/>
        <v/>
      </c>
    </row>
    <row r="2017" spans="264:269" x14ac:dyDescent="0.2">
      <c r="JD2017">
        <f t="shared" si="362"/>
        <v>0</v>
      </c>
      <c r="JE2017">
        <f t="shared" si="363"/>
        <v>0</v>
      </c>
      <c r="JF2017" t="str">
        <f t="shared" ca="1" si="364"/>
        <v/>
      </c>
      <c r="JG2017" t="str">
        <f t="shared" ca="1" si="365"/>
        <v/>
      </c>
      <c r="JH2017" t="str">
        <f t="shared" ca="1" si="366"/>
        <v/>
      </c>
      <c r="JI2017" t="str">
        <f t="shared" ca="1" si="367"/>
        <v/>
      </c>
    </row>
    <row r="2018" spans="264:269" x14ac:dyDescent="0.2">
      <c r="JD2018">
        <f t="shared" si="362"/>
        <v>0</v>
      </c>
      <c r="JE2018">
        <f t="shared" si="363"/>
        <v>0</v>
      </c>
      <c r="JF2018" t="str">
        <f t="shared" ca="1" si="364"/>
        <v/>
      </c>
      <c r="JG2018" t="str">
        <f t="shared" ca="1" si="365"/>
        <v/>
      </c>
      <c r="JH2018" t="str">
        <f t="shared" ca="1" si="366"/>
        <v/>
      </c>
      <c r="JI2018" t="str">
        <f t="shared" ca="1" si="367"/>
        <v/>
      </c>
    </row>
    <row r="2019" spans="264:269" x14ac:dyDescent="0.2">
      <c r="JD2019">
        <f t="shared" si="362"/>
        <v>0</v>
      </c>
      <c r="JE2019">
        <f t="shared" si="363"/>
        <v>0</v>
      </c>
      <c r="JF2019" t="str">
        <f t="shared" ca="1" si="364"/>
        <v/>
      </c>
      <c r="JG2019" t="str">
        <f t="shared" ca="1" si="365"/>
        <v/>
      </c>
      <c r="JH2019" t="str">
        <f t="shared" ca="1" si="366"/>
        <v/>
      </c>
      <c r="JI2019" t="str">
        <f t="shared" ca="1" si="367"/>
        <v/>
      </c>
    </row>
    <row r="2020" spans="264:269" x14ac:dyDescent="0.2">
      <c r="JD2020">
        <f t="shared" si="362"/>
        <v>0</v>
      </c>
      <c r="JE2020">
        <f t="shared" si="363"/>
        <v>0</v>
      </c>
      <c r="JF2020" t="str">
        <f t="shared" ca="1" si="364"/>
        <v/>
      </c>
      <c r="JG2020" t="str">
        <f t="shared" ca="1" si="365"/>
        <v/>
      </c>
      <c r="JH2020" t="str">
        <f t="shared" ca="1" si="366"/>
        <v/>
      </c>
      <c r="JI2020" t="str">
        <f t="shared" ca="1" si="367"/>
        <v/>
      </c>
    </row>
    <row r="2021" spans="264:269" x14ac:dyDescent="0.2">
      <c r="JD2021">
        <f t="shared" si="362"/>
        <v>0</v>
      </c>
      <c r="JE2021">
        <f t="shared" si="363"/>
        <v>0</v>
      </c>
      <c r="JF2021" t="str">
        <f t="shared" ca="1" si="364"/>
        <v/>
      </c>
      <c r="JG2021" t="str">
        <f t="shared" ca="1" si="365"/>
        <v/>
      </c>
      <c r="JH2021" t="str">
        <f t="shared" ca="1" si="366"/>
        <v/>
      </c>
      <c r="JI2021" t="str">
        <f t="shared" ca="1" si="367"/>
        <v/>
      </c>
    </row>
    <row r="2022" spans="264:269" x14ac:dyDescent="0.2">
      <c r="JD2022">
        <f t="shared" si="362"/>
        <v>0</v>
      </c>
      <c r="JE2022">
        <f t="shared" si="363"/>
        <v>0</v>
      </c>
      <c r="JF2022" t="str">
        <f t="shared" ca="1" si="364"/>
        <v/>
      </c>
      <c r="JG2022" t="str">
        <f t="shared" ca="1" si="365"/>
        <v/>
      </c>
      <c r="JH2022" t="str">
        <f t="shared" ca="1" si="366"/>
        <v/>
      </c>
      <c r="JI2022" t="str">
        <f t="shared" ca="1" si="367"/>
        <v/>
      </c>
    </row>
    <row r="2023" spans="264:269" x14ac:dyDescent="0.2">
      <c r="JD2023">
        <f t="shared" si="362"/>
        <v>0</v>
      </c>
      <c r="JE2023">
        <f t="shared" si="363"/>
        <v>0</v>
      </c>
      <c r="JF2023" t="str">
        <f t="shared" ca="1" si="364"/>
        <v/>
      </c>
      <c r="JG2023" t="str">
        <f t="shared" ca="1" si="365"/>
        <v/>
      </c>
      <c r="JH2023" t="str">
        <f t="shared" ca="1" si="366"/>
        <v/>
      </c>
      <c r="JI2023" t="str">
        <f t="shared" ca="1" si="367"/>
        <v/>
      </c>
    </row>
    <row r="2024" spans="264:269" x14ac:dyDescent="0.2">
      <c r="JD2024">
        <f t="shared" si="362"/>
        <v>0</v>
      </c>
      <c r="JE2024">
        <f t="shared" si="363"/>
        <v>0</v>
      </c>
      <c r="JF2024" t="str">
        <f t="shared" ca="1" si="364"/>
        <v/>
      </c>
      <c r="JG2024" t="str">
        <f t="shared" ca="1" si="365"/>
        <v/>
      </c>
      <c r="JH2024" t="str">
        <f t="shared" ca="1" si="366"/>
        <v/>
      </c>
      <c r="JI2024" t="str">
        <f t="shared" ca="1" si="367"/>
        <v/>
      </c>
    </row>
    <row r="2025" spans="264:269" x14ac:dyDescent="0.2">
      <c r="JD2025">
        <f t="shared" si="362"/>
        <v>0</v>
      </c>
      <c r="JE2025">
        <f t="shared" si="363"/>
        <v>0</v>
      </c>
      <c r="JF2025" t="str">
        <f t="shared" ca="1" si="364"/>
        <v/>
      </c>
      <c r="JG2025" t="str">
        <f t="shared" ca="1" si="365"/>
        <v/>
      </c>
      <c r="JH2025" t="str">
        <f t="shared" ca="1" si="366"/>
        <v/>
      </c>
      <c r="JI2025" t="str">
        <f t="shared" ca="1" si="367"/>
        <v/>
      </c>
    </row>
    <row r="2026" spans="264:269" x14ac:dyDescent="0.2">
      <c r="JD2026">
        <f t="shared" si="362"/>
        <v>0</v>
      </c>
      <c r="JE2026">
        <f t="shared" si="363"/>
        <v>0</v>
      </c>
      <c r="JF2026" t="str">
        <f t="shared" ca="1" si="364"/>
        <v/>
      </c>
      <c r="JG2026" t="str">
        <f t="shared" ca="1" si="365"/>
        <v/>
      </c>
      <c r="JH2026" t="str">
        <f t="shared" ca="1" si="366"/>
        <v/>
      </c>
      <c r="JI2026" t="str">
        <f t="shared" ca="1" si="367"/>
        <v/>
      </c>
    </row>
    <row r="2027" spans="264:269" x14ac:dyDescent="0.2">
      <c r="JD2027">
        <f t="shared" si="362"/>
        <v>0</v>
      </c>
      <c r="JE2027">
        <f t="shared" si="363"/>
        <v>0</v>
      </c>
      <c r="JF2027" t="str">
        <f t="shared" ca="1" si="364"/>
        <v/>
      </c>
      <c r="JG2027" t="str">
        <f t="shared" ca="1" si="365"/>
        <v/>
      </c>
      <c r="JH2027" t="str">
        <f t="shared" ca="1" si="366"/>
        <v/>
      </c>
      <c r="JI2027" t="str">
        <f t="shared" ca="1" si="367"/>
        <v/>
      </c>
    </row>
    <row r="2028" spans="264:269" x14ac:dyDescent="0.2">
      <c r="JD2028">
        <f t="shared" si="362"/>
        <v>0</v>
      </c>
      <c r="JE2028">
        <f t="shared" si="363"/>
        <v>0</v>
      </c>
      <c r="JF2028" t="str">
        <f t="shared" ca="1" si="364"/>
        <v/>
      </c>
      <c r="JG2028" t="str">
        <f t="shared" ca="1" si="365"/>
        <v/>
      </c>
      <c r="JH2028" t="str">
        <f t="shared" ca="1" si="366"/>
        <v/>
      </c>
      <c r="JI2028" t="str">
        <f t="shared" ca="1" si="367"/>
        <v/>
      </c>
    </row>
    <row r="2029" spans="264:269" x14ac:dyDescent="0.2">
      <c r="JD2029">
        <f t="shared" si="362"/>
        <v>0</v>
      </c>
      <c r="JE2029">
        <f t="shared" si="363"/>
        <v>0</v>
      </c>
      <c r="JF2029" t="str">
        <f t="shared" ca="1" si="364"/>
        <v/>
      </c>
      <c r="JG2029" t="str">
        <f t="shared" ca="1" si="365"/>
        <v/>
      </c>
      <c r="JH2029" t="str">
        <f t="shared" ca="1" si="366"/>
        <v/>
      </c>
      <c r="JI2029" t="str">
        <f t="shared" ca="1" si="367"/>
        <v/>
      </c>
    </row>
    <row r="2030" spans="264:269" x14ac:dyDescent="0.2">
      <c r="JD2030">
        <f t="shared" si="362"/>
        <v>0</v>
      </c>
      <c r="JE2030">
        <f t="shared" si="363"/>
        <v>0</v>
      </c>
      <c r="JF2030" t="str">
        <f t="shared" ca="1" si="364"/>
        <v/>
      </c>
      <c r="JG2030" t="str">
        <f t="shared" ca="1" si="365"/>
        <v/>
      </c>
      <c r="JH2030" t="str">
        <f t="shared" ca="1" si="366"/>
        <v/>
      </c>
      <c r="JI2030" t="str">
        <f t="shared" ca="1" si="367"/>
        <v/>
      </c>
    </row>
    <row r="2031" spans="264:269" x14ac:dyDescent="0.2">
      <c r="JD2031">
        <f t="shared" si="362"/>
        <v>0</v>
      </c>
      <c r="JE2031">
        <f t="shared" si="363"/>
        <v>0</v>
      </c>
      <c r="JF2031" t="str">
        <f t="shared" ca="1" si="364"/>
        <v/>
      </c>
      <c r="JG2031" t="str">
        <f t="shared" ca="1" si="365"/>
        <v/>
      </c>
      <c r="JH2031" t="str">
        <f t="shared" ca="1" si="366"/>
        <v/>
      </c>
      <c r="JI2031" t="str">
        <f t="shared" ca="1" si="367"/>
        <v/>
      </c>
    </row>
    <row r="2032" spans="264:269" x14ac:dyDescent="0.2">
      <c r="JD2032">
        <f t="shared" si="362"/>
        <v>0</v>
      </c>
      <c r="JE2032">
        <f t="shared" si="363"/>
        <v>0</v>
      </c>
      <c r="JF2032" t="str">
        <f t="shared" ca="1" si="364"/>
        <v/>
      </c>
      <c r="JG2032" t="str">
        <f t="shared" ca="1" si="365"/>
        <v/>
      </c>
      <c r="JH2032" t="str">
        <f t="shared" ca="1" si="366"/>
        <v/>
      </c>
      <c r="JI2032" t="str">
        <f t="shared" ca="1" si="367"/>
        <v/>
      </c>
    </row>
    <row r="2033" spans="264:269" x14ac:dyDescent="0.2">
      <c r="JD2033">
        <f t="shared" si="362"/>
        <v>0</v>
      </c>
      <c r="JE2033">
        <f t="shared" si="363"/>
        <v>0</v>
      </c>
      <c r="JF2033" t="str">
        <f t="shared" ca="1" si="364"/>
        <v/>
      </c>
      <c r="JG2033" t="str">
        <f t="shared" ca="1" si="365"/>
        <v/>
      </c>
      <c r="JH2033" t="str">
        <f t="shared" ca="1" si="366"/>
        <v/>
      </c>
      <c r="JI2033" t="str">
        <f t="shared" ca="1" si="367"/>
        <v/>
      </c>
    </row>
    <row r="2034" spans="264:269" x14ac:dyDescent="0.2">
      <c r="JD2034">
        <f t="shared" si="362"/>
        <v>0</v>
      </c>
      <c r="JE2034">
        <f t="shared" si="363"/>
        <v>0</v>
      </c>
      <c r="JF2034" t="str">
        <f t="shared" ca="1" si="364"/>
        <v/>
      </c>
      <c r="JG2034" t="str">
        <f t="shared" ca="1" si="365"/>
        <v/>
      </c>
      <c r="JH2034" t="str">
        <f t="shared" ca="1" si="366"/>
        <v/>
      </c>
      <c r="JI2034" t="str">
        <f t="shared" ca="1" si="367"/>
        <v/>
      </c>
    </row>
    <row r="2035" spans="264:269" x14ac:dyDescent="0.2">
      <c r="JD2035">
        <f t="shared" si="362"/>
        <v>0</v>
      </c>
      <c r="JE2035">
        <f t="shared" si="363"/>
        <v>0</v>
      </c>
      <c r="JF2035" t="str">
        <f t="shared" ca="1" si="364"/>
        <v/>
      </c>
      <c r="JG2035" t="str">
        <f t="shared" ca="1" si="365"/>
        <v/>
      </c>
      <c r="JH2035" t="str">
        <f t="shared" ca="1" si="366"/>
        <v/>
      </c>
      <c r="JI2035" t="str">
        <f t="shared" ca="1" si="367"/>
        <v/>
      </c>
    </row>
    <row r="2036" spans="264:269" x14ac:dyDescent="0.2">
      <c r="JD2036">
        <f t="shared" si="362"/>
        <v>0</v>
      </c>
      <c r="JE2036">
        <f t="shared" si="363"/>
        <v>0</v>
      </c>
      <c r="JF2036" t="str">
        <f t="shared" ca="1" si="364"/>
        <v/>
      </c>
      <c r="JG2036" t="str">
        <f t="shared" ca="1" si="365"/>
        <v/>
      </c>
      <c r="JH2036" t="str">
        <f t="shared" ca="1" si="366"/>
        <v/>
      </c>
      <c r="JI2036" t="str">
        <f t="shared" ca="1" si="367"/>
        <v/>
      </c>
    </row>
    <row r="2037" spans="264:269" x14ac:dyDescent="0.2">
      <c r="JD2037">
        <f t="shared" si="362"/>
        <v>0</v>
      </c>
      <c r="JE2037">
        <f t="shared" si="363"/>
        <v>0</v>
      </c>
      <c r="JF2037" t="str">
        <f t="shared" ca="1" si="364"/>
        <v/>
      </c>
      <c r="JG2037" t="str">
        <f t="shared" ca="1" si="365"/>
        <v/>
      </c>
      <c r="JH2037" t="str">
        <f t="shared" ca="1" si="366"/>
        <v/>
      </c>
      <c r="JI2037" t="str">
        <f t="shared" ca="1" si="367"/>
        <v/>
      </c>
    </row>
    <row r="2038" spans="264:269" x14ac:dyDescent="0.2">
      <c r="JD2038">
        <f t="shared" si="362"/>
        <v>0</v>
      </c>
      <c r="JE2038">
        <f t="shared" si="363"/>
        <v>0</v>
      </c>
      <c r="JF2038" t="str">
        <f t="shared" ca="1" si="364"/>
        <v/>
      </c>
      <c r="JG2038" t="str">
        <f t="shared" ca="1" si="365"/>
        <v/>
      </c>
      <c r="JH2038" t="str">
        <f t="shared" ca="1" si="366"/>
        <v/>
      </c>
      <c r="JI2038" t="str">
        <f t="shared" ca="1" si="367"/>
        <v/>
      </c>
    </row>
    <row r="2039" spans="264:269" x14ac:dyDescent="0.2">
      <c r="JD2039">
        <f t="shared" si="362"/>
        <v>0</v>
      </c>
      <c r="JE2039">
        <f t="shared" si="363"/>
        <v>0</v>
      </c>
      <c r="JF2039" t="str">
        <f t="shared" ca="1" si="364"/>
        <v/>
      </c>
      <c r="JG2039" t="str">
        <f t="shared" ca="1" si="365"/>
        <v/>
      </c>
      <c r="JH2039" t="str">
        <f t="shared" ca="1" si="366"/>
        <v/>
      </c>
      <c r="JI2039" t="str">
        <f t="shared" ca="1" si="367"/>
        <v/>
      </c>
    </row>
    <row r="2040" spans="264:269" x14ac:dyDescent="0.2">
      <c r="JD2040">
        <f t="shared" si="362"/>
        <v>0</v>
      </c>
      <c r="JE2040">
        <f t="shared" si="363"/>
        <v>0</v>
      </c>
      <c r="JF2040" t="str">
        <f t="shared" ca="1" si="364"/>
        <v/>
      </c>
      <c r="JG2040" t="str">
        <f t="shared" ca="1" si="365"/>
        <v/>
      </c>
      <c r="JH2040" t="str">
        <f t="shared" ca="1" si="366"/>
        <v/>
      </c>
      <c r="JI2040" t="str">
        <f t="shared" ca="1" si="367"/>
        <v/>
      </c>
    </row>
    <row r="2041" spans="264:269" x14ac:dyDescent="0.2">
      <c r="JD2041">
        <f t="shared" si="362"/>
        <v>0</v>
      </c>
      <c r="JE2041">
        <f t="shared" si="363"/>
        <v>0</v>
      </c>
      <c r="JF2041" t="str">
        <f t="shared" ca="1" si="364"/>
        <v/>
      </c>
      <c r="JG2041" t="str">
        <f t="shared" ca="1" si="365"/>
        <v/>
      </c>
      <c r="JH2041" t="str">
        <f t="shared" ca="1" si="366"/>
        <v/>
      </c>
      <c r="JI2041" t="str">
        <f t="shared" ca="1" si="367"/>
        <v/>
      </c>
    </row>
    <row r="2042" spans="264:269" x14ac:dyDescent="0.2">
      <c r="JD2042">
        <f t="shared" si="362"/>
        <v>0</v>
      </c>
      <c r="JE2042">
        <f t="shared" si="363"/>
        <v>0</v>
      </c>
      <c r="JF2042" t="str">
        <f t="shared" ca="1" si="364"/>
        <v/>
      </c>
      <c r="JG2042" t="str">
        <f t="shared" ca="1" si="365"/>
        <v/>
      </c>
      <c r="JH2042" t="str">
        <f t="shared" ca="1" si="366"/>
        <v/>
      </c>
      <c r="JI2042" t="str">
        <f t="shared" ca="1" si="367"/>
        <v/>
      </c>
    </row>
    <row r="2043" spans="264:269" x14ac:dyDescent="0.2">
      <c r="JD2043">
        <f t="shared" si="362"/>
        <v>0</v>
      </c>
      <c r="JE2043">
        <f t="shared" si="363"/>
        <v>0</v>
      </c>
      <c r="JF2043" t="str">
        <f t="shared" ca="1" si="364"/>
        <v/>
      </c>
      <c r="JG2043" t="str">
        <f t="shared" ca="1" si="365"/>
        <v/>
      </c>
      <c r="JH2043" t="str">
        <f t="shared" ca="1" si="366"/>
        <v/>
      </c>
      <c r="JI2043" t="str">
        <f t="shared" ca="1" si="367"/>
        <v/>
      </c>
    </row>
    <row r="2044" spans="264:269" x14ac:dyDescent="0.2">
      <c r="JD2044">
        <f t="shared" si="362"/>
        <v>0</v>
      </c>
      <c r="JE2044">
        <f t="shared" si="363"/>
        <v>0</v>
      </c>
      <c r="JF2044" t="str">
        <f t="shared" ca="1" si="364"/>
        <v/>
      </c>
      <c r="JG2044" t="str">
        <f t="shared" ca="1" si="365"/>
        <v/>
      </c>
      <c r="JH2044" t="str">
        <f t="shared" ca="1" si="366"/>
        <v/>
      </c>
      <c r="JI2044" t="str">
        <f t="shared" ca="1" si="367"/>
        <v/>
      </c>
    </row>
    <row r="2045" spans="264:269" x14ac:dyDescent="0.2">
      <c r="JD2045">
        <f t="shared" si="362"/>
        <v>0</v>
      </c>
      <c r="JE2045">
        <f t="shared" si="363"/>
        <v>0</v>
      </c>
      <c r="JF2045" t="str">
        <f t="shared" ca="1" si="364"/>
        <v/>
      </c>
      <c r="JG2045" t="str">
        <f t="shared" ca="1" si="365"/>
        <v/>
      </c>
      <c r="JH2045" t="str">
        <f t="shared" ca="1" si="366"/>
        <v/>
      </c>
      <c r="JI2045" t="str">
        <f t="shared" ca="1" si="367"/>
        <v/>
      </c>
    </row>
    <row r="2046" spans="264:269" x14ac:dyDescent="0.2">
      <c r="JD2046">
        <f t="shared" si="362"/>
        <v>0</v>
      </c>
      <c r="JE2046">
        <f t="shared" si="363"/>
        <v>0</v>
      </c>
      <c r="JF2046" t="str">
        <f t="shared" ca="1" si="364"/>
        <v/>
      </c>
      <c r="JG2046" t="str">
        <f t="shared" ca="1" si="365"/>
        <v/>
      </c>
      <c r="JH2046" t="str">
        <f t="shared" ca="1" si="366"/>
        <v/>
      </c>
      <c r="JI2046" t="str">
        <f t="shared" ca="1" si="367"/>
        <v/>
      </c>
    </row>
    <row r="2047" spans="264:269" x14ac:dyDescent="0.2">
      <c r="JD2047">
        <f t="shared" si="362"/>
        <v>0</v>
      </c>
      <c r="JE2047">
        <f t="shared" si="363"/>
        <v>0</v>
      </c>
      <c r="JF2047" t="str">
        <f t="shared" ca="1" si="364"/>
        <v/>
      </c>
      <c r="JG2047" t="str">
        <f t="shared" ca="1" si="365"/>
        <v/>
      </c>
      <c r="JH2047" t="str">
        <f t="shared" ca="1" si="366"/>
        <v/>
      </c>
      <c r="JI2047" t="str">
        <f t="shared" ca="1" si="367"/>
        <v/>
      </c>
    </row>
    <row r="2048" spans="264:269" x14ac:dyDescent="0.2">
      <c r="JD2048">
        <f t="shared" si="362"/>
        <v>0</v>
      </c>
      <c r="JE2048">
        <f t="shared" si="363"/>
        <v>0</v>
      </c>
      <c r="JF2048" t="str">
        <f t="shared" ca="1" si="364"/>
        <v/>
      </c>
      <c r="JG2048" t="str">
        <f t="shared" ca="1" si="365"/>
        <v/>
      </c>
      <c r="JH2048" t="str">
        <f t="shared" ca="1" si="366"/>
        <v/>
      </c>
      <c r="JI2048" t="str">
        <f t="shared" ca="1" si="367"/>
        <v/>
      </c>
    </row>
    <row r="2049" spans="264:269" x14ac:dyDescent="0.2">
      <c r="JD2049">
        <f t="shared" si="362"/>
        <v>0</v>
      </c>
      <c r="JE2049">
        <f t="shared" si="363"/>
        <v>0</v>
      </c>
      <c r="JF2049" t="str">
        <f t="shared" ca="1" si="364"/>
        <v/>
      </c>
      <c r="JG2049" t="str">
        <f t="shared" ca="1" si="365"/>
        <v/>
      </c>
      <c r="JH2049" t="str">
        <f t="shared" ca="1" si="366"/>
        <v/>
      </c>
      <c r="JI2049" t="str">
        <f t="shared" ca="1" si="367"/>
        <v/>
      </c>
    </row>
    <row r="2050" spans="264:269" x14ac:dyDescent="0.2">
      <c r="JD2050">
        <f t="shared" si="362"/>
        <v>0</v>
      </c>
      <c r="JE2050">
        <f t="shared" si="363"/>
        <v>0</v>
      </c>
      <c r="JF2050" t="str">
        <f t="shared" ca="1" si="364"/>
        <v/>
      </c>
      <c r="JG2050" t="str">
        <f t="shared" ca="1" si="365"/>
        <v/>
      </c>
      <c r="JH2050" t="str">
        <f t="shared" ca="1" si="366"/>
        <v/>
      </c>
      <c r="JI2050" t="str">
        <f t="shared" ca="1" si="367"/>
        <v/>
      </c>
    </row>
    <row r="2051" spans="264:269" x14ac:dyDescent="0.2">
      <c r="JD2051">
        <f t="shared" si="362"/>
        <v>0</v>
      </c>
      <c r="JE2051">
        <f t="shared" si="363"/>
        <v>0</v>
      </c>
      <c r="JF2051" t="str">
        <f t="shared" ca="1" si="364"/>
        <v/>
      </c>
      <c r="JG2051" t="str">
        <f t="shared" ca="1" si="365"/>
        <v/>
      </c>
      <c r="JH2051" t="str">
        <f t="shared" ca="1" si="366"/>
        <v/>
      </c>
      <c r="JI2051" t="str">
        <f t="shared" ca="1" si="367"/>
        <v/>
      </c>
    </row>
    <row r="2052" spans="264:269" x14ac:dyDescent="0.2">
      <c r="JD2052">
        <f t="shared" si="362"/>
        <v>0</v>
      </c>
      <c r="JE2052">
        <f t="shared" si="363"/>
        <v>0</v>
      </c>
      <c r="JF2052" t="str">
        <f t="shared" ca="1" si="364"/>
        <v/>
      </c>
      <c r="JG2052" t="str">
        <f t="shared" ca="1" si="365"/>
        <v/>
      </c>
      <c r="JH2052" t="str">
        <f t="shared" ca="1" si="366"/>
        <v/>
      </c>
      <c r="JI2052" t="str">
        <f t="shared" ca="1" si="367"/>
        <v/>
      </c>
    </row>
    <row r="2053" spans="264:269" x14ac:dyDescent="0.2">
      <c r="JD2053">
        <f t="shared" si="362"/>
        <v>0</v>
      </c>
      <c r="JE2053">
        <f t="shared" si="363"/>
        <v>0</v>
      </c>
      <c r="JF2053" t="str">
        <f t="shared" ca="1" si="364"/>
        <v/>
      </c>
      <c r="JG2053" t="str">
        <f t="shared" ca="1" si="365"/>
        <v/>
      </c>
      <c r="JH2053" t="str">
        <f t="shared" ca="1" si="366"/>
        <v/>
      </c>
      <c r="JI2053" t="str">
        <f t="shared" ca="1" si="367"/>
        <v/>
      </c>
    </row>
    <row r="2054" spans="264:269" x14ac:dyDescent="0.2">
      <c r="JD2054">
        <f t="shared" si="362"/>
        <v>0</v>
      </c>
      <c r="JE2054">
        <f t="shared" si="363"/>
        <v>0</v>
      </c>
      <c r="JF2054" t="str">
        <f t="shared" ca="1" si="364"/>
        <v/>
      </c>
      <c r="JG2054" t="str">
        <f t="shared" ca="1" si="365"/>
        <v/>
      </c>
      <c r="JH2054" t="str">
        <f t="shared" ca="1" si="366"/>
        <v/>
      </c>
      <c r="JI2054" t="str">
        <f t="shared" ca="1" si="367"/>
        <v/>
      </c>
    </row>
    <row r="2055" spans="264:269" x14ac:dyDescent="0.2">
      <c r="JD2055">
        <f t="shared" si="362"/>
        <v>0</v>
      </c>
      <c r="JE2055">
        <f t="shared" si="363"/>
        <v>0</v>
      </c>
      <c r="JF2055" t="str">
        <f t="shared" ca="1" si="364"/>
        <v/>
      </c>
      <c r="JG2055" t="str">
        <f t="shared" ca="1" si="365"/>
        <v/>
      </c>
      <c r="JH2055" t="str">
        <f t="shared" ca="1" si="366"/>
        <v/>
      </c>
      <c r="JI2055" t="str">
        <f t="shared" ca="1" si="367"/>
        <v/>
      </c>
    </row>
    <row r="2056" spans="264:269" x14ac:dyDescent="0.2">
      <c r="JD2056">
        <f t="shared" si="362"/>
        <v>0</v>
      </c>
      <c r="JE2056">
        <f t="shared" si="363"/>
        <v>0</v>
      </c>
      <c r="JF2056" t="str">
        <f t="shared" ca="1" si="364"/>
        <v/>
      </c>
      <c r="JG2056" t="str">
        <f t="shared" ca="1" si="365"/>
        <v/>
      </c>
      <c r="JH2056" t="str">
        <f t="shared" ca="1" si="366"/>
        <v/>
      </c>
      <c r="JI2056" t="str">
        <f t="shared" ca="1" si="367"/>
        <v/>
      </c>
    </row>
    <row r="2057" spans="264:269" x14ac:dyDescent="0.2">
      <c r="JD2057">
        <f t="shared" si="362"/>
        <v>0</v>
      </c>
      <c r="JE2057">
        <f t="shared" si="363"/>
        <v>0</v>
      </c>
      <c r="JF2057" t="str">
        <f t="shared" ca="1" si="364"/>
        <v/>
      </c>
      <c r="JG2057" t="str">
        <f t="shared" ca="1" si="365"/>
        <v/>
      </c>
      <c r="JH2057" t="str">
        <f t="shared" ca="1" si="366"/>
        <v/>
      </c>
      <c r="JI2057" t="str">
        <f t="shared" ca="1" si="367"/>
        <v/>
      </c>
    </row>
    <row r="2058" spans="264:269" x14ac:dyDescent="0.2">
      <c r="JD2058">
        <f t="shared" si="362"/>
        <v>0</v>
      </c>
      <c r="JE2058">
        <f t="shared" si="363"/>
        <v>0</v>
      </c>
      <c r="JF2058" t="str">
        <f t="shared" ca="1" si="364"/>
        <v/>
      </c>
      <c r="JG2058" t="str">
        <f t="shared" ca="1" si="365"/>
        <v/>
      </c>
      <c r="JH2058" t="str">
        <f t="shared" ca="1" si="366"/>
        <v/>
      </c>
      <c r="JI2058" t="str">
        <f t="shared" ca="1" si="367"/>
        <v/>
      </c>
    </row>
    <row r="2059" spans="264:269" x14ac:dyDescent="0.2">
      <c r="JD2059">
        <f t="shared" si="362"/>
        <v>0</v>
      </c>
      <c r="JE2059">
        <f t="shared" si="363"/>
        <v>0</v>
      </c>
      <c r="JF2059" t="str">
        <f t="shared" ca="1" si="364"/>
        <v/>
      </c>
      <c r="JG2059" t="str">
        <f t="shared" ca="1" si="365"/>
        <v/>
      </c>
      <c r="JH2059" t="str">
        <f t="shared" ca="1" si="366"/>
        <v/>
      </c>
      <c r="JI2059" t="str">
        <f t="shared" ca="1" si="367"/>
        <v/>
      </c>
    </row>
    <row r="2060" spans="264:269" x14ac:dyDescent="0.2">
      <c r="JD2060">
        <f t="shared" si="362"/>
        <v>0</v>
      </c>
      <c r="JE2060">
        <f t="shared" si="363"/>
        <v>0</v>
      </c>
      <c r="JF2060" t="str">
        <f t="shared" ca="1" si="364"/>
        <v/>
      </c>
      <c r="JG2060" t="str">
        <f t="shared" ca="1" si="365"/>
        <v/>
      </c>
      <c r="JH2060" t="str">
        <f t="shared" ca="1" si="366"/>
        <v/>
      </c>
      <c r="JI2060" t="str">
        <f t="shared" ca="1" si="367"/>
        <v/>
      </c>
    </row>
    <row r="2061" spans="264:269" x14ac:dyDescent="0.2">
      <c r="JD2061">
        <f t="shared" si="362"/>
        <v>0</v>
      </c>
      <c r="JE2061">
        <f t="shared" si="363"/>
        <v>0</v>
      </c>
      <c r="JF2061" t="str">
        <f t="shared" ca="1" si="364"/>
        <v/>
      </c>
      <c r="JG2061" t="str">
        <f t="shared" ca="1" si="365"/>
        <v/>
      </c>
      <c r="JH2061" t="str">
        <f t="shared" ca="1" si="366"/>
        <v/>
      </c>
      <c r="JI2061" t="str">
        <f t="shared" ca="1" si="367"/>
        <v/>
      </c>
    </row>
    <row r="2062" spans="264:269" x14ac:dyDescent="0.2">
      <c r="JD2062">
        <f t="shared" si="362"/>
        <v>0</v>
      </c>
      <c r="JE2062">
        <f t="shared" si="363"/>
        <v>0</v>
      </c>
      <c r="JF2062" t="str">
        <f t="shared" ca="1" si="364"/>
        <v/>
      </c>
      <c r="JG2062" t="str">
        <f t="shared" ca="1" si="365"/>
        <v/>
      </c>
      <c r="JH2062" t="str">
        <f t="shared" ca="1" si="366"/>
        <v/>
      </c>
      <c r="JI2062" t="str">
        <f t="shared" ca="1" si="367"/>
        <v/>
      </c>
    </row>
    <row r="2063" spans="264:269" x14ac:dyDescent="0.2">
      <c r="JD2063">
        <f t="shared" si="362"/>
        <v>0</v>
      </c>
      <c r="JE2063">
        <f t="shared" si="363"/>
        <v>0</v>
      </c>
      <c r="JF2063" t="str">
        <f t="shared" ca="1" si="364"/>
        <v/>
      </c>
      <c r="JG2063" t="str">
        <f t="shared" ca="1" si="365"/>
        <v/>
      </c>
      <c r="JH2063" t="str">
        <f t="shared" ca="1" si="366"/>
        <v/>
      </c>
      <c r="JI2063" t="str">
        <f t="shared" ca="1" si="367"/>
        <v/>
      </c>
    </row>
    <row r="2064" spans="264:269" x14ac:dyDescent="0.2">
      <c r="JD2064">
        <f t="shared" si="362"/>
        <v>0</v>
      </c>
      <c r="JE2064">
        <f t="shared" si="363"/>
        <v>0</v>
      </c>
      <c r="JF2064" t="str">
        <f t="shared" ca="1" si="364"/>
        <v/>
      </c>
      <c r="JG2064" t="str">
        <f t="shared" ca="1" si="365"/>
        <v/>
      </c>
      <c r="JH2064" t="str">
        <f t="shared" ca="1" si="366"/>
        <v/>
      </c>
      <c r="JI2064" t="str">
        <f t="shared" ca="1" si="367"/>
        <v/>
      </c>
    </row>
    <row r="2065" spans="264:269" x14ac:dyDescent="0.2">
      <c r="JD2065">
        <f t="shared" si="362"/>
        <v>0</v>
      </c>
      <c r="JE2065">
        <f t="shared" si="363"/>
        <v>0</v>
      </c>
      <c r="JF2065" t="str">
        <f t="shared" ca="1" si="364"/>
        <v/>
      </c>
      <c r="JG2065" t="str">
        <f t="shared" ca="1" si="365"/>
        <v/>
      </c>
      <c r="JH2065" t="str">
        <f t="shared" ca="1" si="366"/>
        <v/>
      </c>
      <c r="JI2065" t="str">
        <f t="shared" ca="1" si="367"/>
        <v/>
      </c>
    </row>
    <row r="2066" spans="264:269" x14ac:dyDescent="0.2">
      <c r="JD2066">
        <f t="shared" si="362"/>
        <v>0</v>
      </c>
      <c r="JE2066">
        <f t="shared" si="363"/>
        <v>0</v>
      </c>
      <c r="JF2066" t="str">
        <f t="shared" ca="1" si="364"/>
        <v/>
      </c>
      <c r="JG2066" t="str">
        <f t="shared" ca="1" si="365"/>
        <v/>
      </c>
      <c r="JH2066" t="str">
        <f t="shared" ca="1" si="366"/>
        <v/>
      </c>
      <c r="JI2066" t="str">
        <f t="shared" ca="1" si="367"/>
        <v/>
      </c>
    </row>
    <row r="2067" spans="264:269" x14ac:dyDescent="0.2">
      <c r="JD2067">
        <f t="shared" si="362"/>
        <v>0</v>
      </c>
      <c r="JE2067">
        <f t="shared" si="363"/>
        <v>0</v>
      </c>
      <c r="JF2067" t="str">
        <f t="shared" ca="1" si="364"/>
        <v/>
      </c>
      <c r="JG2067" t="str">
        <f t="shared" ca="1" si="365"/>
        <v/>
      </c>
      <c r="JH2067" t="str">
        <f t="shared" ca="1" si="366"/>
        <v/>
      </c>
      <c r="JI2067" t="str">
        <f t="shared" ca="1" si="367"/>
        <v/>
      </c>
    </row>
    <row r="2068" spans="264:269" x14ac:dyDescent="0.2">
      <c r="JD2068">
        <f t="shared" si="362"/>
        <v>0</v>
      </c>
      <c r="JE2068">
        <f t="shared" si="363"/>
        <v>0</v>
      </c>
      <c r="JF2068" t="str">
        <f t="shared" ca="1" si="364"/>
        <v/>
      </c>
      <c r="JG2068" t="str">
        <f t="shared" ca="1" si="365"/>
        <v/>
      </c>
      <c r="JH2068" t="str">
        <f t="shared" ca="1" si="366"/>
        <v/>
      </c>
      <c r="JI2068" t="str">
        <f t="shared" ca="1" si="367"/>
        <v/>
      </c>
    </row>
    <row r="2069" spans="264:269" x14ac:dyDescent="0.2">
      <c r="JD2069">
        <f t="shared" si="362"/>
        <v>0</v>
      </c>
      <c r="JE2069">
        <f t="shared" si="363"/>
        <v>0</v>
      </c>
      <c r="JF2069" t="str">
        <f t="shared" ca="1" si="364"/>
        <v/>
      </c>
      <c r="JG2069" t="str">
        <f t="shared" ca="1" si="365"/>
        <v/>
      </c>
      <c r="JH2069" t="str">
        <f t="shared" ca="1" si="366"/>
        <v/>
      </c>
      <c r="JI2069" t="str">
        <f t="shared" ca="1" si="367"/>
        <v/>
      </c>
    </row>
    <row r="2070" spans="264:269" x14ac:dyDescent="0.2">
      <c r="JD2070">
        <f t="shared" si="362"/>
        <v>0</v>
      </c>
      <c r="JE2070">
        <f t="shared" si="363"/>
        <v>0</v>
      </c>
      <c r="JF2070" t="str">
        <f t="shared" ca="1" si="364"/>
        <v/>
      </c>
      <c r="JG2070" t="str">
        <f t="shared" ca="1" si="365"/>
        <v/>
      </c>
      <c r="JH2070" t="str">
        <f t="shared" ca="1" si="366"/>
        <v/>
      </c>
      <c r="JI2070" t="str">
        <f t="shared" ca="1" si="367"/>
        <v/>
      </c>
    </row>
    <row r="2071" spans="264:269" x14ac:dyDescent="0.2">
      <c r="JD2071">
        <f t="shared" si="362"/>
        <v>0</v>
      </c>
      <c r="JE2071">
        <f t="shared" si="363"/>
        <v>0</v>
      </c>
      <c r="JF2071" t="str">
        <f t="shared" ca="1" si="364"/>
        <v/>
      </c>
      <c r="JG2071" t="str">
        <f t="shared" ca="1" si="365"/>
        <v/>
      </c>
      <c r="JH2071" t="str">
        <f t="shared" ca="1" si="366"/>
        <v/>
      </c>
      <c r="JI2071" t="str">
        <f t="shared" ca="1" si="367"/>
        <v/>
      </c>
    </row>
    <row r="2072" spans="264:269" x14ac:dyDescent="0.2">
      <c r="JD2072">
        <f t="shared" si="362"/>
        <v>0</v>
      </c>
      <c r="JE2072">
        <f t="shared" si="363"/>
        <v>0</v>
      </c>
      <c r="JF2072" t="str">
        <f t="shared" ca="1" si="364"/>
        <v/>
      </c>
      <c r="JG2072" t="str">
        <f t="shared" ca="1" si="365"/>
        <v/>
      </c>
      <c r="JH2072" t="str">
        <f t="shared" ca="1" si="366"/>
        <v/>
      </c>
      <c r="JI2072" t="str">
        <f t="shared" ca="1" si="367"/>
        <v/>
      </c>
    </row>
    <row r="2073" spans="264:269" x14ac:dyDescent="0.2">
      <c r="JD2073">
        <f t="shared" si="362"/>
        <v>0</v>
      </c>
      <c r="JE2073">
        <f t="shared" si="363"/>
        <v>0</v>
      </c>
      <c r="JF2073" t="str">
        <f t="shared" ca="1" si="364"/>
        <v/>
      </c>
      <c r="JG2073" t="str">
        <f t="shared" ca="1" si="365"/>
        <v/>
      </c>
      <c r="JH2073" t="str">
        <f t="shared" ca="1" si="366"/>
        <v/>
      </c>
      <c r="JI2073" t="str">
        <f t="shared" ca="1" si="367"/>
        <v/>
      </c>
    </row>
    <row r="2074" spans="264:269" x14ac:dyDescent="0.2">
      <c r="JD2074">
        <f t="shared" si="362"/>
        <v>0</v>
      </c>
      <c r="JE2074">
        <f t="shared" si="363"/>
        <v>0</v>
      </c>
      <c r="JF2074" t="str">
        <f t="shared" ca="1" si="364"/>
        <v/>
      </c>
      <c r="JG2074" t="str">
        <f t="shared" ca="1" si="365"/>
        <v/>
      </c>
      <c r="JH2074" t="str">
        <f t="shared" ca="1" si="366"/>
        <v/>
      </c>
      <c r="JI2074" t="str">
        <f t="shared" ca="1" si="367"/>
        <v/>
      </c>
    </row>
    <row r="2075" spans="264:269" x14ac:dyDescent="0.2">
      <c r="JD2075">
        <f t="shared" si="362"/>
        <v>0</v>
      </c>
      <c r="JE2075">
        <f t="shared" si="363"/>
        <v>0</v>
      </c>
      <c r="JF2075" t="str">
        <f t="shared" ca="1" si="364"/>
        <v/>
      </c>
      <c r="JG2075" t="str">
        <f t="shared" ca="1" si="365"/>
        <v/>
      </c>
      <c r="JH2075" t="str">
        <f t="shared" ca="1" si="366"/>
        <v/>
      </c>
      <c r="JI2075" t="str">
        <f t="shared" ca="1" si="367"/>
        <v/>
      </c>
    </row>
    <row r="2076" spans="264:269" x14ac:dyDescent="0.2">
      <c r="JD2076">
        <f t="shared" ref="JD2076:JD2139" si="368">IF(JD2075&lt;&gt;0,JD2075-1,0)</f>
        <v>0</v>
      </c>
      <c r="JE2076">
        <f t="shared" ref="JE2076:JE2139" si="369">IF(JD2076&lt;&gt;0,JE2075+1,0)</f>
        <v>0</v>
      </c>
      <c r="JF2076" t="str">
        <f t="shared" ref="JF2076:JF2139" ca="1" si="370">IF(ScenarioType&lt;&gt;"ALL",IF(ISERROR(IF(INDIRECT("SCENARIOMETA!B"&amp;JE2076)=ScenarioType,INDIRECT("SCENARIOMETA!A"&amp;JE2076)," ")),"",IF(INDIRECT("SCENARIOMETA!B"&amp;JE2076)=ScenarioType,INDIRECT("SCENARIOMETA!A"&amp;JE2076)," ")),IF(JD2076&lt;&gt;0,INDIRECT("SCENARIOMETA!A"&amp;JE2076),""))</f>
        <v/>
      </c>
      <c r="JG2076" t="str">
        <f t="shared" ref="JG2076:JG2139" ca="1" si="371">IF(ScenarioType&lt;&gt;"ALL",IF(ISERROR(IF(INDIRECT("SCENARIOMETA!B"&amp;JE2076)=ScenarioType,INDIRECT("SCENARIOMETA!B"&amp;JE2076)," ")),"",IF(INDIRECT("SCENARIOMETA!B"&amp;JE2076)=ScenarioType,INDIRECT("SCENARIOMETA!B"&amp;JE2076)," ")),IF(JD2076&lt;&gt;0,INDIRECT("SCENARIOMETA!B"&amp;JE2076),""))</f>
        <v/>
      </c>
      <c r="JH2076" t="str">
        <f t="shared" ref="JH2076:JH2139" ca="1" si="372">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373">IF(ScenarioType&lt;&gt;"ALL",IF(ISERROR(IF(INDIRECT("SCENARIOMETA!B"&amp;JE2076)=ScenarioType,INDIRECT("SCENARIOMETA!E"&amp;JE2076)," ")),"",IF(INDIRECT("SCENARIOMETA!B"&amp;JE2076)=ScenarioType,INDIRECT("SCENARIOMETA!E"&amp;JE2076)," ")+14),IF(JD2076&lt;&gt;0,INDIRECT("SCENARIOMETA!E"&amp;JE2076)+14,""))</f>
        <v/>
      </c>
    </row>
    <row r="2077" spans="264:269" x14ac:dyDescent="0.2">
      <c r="JD2077">
        <f t="shared" si="368"/>
        <v>0</v>
      </c>
      <c r="JE2077">
        <f t="shared" si="369"/>
        <v>0</v>
      </c>
      <c r="JF2077" t="str">
        <f t="shared" ca="1" si="370"/>
        <v/>
      </c>
      <c r="JG2077" t="str">
        <f t="shared" ca="1" si="371"/>
        <v/>
      </c>
      <c r="JH2077" t="str">
        <f t="shared" ca="1" si="372"/>
        <v/>
      </c>
      <c r="JI2077" t="str">
        <f t="shared" ca="1" si="373"/>
        <v/>
      </c>
    </row>
    <row r="2078" spans="264:269" x14ac:dyDescent="0.2">
      <c r="JD2078">
        <f t="shared" si="368"/>
        <v>0</v>
      </c>
      <c r="JE2078">
        <f t="shared" si="369"/>
        <v>0</v>
      </c>
      <c r="JF2078" t="str">
        <f t="shared" ca="1" si="370"/>
        <v/>
      </c>
      <c r="JG2078" t="str">
        <f t="shared" ca="1" si="371"/>
        <v/>
      </c>
      <c r="JH2078" t="str">
        <f t="shared" ca="1" si="372"/>
        <v/>
      </c>
      <c r="JI2078" t="str">
        <f t="shared" ca="1" si="373"/>
        <v/>
      </c>
    </row>
    <row r="2079" spans="264:269" x14ac:dyDescent="0.2">
      <c r="JD2079">
        <f t="shared" si="368"/>
        <v>0</v>
      </c>
      <c r="JE2079">
        <f t="shared" si="369"/>
        <v>0</v>
      </c>
      <c r="JF2079" t="str">
        <f t="shared" ca="1" si="370"/>
        <v/>
      </c>
      <c r="JG2079" t="str">
        <f t="shared" ca="1" si="371"/>
        <v/>
      </c>
      <c r="JH2079" t="str">
        <f t="shared" ca="1" si="372"/>
        <v/>
      </c>
      <c r="JI2079" t="str">
        <f t="shared" ca="1" si="373"/>
        <v/>
      </c>
    </row>
    <row r="2080" spans="264:269" x14ac:dyDescent="0.2">
      <c r="JD2080">
        <f t="shared" si="368"/>
        <v>0</v>
      </c>
      <c r="JE2080">
        <f t="shared" si="369"/>
        <v>0</v>
      </c>
      <c r="JF2080" t="str">
        <f t="shared" ca="1" si="370"/>
        <v/>
      </c>
      <c r="JG2080" t="str">
        <f t="shared" ca="1" si="371"/>
        <v/>
      </c>
      <c r="JH2080" t="str">
        <f t="shared" ca="1" si="372"/>
        <v/>
      </c>
      <c r="JI2080" t="str">
        <f t="shared" ca="1" si="373"/>
        <v/>
      </c>
    </row>
    <row r="2081" spans="264:269" x14ac:dyDescent="0.2">
      <c r="JD2081">
        <f t="shared" si="368"/>
        <v>0</v>
      </c>
      <c r="JE2081">
        <f t="shared" si="369"/>
        <v>0</v>
      </c>
      <c r="JF2081" t="str">
        <f t="shared" ca="1" si="370"/>
        <v/>
      </c>
      <c r="JG2081" t="str">
        <f t="shared" ca="1" si="371"/>
        <v/>
      </c>
      <c r="JH2081" t="str">
        <f t="shared" ca="1" si="372"/>
        <v/>
      </c>
      <c r="JI2081" t="str">
        <f t="shared" ca="1" si="373"/>
        <v/>
      </c>
    </row>
    <row r="2082" spans="264:269" x14ac:dyDescent="0.2">
      <c r="JD2082">
        <f t="shared" si="368"/>
        <v>0</v>
      </c>
      <c r="JE2082">
        <f t="shared" si="369"/>
        <v>0</v>
      </c>
      <c r="JF2082" t="str">
        <f t="shared" ca="1" si="370"/>
        <v/>
      </c>
      <c r="JG2082" t="str">
        <f t="shared" ca="1" si="371"/>
        <v/>
      </c>
      <c r="JH2082" t="str">
        <f t="shared" ca="1" si="372"/>
        <v/>
      </c>
      <c r="JI2082" t="str">
        <f t="shared" ca="1" si="373"/>
        <v/>
      </c>
    </row>
    <row r="2083" spans="264:269" x14ac:dyDescent="0.2">
      <c r="JD2083">
        <f t="shared" si="368"/>
        <v>0</v>
      </c>
      <c r="JE2083">
        <f t="shared" si="369"/>
        <v>0</v>
      </c>
      <c r="JF2083" t="str">
        <f t="shared" ca="1" si="370"/>
        <v/>
      </c>
      <c r="JG2083" t="str">
        <f t="shared" ca="1" si="371"/>
        <v/>
      </c>
      <c r="JH2083" t="str">
        <f t="shared" ca="1" si="372"/>
        <v/>
      </c>
      <c r="JI2083" t="str">
        <f t="shared" ca="1" si="373"/>
        <v/>
      </c>
    </row>
    <row r="2084" spans="264:269" x14ac:dyDescent="0.2">
      <c r="JD2084">
        <f t="shared" si="368"/>
        <v>0</v>
      </c>
      <c r="JE2084">
        <f t="shared" si="369"/>
        <v>0</v>
      </c>
      <c r="JF2084" t="str">
        <f t="shared" ca="1" si="370"/>
        <v/>
      </c>
      <c r="JG2084" t="str">
        <f t="shared" ca="1" si="371"/>
        <v/>
      </c>
      <c r="JH2084" t="str">
        <f t="shared" ca="1" si="372"/>
        <v/>
      </c>
      <c r="JI2084" t="str">
        <f t="shared" ca="1" si="373"/>
        <v/>
      </c>
    </row>
    <row r="2085" spans="264:269" x14ac:dyDescent="0.2">
      <c r="JD2085">
        <f t="shared" si="368"/>
        <v>0</v>
      </c>
      <c r="JE2085">
        <f t="shared" si="369"/>
        <v>0</v>
      </c>
      <c r="JF2085" t="str">
        <f t="shared" ca="1" si="370"/>
        <v/>
      </c>
      <c r="JG2085" t="str">
        <f t="shared" ca="1" si="371"/>
        <v/>
      </c>
      <c r="JH2085" t="str">
        <f t="shared" ca="1" si="372"/>
        <v/>
      </c>
      <c r="JI2085" t="str">
        <f t="shared" ca="1" si="373"/>
        <v/>
      </c>
    </row>
    <row r="2086" spans="264:269" x14ac:dyDescent="0.2">
      <c r="JD2086">
        <f t="shared" si="368"/>
        <v>0</v>
      </c>
      <c r="JE2086">
        <f t="shared" si="369"/>
        <v>0</v>
      </c>
      <c r="JF2086" t="str">
        <f t="shared" ca="1" si="370"/>
        <v/>
      </c>
      <c r="JG2086" t="str">
        <f t="shared" ca="1" si="371"/>
        <v/>
      </c>
      <c r="JH2086" t="str">
        <f t="shared" ca="1" si="372"/>
        <v/>
      </c>
      <c r="JI2086" t="str">
        <f t="shared" ca="1" si="373"/>
        <v/>
      </c>
    </row>
    <row r="2087" spans="264:269" x14ac:dyDescent="0.2">
      <c r="JD2087">
        <f t="shared" si="368"/>
        <v>0</v>
      </c>
      <c r="JE2087">
        <f t="shared" si="369"/>
        <v>0</v>
      </c>
      <c r="JF2087" t="str">
        <f t="shared" ca="1" si="370"/>
        <v/>
      </c>
      <c r="JG2087" t="str">
        <f t="shared" ca="1" si="371"/>
        <v/>
      </c>
      <c r="JH2087" t="str">
        <f t="shared" ca="1" si="372"/>
        <v/>
      </c>
      <c r="JI2087" t="str">
        <f t="shared" ca="1" si="373"/>
        <v/>
      </c>
    </row>
    <row r="2088" spans="264:269" x14ac:dyDescent="0.2">
      <c r="JD2088">
        <f t="shared" si="368"/>
        <v>0</v>
      </c>
      <c r="JE2088">
        <f t="shared" si="369"/>
        <v>0</v>
      </c>
      <c r="JF2088" t="str">
        <f t="shared" ca="1" si="370"/>
        <v/>
      </c>
      <c r="JG2088" t="str">
        <f t="shared" ca="1" si="371"/>
        <v/>
      </c>
      <c r="JH2088" t="str">
        <f t="shared" ca="1" si="372"/>
        <v/>
      </c>
      <c r="JI2088" t="str">
        <f t="shared" ca="1" si="373"/>
        <v/>
      </c>
    </row>
    <row r="2089" spans="264:269" x14ac:dyDescent="0.2">
      <c r="JD2089">
        <f t="shared" si="368"/>
        <v>0</v>
      </c>
      <c r="JE2089">
        <f t="shared" si="369"/>
        <v>0</v>
      </c>
      <c r="JF2089" t="str">
        <f t="shared" ca="1" si="370"/>
        <v/>
      </c>
      <c r="JG2089" t="str">
        <f t="shared" ca="1" si="371"/>
        <v/>
      </c>
      <c r="JH2089" t="str">
        <f t="shared" ca="1" si="372"/>
        <v/>
      </c>
      <c r="JI2089" t="str">
        <f t="shared" ca="1" si="373"/>
        <v/>
      </c>
    </row>
    <row r="2090" spans="264:269" x14ac:dyDescent="0.2">
      <c r="JD2090">
        <f t="shared" si="368"/>
        <v>0</v>
      </c>
      <c r="JE2090">
        <f t="shared" si="369"/>
        <v>0</v>
      </c>
      <c r="JF2090" t="str">
        <f t="shared" ca="1" si="370"/>
        <v/>
      </c>
      <c r="JG2090" t="str">
        <f t="shared" ca="1" si="371"/>
        <v/>
      </c>
      <c r="JH2090" t="str">
        <f t="shared" ca="1" si="372"/>
        <v/>
      </c>
      <c r="JI2090" t="str">
        <f t="shared" ca="1" si="373"/>
        <v/>
      </c>
    </row>
    <row r="2091" spans="264:269" x14ac:dyDescent="0.2">
      <c r="JD2091">
        <f t="shared" si="368"/>
        <v>0</v>
      </c>
      <c r="JE2091">
        <f t="shared" si="369"/>
        <v>0</v>
      </c>
      <c r="JF2091" t="str">
        <f t="shared" ca="1" si="370"/>
        <v/>
      </c>
      <c r="JG2091" t="str">
        <f t="shared" ca="1" si="371"/>
        <v/>
      </c>
      <c r="JH2091" t="str">
        <f t="shared" ca="1" si="372"/>
        <v/>
      </c>
      <c r="JI2091" t="str">
        <f t="shared" ca="1" si="373"/>
        <v/>
      </c>
    </row>
    <row r="2092" spans="264:269" x14ac:dyDescent="0.2">
      <c r="JD2092">
        <f t="shared" si="368"/>
        <v>0</v>
      </c>
      <c r="JE2092">
        <f t="shared" si="369"/>
        <v>0</v>
      </c>
      <c r="JF2092" t="str">
        <f t="shared" ca="1" si="370"/>
        <v/>
      </c>
      <c r="JG2092" t="str">
        <f t="shared" ca="1" si="371"/>
        <v/>
      </c>
      <c r="JH2092" t="str">
        <f t="shared" ca="1" si="372"/>
        <v/>
      </c>
      <c r="JI2092" t="str">
        <f t="shared" ca="1" si="373"/>
        <v/>
      </c>
    </row>
    <row r="2093" spans="264:269" x14ac:dyDescent="0.2">
      <c r="JD2093">
        <f t="shared" si="368"/>
        <v>0</v>
      </c>
      <c r="JE2093">
        <f t="shared" si="369"/>
        <v>0</v>
      </c>
      <c r="JF2093" t="str">
        <f t="shared" ca="1" si="370"/>
        <v/>
      </c>
      <c r="JG2093" t="str">
        <f t="shared" ca="1" si="371"/>
        <v/>
      </c>
      <c r="JH2093" t="str">
        <f t="shared" ca="1" si="372"/>
        <v/>
      </c>
      <c r="JI2093" t="str">
        <f t="shared" ca="1" si="373"/>
        <v/>
      </c>
    </row>
    <row r="2094" spans="264:269" x14ac:dyDescent="0.2">
      <c r="JD2094">
        <f t="shared" si="368"/>
        <v>0</v>
      </c>
      <c r="JE2094">
        <f t="shared" si="369"/>
        <v>0</v>
      </c>
      <c r="JF2094" t="str">
        <f t="shared" ca="1" si="370"/>
        <v/>
      </c>
      <c r="JG2094" t="str">
        <f t="shared" ca="1" si="371"/>
        <v/>
      </c>
      <c r="JH2094" t="str">
        <f t="shared" ca="1" si="372"/>
        <v/>
      </c>
      <c r="JI2094" t="str">
        <f t="shared" ca="1" si="373"/>
        <v/>
      </c>
    </row>
    <row r="2095" spans="264:269" x14ac:dyDescent="0.2">
      <c r="JD2095">
        <f t="shared" si="368"/>
        <v>0</v>
      </c>
      <c r="JE2095">
        <f t="shared" si="369"/>
        <v>0</v>
      </c>
      <c r="JF2095" t="str">
        <f t="shared" ca="1" si="370"/>
        <v/>
      </c>
      <c r="JG2095" t="str">
        <f t="shared" ca="1" si="371"/>
        <v/>
      </c>
      <c r="JH2095" t="str">
        <f t="shared" ca="1" si="372"/>
        <v/>
      </c>
      <c r="JI2095" t="str">
        <f t="shared" ca="1" si="373"/>
        <v/>
      </c>
    </row>
    <row r="2096" spans="264:269" x14ac:dyDescent="0.2">
      <c r="JD2096">
        <f t="shared" si="368"/>
        <v>0</v>
      </c>
      <c r="JE2096">
        <f t="shared" si="369"/>
        <v>0</v>
      </c>
      <c r="JF2096" t="str">
        <f t="shared" ca="1" si="370"/>
        <v/>
      </c>
      <c r="JG2096" t="str">
        <f t="shared" ca="1" si="371"/>
        <v/>
      </c>
      <c r="JH2096" t="str">
        <f t="shared" ca="1" si="372"/>
        <v/>
      </c>
      <c r="JI2096" t="str">
        <f t="shared" ca="1" si="373"/>
        <v/>
      </c>
    </row>
    <row r="2097" spans="264:269" x14ac:dyDescent="0.2">
      <c r="JD2097">
        <f t="shared" si="368"/>
        <v>0</v>
      </c>
      <c r="JE2097">
        <f t="shared" si="369"/>
        <v>0</v>
      </c>
      <c r="JF2097" t="str">
        <f t="shared" ca="1" si="370"/>
        <v/>
      </c>
      <c r="JG2097" t="str">
        <f t="shared" ca="1" si="371"/>
        <v/>
      </c>
      <c r="JH2097" t="str">
        <f t="shared" ca="1" si="372"/>
        <v/>
      </c>
      <c r="JI2097" t="str">
        <f t="shared" ca="1" si="373"/>
        <v/>
      </c>
    </row>
    <row r="2098" spans="264:269" x14ac:dyDescent="0.2">
      <c r="JD2098">
        <f t="shared" si="368"/>
        <v>0</v>
      </c>
      <c r="JE2098">
        <f t="shared" si="369"/>
        <v>0</v>
      </c>
      <c r="JF2098" t="str">
        <f t="shared" ca="1" si="370"/>
        <v/>
      </c>
      <c r="JG2098" t="str">
        <f t="shared" ca="1" si="371"/>
        <v/>
      </c>
      <c r="JH2098" t="str">
        <f t="shared" ca="1" si="372"/>
        <v/>
      </c>
      <c r="JI2098" t="str">
        <f t="shared" ca="1" si="373"/>
        <v/>
      </c>
    </row>
    <row r="2099" spans="264:269" x14ac:dyDescent="0.2">
      <c r="JD2099">
        <f t="shared" si="368"/>
        <v>0</v>
      </c>
      <c r="JE2099">
        <f t="shared" si="369"/>
        <v>0</v>
      </c>
      <c r="JF2099" t="str">
        <f t="shared" ca="1" si="370"/>
        <v/>
      </c>
      <c r="JG2099" t="str">
        <f t="shared" ca="1" si="371"/>
        <v/>
      </c>
      <c r="JH2099" t="str">
        <f t="shared" ca="1" si="372"/>
        <v/>
      </c>
      <c r="JI2099" t="str">
        <f t="shared" ca="1" si="373"/>
        <v/>
      </c>
    </row>
    <row r="2100" spans="264:269" x14ac:dyDescent="0.2">
      <c r="JD2100">
        <f t="shared" si="368"/>
        <v>0</v>
      </c>
      <c r="JE2100">
        <f t="shared" si="369"/>
        <v>0</v>
      </c>
      <c r="JF2100" t="str">
        <f t="shared" ca="1" si="370"/>
        <v/>
      </c>
      <c r="JG2100" t="str">
        <f t="shared" ca="1" si="371"/>
        <v/>
      </c>
      <c r="JH2100" t="str">
        <f t="shared" ca="1" si="372"/>
        <v/>
      </c>
      <c r="JI2100" t="str">
        <f t="shared" ca="1" si="373"/>
        <v/>
      </c>
    </row>
    <row r="2101" spans="264:269" x14ac:dyDescent="0.2">
      <c r="JD2101">
        <f t="shared" si="368"/>
        <v>0</v>
      </c>
      <c r="JE2101">
        <f t="shared" si="369"/>
        <v>0</v>
      </c>
      <c r="JF2101" t="str">
        <f t="shared" ca="1" si="370"/>
        <v/>
      </c>
      <c r="JG2101" t="str">
        <f t="shared" ca="1" si="371"/>
        <v/>
      </c>
      <c r="JH2101" t="str">
        <f t="shared" ca="1" si="372"/>
        <v/>
      </c>
      <c r="JI2101" t="str">
        <f t="shared" ca="1" si="373"/>
        <v/>
      </c>
    </row>
    <row r="2102" spans="264:269" x14ac:dyDescent="0.2">
      <c r="JD2102">
        <f t="shared" si="368"/>
        <v>0</v>
      </c>
      <c r="JE2102">
        <f t="shared" si="369"/>
        <v>0</v>
      </c>
      <c r="JF2102" t="str">
        <f t="shared" ca="1" si="370"/>
        <v/>
      </c>
      <c r="JG2102" t="str">
        <f t="shared" ca="1" si="371"/>
        <v/>
      </c>
      <c r="JH2102" t="str">
        <f t="shared" ca="1" si="372"/>
        <v/>
      </c>
      <c r="JI2102" t="str">
        <f t="shared" ca="1" si="373"/>
        <v/>
      </c>
    </row>
    <row r="2103" spans="264:269" x14ac:dyDescent="0.2">
      <c r="JD2103">
        <f t="shared" si="368"/>
        <v>0</v>
      </c>
      <c r="JE2103">
        <f t="shared" si="369"/>
        <v>0</v>
      </c>
      <c r="JF2103" t="str">
        <f t="shared" ca="1" si="370"/>
        <v/>
      </c>
      <c r="JG2103" t="str">
        <f t="shared" ca="1" si="371"/>
        <v/>
      </c>
      <c r="JH2103" t="str">
        <f t="shared" ca="1" si="372"/>
        <v/>
      </c>
      <c r="JI2103" t="str">
        <f t="shared" ca="1" si="373"/>
        <v/>
      </c>
    </row>
    <row r="2104" spans="264:269" x14ac:dyDescent="0.2">
      <c r="JD2104">
        <f t="shared" si="368"/>
        <v>0</v>
      </c>
      <c r="JE2104">
        <f t="shared" si="369"/>
        <v>0</v>
      </c>
      <c r="JF2104" t="str">
        <f t="shared" ca="1" si="370"/>
        <v/>
      </c>
      <c r="JG2104" t="str">
        <f t="shared" ca="1" si="371"/>
        <v/>
      </c>
      <c r="JH2104" t="str">
        <f t="shared" ca="1" si="372"/>
        <v/>
      </c>
      <c r="JI2104" t="str">
        <f t="shared" ca="1" si="373"/>
        <v/>
      </c>
    </row>
    <row r="2105" spans="264:269" x14ac:dyDescent="0.2">
      <c r="JD2105">
        <f t="shared" si="368"/>
        <v>0</v>
      </c>
      <c r="JE2105">
        <f t="shared" si="369"/>
        <v>0</v>
      </c>
      <c r="JF2105" t="str">
        <f t="shared" ca="1" si="370"/>
        <v/>
      </c>
      <c r="JG2105" t="str">
        <f t="shared" ca="1" si="371"/>
        <v/>
      </c>
      <c r="JH2105" t="str">
        <f t="shared" ca="1" si="372"/>
        <v/>
      </c>
      <c r="JI2105" t="str">
        <f t="shared" ca="1" si="373"/>
        <v/>
      </c>
    </row>
    <row r="2106" spans="264:269" x14ac:dyDescent="0.2">
      <c r="JD2106">
        <f t="shared" si="368"/>
        <v>0</v>
      </c>
      <c r="JE2106">
        <f t="shared" si="369"/>
        <v>0</v>
      </c>
      <c r="JF2106" t="str">
        <f t="shared" ca="1" si="370"/>
        <v/>
      </c>
      <c r="JG2106" t="str">
        <f t="shared" ca="1" si="371"/>
        <v/>
      </c>
      <c r="JH2106" t="str">
        <f t="shared" ca="1" si="372"/>
        <v/>
      </c>
      <c r="JI2106" t="str">
        <f t="shared" ca="1" si="373"/>
        <v/>
      </c>
    </row>
    <row r="2107" spans="264:269" x14ac:dyDescent="0.2">
      <c r="JD2107">
        <f t="shared" si="368"/>
        <v>0</v>
      </c>
      <c r="JE2107">
        <f t="shared" si="369"/>
        <v>0</v>
      </c>
      <c r="JF2107" t="str">
        <f t="shared" ca="1" si="370"/>
        <v/>
      </c>
      <c r="JG2107" t="str">
        <f t="shared" ca="1" si="371"/>
        <v/>
      </c>
      <c r="JH2107" t="str">
        <f t="shared" ca="1" si="372"/>
        <v/>
      </c>
      <c r="JI2107" t="str">
        <f t="shared" ca="1" si="373"/>
        <v/>
      </c>
    </row>
    <row r="2108" spans="264:269" x14ac:dyDescent="0.2">
      <c r="JD2108">
        <f t="shared" si="368"/>
        <v>0</v>
      </c>
      <c r="JE2108">
        <f t="shared" si="369"/>
        <v>0</v>
      </c>
      <c r="JF2108" t="str">
        <f t="shared" ca="1" si="370"/>
        <v/>
      </c>
      <c r="JG2108" t="str">
        <f t="shared" ca="1" si="371"/>
        <v/>
      </c>
      <c r="JH2108" t="str">
        <f t="shared" ca="1" si="372"/>
        <v/>
      </c>
      <c r="JI2108" t="str">
        <f t="shared" ca="1" si="373"/>
        <v/>
      </c>
    </row>
    <row r="2109" spans="264:269" x14ac:dyDescent="0.2">
      <c r="JD2109">
        <f t="shared" si="368"/>
        <v>0</v>
      </c>
      <c r="JE2109">
        <f t="shared" si="369"/>
        <v>0</v>
      </c>
      <c r="JF2109" t="str">
        <f t="shared" ca="1" si="370"/>
        <v/>
      </c>
      <c r="JG2109" t="str">
        <f t="shared" ca="1" si="371"/>
        <v/>
      </c>
      <c r="JH2109" t="str">
        <f t="shared" ca="1" si="372"/>
        <v/>
      </c>
      <c r="JI2109" t="str">
        <f t="shared" ca="1" si="373"/>
        <v/>
      </c>
    </row>
    <row r="2110" spans="264:269" x14ac:dyDescent="0.2">
      <c r="JD2110">
        <f t="shared" si="368"/>
        <v>0</v>
      </c>
      <c r="JE2110">
        <f t="shared" si="369"/>
        <v>0</v>
      </c>
      <c r="JF2110" t="str">
        <f t="shared" ca="1" si="370"/>
        <v/>
      </c>
      <c r="JG2110" t="str">
        <f t="shared" ca="1" si="371"/>
        <v/>
      </c>
      <c r="JH2110" t="str">
        <f t="shared" ca="1" si="372"/>
        <v/>
      </c>
      <c r="JI2110" t="str">
        <f t="shared" ca="1" si="373"/>
        <v/>
      </c>
    </row>
    <row r="2111" spans="264:269" x14ac:dyDescent="0.2">
      <c r="JD2111">
        <f t="shared" si="368"/>
        <v>0</v>
      </c>
      <c r="JE2111">
        <f t="shared" si="369"/>
        <v>0</v>
      </c>
      <c r="JF2111" t="str">
        <f t="shared" ca="1" si="370"/>
        <v/>
      </c>
      <c r="JG2111" t="str">
        <f t="shared" ca="1" si="371"/>
        <v/>
      </c>
      <c r="JH2111" t="str">
        <f t="shared" ca="1" si="372"/>
        <v/>
      </c>
      <c r="JI2111" t="str">
        <f t="shared" ca="1" si="373"/>
        <v/>
      </c>
    </row>
    <row r="2112" spans="264:269" x14ac:dyDescent="0.2">
      <c r="JD2112">
        <f t="shared" si="368"/>
        <v>0</v>
      </c>
      <c r="JE2112">
        <f t="shared" si="369"/>
        <v>0</v>
      </c>
      <c r="JF2112" t="str">
        <f t="shared" ca="1" si="370"/>
        <v/>
      </c>
      <c r="JG2112" t="str">
        <f t="shared" ca="1" si="371"/>
        <v/>
      </c>
      <c r="JH2112" t="str">
        <f t="shared" ca="1" si="372"/>
        <v/>
      </c>
      <c r="JI2112" t="str">
        <f t="shared" ca="1" si="373"/>
        <v/>
      </c>
    </row>
    <row r="2113" spans="264:269" x14ac:dyDescent="0.2">
      <c r="JD2113">
        <f t="shared" si="368"/>
        <v>0</v>
      </c>
      <c r="JE2113">
        <f t="shared" si="369"/>
        <v>0</v>
      </c>
      <c r="JF2113" t="str">
        <f t="shared" ca="1" si="370"/>
        <v/>
      </c>
      <c r="JG2113" t="str">
        <f t="shared" ca="1" si="371"/>
        <v/>
      </c>
      <c r="JH2113" t="str">
        <f t="shared" ca="1" si="372"/>
        <v/>
      </c>
      <c r="JI2113" t="str">
        <f t="shared" ca="1" si="373"/>
        <v/>
      </c>
    </row>
    <row r="2114" spans="264:269" x14ac:dyDescent="0.2">
      <c r="JD2114">
        <f t="shared" si="368"/>
        <v>0</v>
      </c>
      <c r="JE2114">
        <f t="shared" si="369"/>
        <v>0</v>
      </c>
      <c r="JF2114" t="str">
        <f t="shared" ca="1" si="370"/>
        <v/>
      </c>
      <c r="JG2114" t="str">
        <f t="shared" ca="1" si="371"/>
        <v/>
      </c>
      <c r="JH2114" t="str">
        <f t="shared" ca="1" si="372"/>
        <v/>
      </c>
      <c r="JI2114" t="str">
        <f t="shared" ca="1" si="373"/>
        <v/>
      </c>
    </row>
    <row r="2115" spans="264:269" x14ac:dyDescent="0.2">
      <c r="JD2115">
        <f t="shared" si="368"/>
        <v>0</v>
      </c>
      <c r="JE2115">
        <f t="shared" si="369"/>
        <v>0</v>
      </c>
      <c r="JF2115" t="str">
        <f t="shared" ca="1" si="370"/>
        <v/>
      </c>
      <c r="JG2115" t="str">
        <f t="shared" ca="1" si="371"/>
        <v/>
      </c>
      <c r="JH2115" t="str">
        <f t="shared" ca="1" si="372"/>
        <v/>
      </c>
      <c r="JI2115" t="str">
        <f t="shared" ca="1" si="373"/>
        <v/>
      </c>
    </row>
    <row r="2116" spans="264:269" x14ac:dyDescent="0.2">
      <c r="JD2116">
        <f t="shared" si="368"/>
        <v>0</v>
      </c>
      <c r="JE2116">
        <f t="shared" si="369"/>
        <v>0</v>
      </c>
      <c r="JF2116" t="str">
        <f t="shared" ca="1" si="370"/>
        <v/>
      </c>
      <c r="JG2116" t="str">
        <f t="shared" ca="1" si="371"/>
        <v/>
      </c>
      <c r="JH2116" t="str">
        <f t="shared" ca="1" si="372"/>
        <v/>
      </c>
      <c r="JI2116" t="str">
        <f t="shared" ca="1" si="373"/>
        <v/>
      </c>
    </row>
    <row r="2117" spans="264:269" x14ac:dyDescent="0.2">
      <c r="JD2117">
        <f t="shared" si="368"/>
        <v>0</v>
      </c>
      <c r="JE2117">
        <f t="shared" si="369"/>
        <v>0</v>
      </c>
      <c r="JF2117" t="str">
        <f t="shared" ca="1" si="370"/>
        <v/>
      </c>
      <c r="JG2117" t="str">
        <f t="shared" ca="1" si="371"/>
        <v/>
      </c>
      <c r="JH2117" t="str">
        <f t="shared" ca="1" si="372"/>
        <v/>
      </c>
      <c r="JI2117" t="str">
        <f t="shared" ca="1" si="373"/>
        <v/>
      </c>
    </row>
    <row r="2118" spans="264:269" x14ac:dyDescent="0.2">
      <c r="JD2118">
        <f t="shared" si="368"/>
        <v>0</v>
      </c>
      <c r="JE2118">
        <f t="shared" si="369"/>
        <v>0</v>
      </c>
      <c r="JF2118" t="str">
        <f t="shared" ca="1" si="370"/>
        <v/>
      </c>
      <c r="JG2118" t="str">
        <f t="shared" ca="1" si="371"/>
        <v/>
      </c>
      <c r="JH2118" t="str">
        <f t="shared" ca="1" si="372"/>
        <v/>
      </c>
      <c r="JI2118" t="str">
        <f t="shared" ca="1" si="373"/>
        <v/>
      </c>
    </row>
    <row r="2119" spans="264:269" x14ac:dyDescent="0.2">
      <c r="JD2119">
        <f t="shared" si="368"/>
        <v>0</v>
      </c>
      <c r="JE2119">
        <f t="shared" si="369"/>
        <v>0</v>
      </c>
      <c r="JF2119" t="str">
        <f t="shared" ca="1" si="370"/>
        <v/>
      </c>
      <c r="JG2119" t="str">
        <f t="shared" ca="1" si="371"/>
        <v/>
      </c>
      <c r="JH2119" t="str">
        <f t="shared" ca="1" si="372"/>
        <v/>
      </c>
      <c r="JI2119" t="str">
        <f t="shared" ca="1" si="373"/>
        <v/>
      </c>
    </row>
    <row r="2120" spans="264:269" x14ac:dyDescent="0.2">
      <c r="JD2120">
        <f t="shared" si="368"/>
        <v>0</v>
      </c>
      <c r="JE2120">
        <f t="shared" si="369"/>
        <v>0</v>
      </c>
      <c r="JF2120" t="str">
        <f t="shared" ca="1" si="370"/>
        <v/>
      </c>
      <c r="JG2120" t="str">
        <f t="shared" ca="1" si="371"/>
        <v/>
      </c>
      <c r="JH2120" t="str">
        <f t="shared" ca="1" si="372"/>
        <v/>
      </c>
      <c r="JI2120" t="str">
        <f t="shared" ca="1" si="373"/>
        <v/>
      </c>
    </row>
    <row r="2121" spans="264:269" x14ac:dyDescent="0.2">
      <c r="JD2121">
        <f t="shared" si="368"/>
        <v>0</v>
      </c>
      <c r="JE2121">
        <f t="shared" si="369"/>
        <v>0</v>
      </c>
      <c r="JF2121" t="str">
        <f t="shared" ca="1" si="370"/>
        <v/>
      </c>
      <c r="JG2121" t="str">
        <f t="shared" ca="1" si="371"/>
        <v/>
      </c>
      <c r="JH2121" t="str">
        <f t="shared" ca="1" si="372"/>
        <v/>
      </c>
      <c r="JI2121" t="str">
        <f t="shared" ca="1" si="373"/>
        <v/>
      </c>
    </row>
    <row r="2122" spans="264:269" x14ac:dyDescent="0.2">
      <c r="JD2122">
        <f t="shared" si="368"/>
        <v>0</v>
      </c>
      <c r="JE2122">
        <f t="shared" si="369"/>
        <v>0</v>
      </c>
      <c r="JF2122" t="str">
        <f t="shared" ca="1" si="370"/>
        <v/>
      </c>
      <c r="JG2122" t="str">
        <f t="shared" ca="1" si="371"/>
        <v/>
      </c>
      <c r="JH2122" t="str">
        <f t="shared" ca="1" si="372"/>
        <v/>
      </c>
      <c r="JI2122" t="str">
        <f t="shared" ca="1" si="373"/>
        <v/>
      </c>
    </row>
    <row r="2123" spans="264:269" x14ac:dyDescent="0.2">
      <c r="JD2123">
        <f t="shared" si="368"/>
        <v>0</v>
      </c>
      <c r="JE2123">
        <f t="shared" si="369"/>
        <v>0</v>
      </c>
      <c r="JF2123" t="str">
        <f t="shared" ca="1" si="370"/>
        <v/>
      </c>
      <c r="JG2123" t="str">
        <f t="shared" ca="1" si="371"/>
        <v/>
      </c>
      <c r="JH2123" t="str">
        <f t="shared" ca="1" si="372"/>
        <v/>
      </c>
      <c r="JI2123" t="str">
        <f t="shared" ca="1" si="373"/>
        <v/>
      </c>
    </row>
    <row r="2124" spans="264:269" x14ac:dyDescent="0.2">
      <c r="JD2124">
        <f t="shared" si="368"/>
        <v>0</v>
      </c>
      <c r="JE2124">
        <f t="shared" si="369"/>
        <v>0</v>
      </c>
      <c r="JF2124" t="str">
        <f t="shared" ca="1" si="370"/>
        <v/>
      </c>
      <c r="JG2124" t="str">
        <f t="shared" ca="1" si="371"/>
        <v/>
      </c>
      <c r="JH2124" t="str">
        <f t="shared" ca="1" si="372"/>
        <v/>
      </c>
      <c r="JI2124" t="str">
        <f t="shared" ca="1" si="373"/>
        <v/>
      </c>
    </row>
    <row r="2125" spans="264:269" x14ac:dyDescent="0.2">
      <c r="JD2125">
        <f t="shared" si="368"/>
        <v>0</v>
      </c>
      <c r="JE2125">
        <f t="shared" si="369"/>
        <v>0</v>
      </c>
      <c r="JF2125" t="str">
        <f t="shared" ca="1" si="370"/>
        <v/>
      </c>
      <c r="JG2125" t="str">
        <f t="shared" ca="1" si="371"/>
        <v/>
      </c>
      <c r="JH2125" t="str">
        <f t="shared" ca="1" si="372"/>
        <v/>
      </c>
      <c r="JI2125" t="str">
        <f t="shared" ca="1" si="373"/>
        <v/>
      </c>
    </row>
    <row r="2126" spans="264:269" x14ac:dyDescent="0.2">
      <c r="JD2126">
        <f t="shared" si="368"/>
        <v>0</v>
      </c>
      <c r="JE2126">
        <f t="shared" si="369"/>
        <v>0</v>
      </c>
      <c r="JF2126" t="str">
        <f t="shared" ca="1" si="370"/>
        <v/>
      </c>
      <c r="JG2126" t="str">
        <f t="shared" ca="1" si="371"/>
        <v/>
      </c>
      <c r="JH2126" t="str">
        <f t="shared" ca="1" si="372"/>
        <v/>
      </c>
      <c r="JI2126" t="str">
        <f t="shared" ca="1" si="373"/>
        <v/>
      </c>
    </row>
    <row r="2127" spans="264:269" x14ac:dyDescent="0.2">
      <c r="JD2127">
        <f t="shared" si="368"/>
        <v>0</v>
      </c>
      <c r="JE2127">
        <f t="shared" si="369"/>
        <v>0</v>
      </c>
      <c r="JF2127" t="str">
        <f t="shared" ca="1" si="370"/>
        <v/>
      </c>
      <c r="JG2127" t="str">
        <f t="shared" ca="1" si="371"/>
        <v/>
      </c>
      <c r="JH2127" t="str">
        <f t="shared" ca="1" si="372"/>
        <v/>
      </c>
      <c r="JI2127" t="str">
        <f t="shared" ca="1" si="373"/>
        <v/>
      </c>
    </row>
    <row r="2128" spans="264:269" x14ac:dyDescent="0.2">
      <c r="JD2128">
        <f t="shared" si="368"/>
        <v>0</v>
      </c>
      <c r="JE2128">
        <f t="shared" si="369"/>
        <v>0</v>
      </c>
      <c r="JF2128" t="str">
        <f t="shared" ca="1" si="370"/>
        <v/>
      </c>
      <c r="JG2128" t="str">
        <f t="shared" ca="1" si="371"/>
        <v/>
      </c>
      <c r="JH2128" t="str">
        <f t="shared" ca="1" si="372"/>
        <v/>
      </c>
      <c r="JI2128" t="str">
        <f t="shared" ca="1" si="373"/>
        <v/>
      </c>
    </row>
    <row r="2129" spans="264:269" x14ac:dyDescent="0.2">
      <c r="JD2129">
        <f t="shared" si="368"/>
        <v>0</v>
      </c>
      <c r="JE2129">
        <f t="shared" si="369"/>
        <v>0</v>
      </c>
      <c r="JF2129" t="str">
        <f t="shared" ca="1" si="370"/>
        <v/>
      </c>
      <c r="JG2129" t="str">
        <f t="shared" ca="1" si="371"/>
        <v/>
      </c>
      <c r="JH2129" t="str">
        <f t="shared" ca="1" si="372"/>
        <v/>
      </c>
      <c r="JI2129" t="str">
        <f t="shared" ca="1" si="373"/>
        <v/>
      </c>
    </row>
    <row r="2130" spans="264:269" x14ac:dyDescent="0.2">
      <c r="JD2130">
        <f t="shared" si="368"/>
        <v>0</v>
      </c>
      <c r="JE2130">
        <f t="shared" si="369"/>
        <v>0</v>
      </c>
      <c r="JF2130" t="str">
        <f t="shared" ca="1" si="370"/>
        <v/>
      </c>
      <c r="JG2130" t="str">
        <f t="shared" ca="1" si="371"/>
        <v/>
      </c>
      <c r="JH2130" t="str">
        <f t="shared" ca="1" si="372"/>
        <v/>
      </c>
      <c r="JI2130" t="str">
        <f t="shared" ca="1" si="373"/>
        <v/>
      </c>
    </row>
    <row r="2131" spans="264:269" x14ac:dyDescent="0.2">
      <c r="JD2131">
        <f t="shared" si="368"/>
        <v>0</v>
      </c>
      <c r="JE2131">
        <f t="shared" si="369"/>
        <v>0</v>
      </c>
      <c r="JF2131" t="str">
        <f t="shared" ca="1" si="370"/>
        <v/>
      </c>
      <c r="JG2131" t="str">
        <f t="shared" ca="1" si="371"/>
        <v/>
      </c>
      <c r="JH2131" t="str">
        <f t="shared" ca="1" si="372"/>
        <v/>
      </c>
      <c r="JI2131" t="str">
        <f t="shared" ca="1" si="373"/>
        <v/>
      </c>
    </row>
    <row r="2132" spans="264:269" x14ac:dyDescent="0.2">
      <c r="JD2132">
        <f t="shared" si="368"/>
        <v>0</v>
      </c>
      <c r="JE2132">
        <f t="shared" si="369"/>
        <v>0</v>
      </c>
      <c r="JF2132" t="str">
        <f t="shared" ca="1" si="370"/>
        <v/>
      </c>
      <c r="JG2132" t="str">
        <f t="shared" ca="1" si="371"/>
        <v/>
      </c>
      <c r="JH2132" t="str">
        <f t="shared" ca="1" si="372"/>
        <v/>
      </c>
      <c r="JI2132" t="str">
        <f t="shared" ca="1" si="373"/>
        <v/>
      </c>
    </row>
    <row r="2133" spans="264:269" x14ac:dyDescent="0.2">
      <c r="JD2133">
        <f t="shared" si="368"/>
        <v>0</v>
      </c>
      <c r="JE2133">
        <f t="shared" si="369"/>
        <v>0</v>
      </c>
      <c r="JF2133" t="str">
        <f t="shared" ca="1" si="370"/>
        <v/>
      </c>
      <c r="JG2133" t="str">
        <f t="shared" ca="1" si="371"/>
        <v/>
      </c>
      <c r="JH2133" t="str">
        <f t="shared" ca="1" si="372"/>
        <v/>
      </c>
      <c r="JI2133" t="str">
        <f t="shared" ca="1" si="373"/>
        <v/>
      </c>
    </row>
    <row r="2134" spans="264:269" x14ac:dyDescent="0.2">
      <c r="JD2134">
        <f t="shared" si="368"/>
        <v>0</v>
      </c>
      <c r="JE2134">
        <f t="shared" si="369"/>
        <v>0</v>
      </c>
      <c r="JF2134" t="str">
        <f t="shared" ca="1" si="370"/>
        <v/>
      </c>
      <c r="JG2134" t="str">
        <f t="shared" ca="1" si="371"/>
        <v/>
      </c>
      <c r="JH2134" t="str">
        <f t="shared" ca="1" si="372"/>
        <v/>
      </c>
      <c r="JI2134" t="str">
        <f t="shared" ca="1" si="373"/>
        <v/>
      </c>
    </row>
    <row r="2135" spans="264:269" x14ac:dyDescent="0.2">
      <c r="JD2135">
        <f t="shared" si="368"/>
        <v>0</v>
      </c>
      <c r="JE2135">
        <f t="shared" si="369"/>
        <v>0</v>
      </c>
      <c r="JF2135" t="str">
        <f t="shared" ca="1" si="370"/>
        <v/>
      </c>
      <c r="JG2135" t="str">
        <f t="shared" ca="1" si="371"/>
        <v/>
      </c>
      <c r="JH2135" t="str">
        <f t="shared" ca="1" si="372"/>
        <v/>
      </c>
      <c r="JI2135" t="str">
        <f t="shared" ca="1" si="373"/>
        <v/>
      </c>
    </row>
    <row r="2136" spans="264:269" x14ac:dyDescent="0.2">
      <c r="JD2136">
        <f t="shared" si="368"/>
        <v>0</v>
      </c>
      <c r="JE2136">
        <f t="shared" si="369"/>
        <v>0</v>
      </c>
      <c r="JF2136" t="str">
        <f t="shared" ca="1" si="370"/>
        <v/>
      </c>
      <c r="JG2136" t="str">
        <f t="shared" ca="1" si="371"/>
        <v/>
      </c>
      <c r="JH2136" t="str">
        <f t="shared" ca="1" si="372"/>
        <v/>
      </c>
      <c r="JI2136" t="str">
        <f t="shared" ca="1" si="373"/>
        <v/>
      </c>
    </row>
    <row r="2137" spans="264:269" x14ac:dyDescent="0.2">
      <c r="JD2137">
        <f t="shared" si="368"/>
        <v>0</v>
      </c>
      <c r="JE2137">
        <f t="shared" si="369"/>
        <v>0</v>
      </c>
      <c r="JF2137" t="str">
        <f t="shared" ca="1" si="370"/>
        <v/>
      </c>
      <c r="JG2137" t="str">
        <f t="shared" ca="1" si="371"/>
        <v/>
      </c>
      <c r="JH2137" t="str">
        <f t="shared" ca="1" si="372"/>
        <v/>
      </c>
      <c r="JI2137" t="str">
        <f t="shared" ca="1" si="373"/>
        <v/>
      </c>
    </row>
    <row r="2138" spans="264:269" x14ac:dyDescent="0.2">
      <c r="JD2138">
        <f t="shared" si="368"/>
        <v>0</v>
      </c>
      <c r="JE2138">
        <f t="shared" si="369"/>
        <v>0</v>
      </c>
      <c r="JF2138" t="str">
        <f t="shared" ca="1" si="370"/>
        <v/>
      </c>
      <c r="JG2138" t="str">
        <f t="shared" ca="1" si="371"/>
        <v/>
      </c>
      <c r="JH2138" t="str">
        <f t="shared" ca="1" si="372"/>
        <v/>
      </c>
      <c r="JI2138" t="str">
        <f t="shared" ca="1" si="373"/>
        <v/>
      </c>
    </row>
    <row r="2139" spans="264:269" x14ac:dyDescent="0.2">
      <c r="JD2139">
        <f t="shared" si="368"/>
        <v>0</v>
      </c>
      <c r="JE2139">
        <f t="shared" si="369"/>
        <v>0</v>
      </c>
      <c r="JF2139" t="str">
        <f t="shared" ca="1" si="370"/>
        <v/>
      </c>
      <c r="JG2139" t="str">
        <f t="shared" ca="1" si="371"/>
        <v/>
      </c>
      <c r="JH2139" t="str">
        <f t="shared" ca="1" si="372"/>
        <v/>
      </c>
      <c r="JI2139" t="str">
        <f t="shared" ca="1" si="373"/>
        <v/>
      </c>
    </row>
    <row r="2140" spans="264:269" x14ac:dyDescent="0.2">
      <c r="JD2140">
        <f t="shared" ref="JD2140:JD2203" si="374">IF(JD2139&lt;&gt;0,JD2139-1,0)</f>
        <v>0</v>
      </c>
      <c r="JE2140">
        <f t="shared" ref="JE2140:JE2203" si="375">IF(JD2140&lt;&gt;0,JE2139+1,0)</f>
        <v>0</v>
      </c>
      <c r="JF2140" t="str">
        <f t="shared" ref="JF2140:JF2203" ca="1" si="376">IF(ScenarioType&lt;&gt;"ALL",IF(ISERROR(IF(INDIRECT("SCENARIOMETA!B"&amp;JE2140)=ScenarioType,INDIRECT("SCENARIOMETA!A"&amp;JE2140)," ")),"",IF(INDIRECT("SCENARIOMETA!B"&amp;JE2140)=ScenarioType,INDIRECT("SCENARIOMETA!A"&amp;JE2140)," ")),IF(JD2140&lt;&gt;0,INDIRECT("SCENARIOMETA!A"&amp;JE2140),""))</f>
        <v/>
      </c>
      <c r="JG2140" t="str">
        <f t="shared" ref="JG2140:JG2203" ca="1" si="377">IF(ScenarioType&lt;&gt;"ALL",IF(ISERROR(IF(INDIRECT("SCENARIOMETA!B"&amp;JE2140)=ScenarioType,INDIRECT("SCENARIOMETA!B"&amp;JE2140)," ")),"",IF(INDIRECT("SCENARIOMETA!B"&amp;JE2140)=ScenarioType,INDIRECT("SCENARIOMETA!B"&amp;JE2140)," ")),IF(JD2140&lt;&gt;0,INDIRECT("SCENARIOMETA!B"&amp;JE2140),""))</f>
        <v/>
      </c>
      <c r="JH2140" t="str">
        <f t="shared" ref="JH2140:JH2203" ca="1" si="378">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379">IF(ScenarioType&lt;&gt;"ALL",IF(ISERROR(IF(INDIRECT("SCENARIOMETA!B"&amp;JE2140)=ScenarioType,INDIRECT("SCENARIOMETA!E"&amp;JE2140)," ")),"",IF(INDIRECT("SCENARIOMETA!B"&amp;JE2140)=ScenarioType,INDIRECT("SCENARIOMETA!E"&amp;JE2140)," ")+14),IF(JD2140&lt;&gt;0,INDIRECT("SCENARIOMETA!E"&amp;JE2140)+14,""))</f>
        <v/>
      </c>
    </row>
    <row r="2141" spans="264:269" x14ac:dyDescent="0.2">
      <c r="JD2141">
        <f t="shared" si="374"/>
        <v>0</v>
      </c>
      <c r="JE2141">
        <f t="shared" si="375"/>
        <v>0</v>
      </c>
      <c r="JF2141" t="str">
        <f t="shared" ca="1" si="376"/>
        <v/>
      </c>
      <c r="JG2141" t="str">
        <f t="shared" ca="1" si="377"/>
        <v/>
      </c>
      <c r="JH2141" t="str">
        <f t="shared" ca="1" si="378"/>
        <v/>
      </c>
      <c r="JI2141" t="str">
        <f t="shared" ca="1" si="379"/>
        <v/>
      </c>
    </row>
    <row r="2142" spans="264:269" x14ac:dyDescent="0.2">
      <c r="JD2142">
        <f t="shared" si="374"/>
        <v>0</v>
      </c>
      <c r="JE2142">
        <f t="shared" si="375"/>
        <v>0</v>
      </c>
      <c r="JF2142" t="str">
        <f t="shared" ca="1" si="376"/>
        <v/>
      </c>
      <c r="JG2142" t="str">
        <f t="shared" ca="1" si="377"/>
        <v/>
      </c>
      <c r="JH2142" t="str">
        <f t="shared" ca="1" si="378"/>
        <v/>
      </c>
      <c r="JI2142" t="str">
        <f t="shared" ca="1" si="379"/>
        <v/>
      </c>
    </row>
    <row r="2143" spans="264:269" x14ac:dyDescent="0.2">
      <c r="JD2143">
        <f t="shared" si="374"/>
        <v>0</v>
      </c>
      <c r="JE2143">
        <f t="shared" si="375"/>
        <v>0</v>
      </c>
      <c r="JF2143" t="str">
        <f t="shared" ca="1" si="376"/>
        <v/>
      </c>
      <c r="JG2143" t="str">
        <f t="shared" ca="1" si="377"/>
        <v/>
      </c>
      <c r="JH2143" t="str">
        <f t="shared" ca="1" si="378"/>
        <v/>
      </c>
      <c r="JI2143" t="str">
        <f t="shared" ca="1" si="379"/>
        <v/>
      </c>
    </row>
    <row r="2144" spans="264:269" x14ac:dyDescent="0.2">
      <c r="JD2144">
        <f t="shared" si="374"/>
        <v>0</v>
      </c>
      <c r="JE2144">
        <f t="shared" si="375"/>
        <v>0</v>
      </c>
      <c r="JF2144" t="str">
        <f t="shared" ca="1" si="376"/>
        <v/>
      </c>
      <c r="JG2144" t="str">
        <f t="shared" ca="1" si="377"/>
        <v/>
      </c>
      <c r="JH2144" t="str">
        <f t="shared" ca="1" si="378"/>
        <v/>
      </c>
      <c r="JI2144" t="str">
        <f t="shared" ca="1" si="379"/>
        <v/>
      </c>
    </row>
    <row r="2145" spans="264:269" x14ac:dyDescent="0.2">
      <c r="JD2145">
        <f t="shared" si="374"/>
        <v>0</v>
      </c>
      <c r="JE2145">
        <f t="shared" si="375"/>
        <v>0</v>
      </c>
      <c r="JF2145" t="str">
        <f t="shared" ca="1" si="376"/>
        <v/>
      </c>
      <c r="JG2145" t="str">
        <f t="shared" ca="1" si="377"/>
        <v/>
      </c>
      <c r="JH2145" t="str">
        <f t="shared" ca="1" si="378"/>
        <v/>
      </c>
      <c r="JI2145" t="str">
        <f t="shared" ca="1" si="379"/>
        <v/>
      </c>
    </row>
    <row r="2146" spans="264:269" x14ac:dyDescent="0.2">
      <c r="JD2146">
        <f t="shared" si="374"/>
        <v>0</v>
      </c>
      <c r="JE2146">
        <f t="shared" si="375"/>
        <v>0</v>
      </c>
      <c r="JF2146" t="str">
        <f t="shared" ca="1" si="376"/>
        <v/>
      </c>
      <c r="JG2146" t="str">
        <f t="shared" ca="1" si="377"/>
        <v/>
      </c>
      <c r="JH2146" t="str">
        <f t="shared" ca="1" si="378"/>
        <v/>
      </c>
      <c r="JI2146" t="str">
        <f t="shared" ca="1" si="379"/>
        <v/>
      </c>
    </row>
    <row r="2147" spans="264:269" x14ac:dyDescent="0.2">
      <c r="JD2147">
        <f t="shared" si="374"/>
        <v>0</v>
      </c>
      <c r="JE2147">
        <f t="shared" si="375"/>
        <v>0</v>
      </c>
      <c r="JF2147" t="str">
        <f t="shared" ca="1" si="376"/>
        <v/>
      </c>
      <c r="JG2147" t="str">
        <f t="shared" ca="1" si="377"/>
        <v/>
      </c>
      <c r="JH2147" t="str">
        <f t="shared" ca="1" si="378"/>
        <v/>
      </c>
      <c r="JI2147" t="str">
        <f t="shared" ca="1" si="379"/>
        <v/>
      </c>
    </row>
    <row r="2148" spans="264:269" x14ac:dyDescent="0.2">
      <c r="JD2148">
        <f t="shared" si="374"/>
        <v>0</v>
      </c>
      <c r="JE2148">
        <f t="shared" si="375"/>
        <v>0</v>
      </c>
      <c r="JF2148" t="str">
        <f t="shared" ca="1" si="376"/>
        <v/>
      </c>
      <c r="JG2148" t="str">
        <f t="shared" ca="1" si="377"/>
        <v/>
      </c>
      <c r="JH2148" t="str">
        <f t="shared" ca="1" si="378"/>
        <v/>
      </c>
      <c r="JI2148" t="str">
        <f t="shared" ca="1" si="379"/>
        <v/>
      </c>
    </row>
    <row r="2149" spans="264:269" x14ac:dyDescent="0.2">
      <c r="JD2149">
        <f t="shared" si="374"/>
        <v>0</v>
      </c>
      <c r="JE2149">
        <f t="shared" si="375"/>
        <v>0</v>
      </c>
      <c r="JF2149" t="str">
        <f t="shared" ca="1" si="376"/>
        <v/>
      </c>
      <c r="JG2149" t="str">
        <f t="shared" ca="1" si="377"/>
        <v/>
      </c>
      <c r="JH2149" t="str">
        <f t="shared" ca="1" si="378"/>
        <v/>
      </c>
      <c r="JI2149" t="str">
        <f t="shared" ca="1" si="379"/>
        <v/>
      </c>
    </row>
    <row r="2150" spans="264:269" x14ac:dyDescent="0.2">
      <c r="JD2150">
        <f t="shared" si="374"/>
        <v>0</v>
      </c>
      <c r="JE2150">
        <f t="shared" si="375"/>
        <v>0</v>
      </c>
      <c r="JF2150" t="str">
        <f t="shared" ca="1" si="376"/>
        <v/>
      </c>
      <c r="JG2150" t="str">
        <f t="shared" ca="1" si="377"/>
        <v/>
      </c>
      <c r="JH2150" t="str">
        <f t="shared" ca="1" si="378"/>
        <v/>
      </c>
      <c r="JI2150" t="str">
        <f t="shared" ca="1" si="379"/>
        <v/>
      </c>
    </row>
    <row r="2151" spans="264:269" x14ac:dyDescent="0.2">
      <c r="JD2151">
        <f t="shared" si="374"/>
        <v>0</v>
      </c>
      <c r="JE2151">
        <f t="shared" si="375"/>
        <v>0</v>
      </c>
      <c r="JF2151" t="str">
        <f t="shared" ca="1" si="376"/>
        <v/>
      </c>
      <c r="JG2151" t="str">
        <f t="shared" ca="1" si="377"/>
        <v/>
      </c>
      <c r="JH2151" t="str">
        <f t="shared" ca="1" si="378"/>
        <v/>
      </c>
      <c r="JI2151" t="str">
        <f t="shared" ca="1" si="379"/>
        <v/>
      </c>
    </row>
    <row r="2152" spans="264:269" x14ac:dyDescent="0.2">
      <c r="JD2152">
        <f t="shared" si="374"/>
        <v>0</v>
      </c>
      <c r="JE2152">
        <f t="shared" si="375"/>
        <v>0</v>
      </c>
      <c r="JF2152" t="str">
        <f t="shared" ca="1" si="376"/>
        <v/>
      </c>
      <c r="JG2152" t="str">
        <f t="shared" ca="1" si="377"/>
        <v/>
      </c>
      <c r="JH2152" t="str">
        <f t="shared" ca="1" si="378"/>
        <v/>
      </c>
      <c r="JI2152" t="str">
        <f t="shared" ca="1" si="379"/>
        <v/>
      </c>
    </row>
    <row r="2153" spans="264:269" x14ac:dyDescent="0.2">
      <c r="JD2153">
        <f t="shared" si="374"/>
        <v>0</v>
      </c>
      <c r="JE2153">
        <f t="shared" si="375"/>
        <v>0</v>
      </c>
      <c r="JF2153" t="str">
        <f t="shared" ca="1" si="376"/>
        <v/>
      </c>
      <c r="JG2153" t="str">
        <f t="shared" ca="1" si="377"/>
        <v/>
      </c>
      <c r="JH2153" t="str">
        <f t="shared" ca="1" si="378"/>
        <v/>
      </c>
      <c r="JI2153" t="str">
        <f t="shared" ca="1" si="379"/>
        <v/>
      </c>
    </row>
    <row r="2154" spans="264:269" x14ac:dyDescent="0.2">
      <c r="JD2154">
        <f t="shared" si="374"/>
        <v>0</v>
      </c>
      <c r="JE2154">
        <f t="shared" si="375"/>
        <v>0</v>
      </c>
      <c r="JF2154" t="str">
        <f t="shared" ca="1" si="376"/>
        <v/>
      </c>
      <c r="JG2154" t="str">
        <f t="shared" ca="1" si="377"/>
        <v/>
      </c>
      <c r="JH2154" t="str">
        <f t="shared" ca="1" si="378"/>
        <v/>
      </c>
      <c r="JI2154" t="str">
        <f t="shared" ca="1" si="379"/>
        <v/>
      </c>
    </row>
    <row r="2155" spans="264:269" x14ac:dyDescent="0.2">
      <c r="JD2155">
        <f t="shared" si="374"/>
        <v>0</v>
      </c>
      <c r="JE2155">
        <f t="shared" si="375"/>
        <v>0</v>
      </c>
      <c r="JF2155" t="str">
        <f t="shared" ca="1" si="376"/>
        <v/>
      </c>
      <c r="JG2155" t="str">
        <f t="shared" ca="1" si="377"/>
        <v/>
      </c>
      <c r="JH2155" t="str">
        <f t="shared" ca="1" si="378"/>
        <v/>
      </c>
      <c r="JI2155" t="str">
        <f t="shared" ca="1" si="379"/>
        <v/>
      </c>
    </row>
    <row r="2156" spans="264:269" x14ac:dyDescent="0.2">
      <c r="JD2156">
        <f t="shared" si="374"/>
        <v>0</v>
      </c>
      <c r="JE2156">
        <f t="shared" si="375"/>
        <v>0</v>
      </c>
      <c r="JF2156" t="str">
        <f t="shared" ca="1" si="376"/>
        <v/>
      </c>
      <c r="JG2156" t="str">
        <f t="shared" ca="1" si="377"/>
        <v/>
      </c>
      <c r="JH2156" t="str">
        <f t="shared" ca="1" si="378"/>
        <v/>
      </c>
      <c r="JI2156" t="str">
        <f t="shared" ca="1" si="379"/>
        <v/>
      </c>
    </row>
    <row r="2157" spans="264:269" x14ac:dyDescent="0.2">
      <c r="JD2157">
        <f t="shared" si="374"/>
        <v>0</v>
      </c>
      <c r="JE2157">
        <f t="shared" si="375"/>
        <v>0</v>
      </c>
      <c r="JF2157" t="str">
        <f t="shared" ca="1" si="376"/>
        <v/>
      </c>
      <c r="JG2157" t="str">
        <f t="shared" ca="1" si="377"/>
        <v/>
      </c>
      <c r="JH2157" t="str">
        <f t="shared" ca="1" si="378"/>
        <v/>
      </c>
      <c r="JI2157" t="str">
        <f t="shared" ca="1" si="379"/>
        <v/>
      </c>
    </row>
    <row r="2158" spans="264:269" x14ac:dyDescent="0.2">
      <c r="JD2158">
        <f t="shared" si="374"/>
        <v>0</v>
      </c>
      <c r="JE2158">
        <f t="shared" si="375"/>
        <v>0</v>
      </c>
      <c r="JF2158" t="str">
        <f t="shared" ca="1" si="376"/>
        <v/>
      </c>
      <c r="JG2158" t="str">
        <f t="shared" ca="1" si="377"/>
        <v/>
      </c>
      <c r="JH2158" t="str">
        <f t="shared" ca="1" si="378"/>
        <v/>
      </c>
      <c r="JI2158" t="str">
        <f t="shared" ca="1" si="379"/>
        <v/>
      </c>
    </row>
    <row r="2159" spans="264:269" x14ac:dyDescent="0.2">
      <c r="JD2159">
        <f t="shared" si="374"/>
        <v>0</v>
      </c>
      <c r="JE2159">
        <f t="shared" si="375"/>
        <v>0</v>
      </c>
      <c r="JF2159" t="str">
        <f t="shared" ca="1" si="376"/>
        <v/>
      </c>
      <c r="JG2159" t="str">
        <f t="shared" ca="1" si="377"/>
        <v/>
      </c>
      <c r="JH2159" t="str">
        <f t="shared" ca="1" si="378"/>
        <v/>
      </c>
      <c r="JI2159" t="str">
        <f t="shared" ca="1" si="379"/>
        <v/>
      </c>
    </row>
    <row r="2160" spans="264:269" x14ac:dyDescent="0.2">
      <c r="JD2160">
        <f t="shared" si="374"/>
        <v>0</v>
      </c>
      <c r="JE2160">
        <f t="shared" si="375"/>
        <v>0</v>
      </c>
      <c r="JF2160" t="str">
        <f t="shared" ca="1" si="376"/>
        <v/>
      </c>
      <c r="JG2160" t="str">
        <f t="shared" ca="1" si="377"/>
        <v/>
      </c>
      <c r="JH2160" t="str">
        <f t="shared" ca="1" si="378"/>
        <v/>
      </c>
      <c r="JI2160" t="str">
        <f t="shared" ca="1" si="379"/>
        <v/>
      </c>
    </row>
    <row r="2161" spans="264:269" x14ac:dyDescent="0.2">
      <c r="JD2161">
        <f t="shared" si="374"/>
        <v>0</v>
      </c>
      <c r="JE2161">
        <f t="shared" si="375"/>
        <v>0</v>
      </c>
      <c r="JF2161" t="str">
        <f t="shared" ca="1" si="376"/>
        <v/>
      </c>
      <c r="JG2161" t="str">
        <f t="shared" ca="1" si="377"/>
        <v/>
      </c>
      <c r="JH2161" t="str">
        <f t="shared" ca="1" si="378"/>
        <v/>
      </c>
      <c r="JI2161" t="str">
        <f t="shared" ca="1" si="379"/>
        <v/>
      </c>
    </row>
    <row r="2162" spans="264:269" x14ac:dyDescent="0.2">
      <c r="JD2162">
        <f t="shared" si="374"/>
        <v>0</v>
      </c>
      <c r="JE2162">
        <f t="shared" si="375"/>
        <v>0</v>
      </c>
      <c r="JF2162" t="str">
        <f t="shared" ca="1" si="376"/>
        <v/>
      </c>
      <c r="JG2162" t="str">
        <f t="shared" ca="1" si="377"/>
        <v/>
      </c>
      <c r="JH2162" t="str">
        <f t="shared" ca="1" si="378"/>
        <v/>
      </c>
      <c r="JI2162" t="str">
        <f t="shared" ca="1" si="379"/>
        <v/>
      </c>
    </row>
    <row r="2163" spans="264:269" x14ac:dyDescent="0.2">
      <c r="JD2163">
        <f t="shared" si="374"/>
        <v>0</v>
      </c>
      <c r="JE2163">
        <f t="shared" si="375"/>
        <v>0</v>
      </c>
      <c r="JF2163" t="str">
        <f t="shared" ca="1" si="376"/>
        <v/>
      </c>
      <c r="JG2163" t="str">
        <f t="shared" ca="1" si="377"/>
        <v/>
      </c>
      <c r="JH2163" t="str">
        <f t="shared" ca="1" si="378"/>
        <v/>
      </c>
      <c r="JI2163" t="str">
        <f t="shared" ca="1" si="379"/>
        <v/>
      </c>
    </row>
    <row r="2164" spans="264:269" x14ac:dyDescent="0.2">
      <c r="JD2164">
        <f t="shared" si="374"/>
        <v>0</v>
      </c>
      <c r="JE2164">
        <f t="shared" si="375"/>
        <v>0</v>
      </c>
      <c r="JF2164" t="str">
        <f t="shared" ca="1" si="376"/>
        <v/>
      </c>
      <c r="JG2164" t="str">
        <f t="shared" ca="1" si="377"/>
        <v/>
      </c>
      <c r="JH2164" t="str">
        <f t="shared" ca="1" si="378"/>
        <v/>
      </c>
      <c r="JI2164" t="str">
        <f t="shared" ca="1" si="379"/>
        <v/>
      </c>
    </row>
    <row r="2165" spans="264:269" x14ac:dyDescent="0.2">
      <c r="JD2165">
        <f t="shared" si="374"/>
        <v>0</v>
      </c>
      <c r="JE2165">
        <f t="shared" si="375"/>
        <v>0</v>
      </c>
      <c r="JF2165" t="str">
        <f t="shared" ca="1" si="376"/>
        <v/>
      </c>
      <c r="JG2165" t="str">
        <f t="shared" ca="1" si="377"/>
        <v/>
      </c>
      <c r="JH2165" t="str">
        <f t="shared" ca="1" si="378"/>
        <v/>
      </c>
      <c r="JI2165" t="str">
        <f t="shared" ca="1" si="379"/>
        <v/>
      </c>
    </row>
    <row r="2166" spans="264:269" x14ac:dyDescent="0.2">
      <c r="JD2166">
        <f t="shared" si="374"/>
        <v>0</v>
      </c>
      <c r="JE2166">
        <f t="shared" si="375"/>
        <v>0</v>
      </c>
      <c r="JF2166" t="str">
        <f t="shared" ca="1" si="376"/>
        <v/>
      </c>
      <c r="JG2166" t="str">
        <f t="shared" ca="1" si="377"/>
        <v/>
      </c>
      <c r="JH2166" t="str">
        <f t="shared" ca="1" si="378"/>
        <v/>
      </c>
      <c r="JI2166" t="str">
        <f t="shared" ca="1" si="379"/>
        <v/>
      </c>
    </row>
    <row r="2167" spans="264:269" x14ac:dyDescent="0.2">
      <c r="JD2167">
        <f t="shared" si="374"/>
        <v>0</v>
      </c>
      <c r="JE2167">
        <f t="shared" si="375"/>
        <v>0</v>
      </c>
      <c r="JF2167" t="str">
        <f t="shared" ca="1" si="376"/>
        <v/>
      </c>
      <c r="JG2167" t="str">
        <f t="shared" ca="1" si="377"/>
        <v/>
      </c>
      <c r="JH2167" t="str">
        <f t="shared" ca="1" si="378"/>
        <v/>
      </c>
      <c r="JI2167" t="str">
        <f t="shared" ca="1" si="379"/>
        <v/>
      </c>
    </row>
    <row r="2168" spans="264:269" x14ac:dyDescent="0.2">
      <c r="JD2168">
        <f t="shared" si="374"/>
        <v>0</v>
      </c>
      <c r="JE2168">
        <f t="shared" si="375"/>
        <v>0</v>
      </c>
      <c r="JF2168" t="str">
        <f t="shared" ca="1" si="376"/>
        <v/>
      </c>
      <c r="JG2168" t="str">
        <f t="shared" ca="1" si="377"/>
        <v/>
      </c>
      <c r="JH2168" t="str">
        <f t="shared" ca="1" si="378"/>
        <v/>
      </c>
      <c r="JI2168" t="str">
        <f t="shared" ca="1" si="379"/>
        <v/>
      </c>
    </row>
    <row r="2169" spans="264:269" x14ac:dyDescent="0.2">
      <c r="JD2169">
        <f t="shared" si="374"/>
        <v>0</v>
      </c>
      <c r="JE2169">
        <f t="shared" si="375"/>
        <v>0</v>
      </c>
      <c r="JF2169" t="str">
        <f t="shared" ca="1" si="376"/>
        <v/>
      </c>
      <c r="JG2169" t="str">
        <f t="shared" ca="1" si="377"/>
        <v/>
      </c>
      <c r="JH2169" t="str">
        <f t="shared" ca="1" si="378"/>
        <v/>
      </c>
      <c r="JI2169" t="str">
        <f t="shared" ca="1" si="379"/>
        <v/>
      </c>
    </row>
    <row r="2170" spans="264:269" x14ac:dyDescent="0.2">
      <c r="JD2170">
        <f t="shared" si="374"/>
        <v>0</v>
      </c>
      <c r="JE2170">
        <f t="shared" si="375"/>
        <v>0</v>
      </c>
      <c r="JF2170" t="str">
        <f t="shared" ca="1" si="376"/>
        <v/>
      </c>
      <c r="JG2170" t="str">
        <f t="shared" ca="1" si="377"/>
        <v/>
      </c>
      <c r="JH2170" t="str">
        <f t="shared" ca="1" si="378"/>
        <v/>
      </c>
      <c r="JI2170" t="str">
        <f t="shared" ca="1" si="379"/>
        <v/>
      </c>
    </row>
    <row r="2171" spans="264:269" x14ac:dyDescent="0.2">
      <c r="JD2171">
        <f t="shared" si="374"/>
        <v>0</v>
      </c>
      <c r="JE2171">
        <f t="shared" si="375"/>
        <v>0</v>
      </c>
      <c r="JF2171" t="str">
        <f t="shared" ca="1" si="376"/>
        <v/>
      </c>
      <c r="JG2171" t="str">
        <f t="shared" ca="1" si="377"/>
        <v/>
      </c>
      <c r="JH2171" t="str">
        <f t="shared" ca="1" si="378"/>
        <v/>
      </c>
      <c r="JI2171" t="str">
        <f t="shared" ca="1" si="379"/>
        <v/>
      </c>
    </row>
    <row r="2172" spans="264:269" x14ac:dyDescent="0.2">
      <c r="JD2172">
        <f t="shared" si="374"/>
        <v>0</v>
      </c>
      <c r="JE2172">
        <f t="shared" si="375"/>
        <v>0</v>
      </c>
      <c r="JF2172" t="str">
        <f t="shared" ca="1" si="376"/>
        <v/>
      </c>
      <c r="JG2172" t="str">
        <f t="shared" ca="1" si="377"/>
        <v/>
      </c>
      <c r="JH2172" t="str">
        <f t="shared" ca="1" si="378"/>
        <v/>
      </c>
      <c r="JI2172" t="str">
        <f t="shared" ca="1" si="379"/>
        <v/>
      </c>
    </row>
    <row r="2173" spans="264:269" x14ac:dyDescent="0.2">
      <c r="JD2173">
        <f t="shared" si="374"/>
        <v>0</v>
      </c>
      <c r="JE2173">
        <f t="shared" si="375"/>
        <v>0</v>
      </c>
      <c r="JF2173" t="str">
        <f t="shared" ca="1" si="376"/>
        <v/>
      </c>
      <c r="JG2173" t="str">
        <f t="shared" ca="1" si="377"/>
        <v/>
      </c>
      <c r="JH2173" t="str">
        <f t="shared" ca="1" si="378"/>
        <v/>
      </c>
      <c r="JI2173" t="str">
        <f t="shared" ca="1" si="379"/>
        <v/>
      </c>
    </row>
    <row r="2174" spans="264:269" x14ac:dyDescent="0.2">
      <c r="JD2174">
        <f t="shared" si="374"/>
        <v>0</v>
      </c>
      <c r="JE2174">
        <f t="shared" si="375"/>
        <v>0</v>
      </c>
      <c r="JF2174" t="str">
        <f t="shared" ca="1" si="376"/>
        <v/>
      </c>
      <c r="JG2174" t="str">
        <f t="shared" ca="1" si="377"/>
        <v/>
      </c>
      <c r="JH2174" t="str">
        <f t="shared" ca="1" si="378"/>
        <v/>
      </c>
      <c r="JI2174" t="str">
        <f t="shared" ca="1" si="379"/>
        <v/>
      </c>
    </row>
    <row r="2175" spans="264:269" x14ac:dyDescent="0.2">
      <c r="JD2175">
        <f t="shared" si="374"/>
        <v>0</v>
      </c>
      <c r="JE2175">
        <f t="shared" si="375"/>
        <v>0</v>
      </c>
      <c r="JF2175" t="str">
        <f t="shared" ca="1" si="376"/>
        <v/>
      </c>
      <c r="JG2175" t="str">
        <f t="shared" ca="1" si="377"/>
        <v/>
      </c>
      <c r="JH2175" t="str">
        <f t="shared" ca="1" si="378"/>
        <v/>
      </c>
      <c r="JI2175" t="str">
        <f t="shared" ca="1" si="379"/>
        <v/>
      </c>
    </row>
    <row r="2176" spans="264:269" x14ac:dyDescent="0.2">
      <c r="JD2176">
        <f t="shared" si="374"/>
        <v>0</v>
      </c>
      <c r="JE2176">
        <f t="shared" si="375"/>
        <v>0</v>
      </c>
      <c r="JF2176" t="str">
        <f t="shared" ca="1" si="376"/>
        <v/>
      </c>
      <c r="JG2176" t="str">
        <f t="shared" ca="1" si="377"/>
        <v/>
      </c>
      <c r="JH2176" t="str">
        <f t="shared" ca="1" si="378"/>
        <v/>
      </c>
      <c r="JI2176" t="str">
        <f t="shared" ca="1" si="379"/>
        <v/>
      </c>
    </row>
    <row r="2177" spans="264:269" x14ac:dyDescent="0.2">
      <c r="JD2177">
        <f t="shared" si="374"/>
        <v>0</v>
      </c>
      <c r="JE2177">
        <f t="shared" si="375"/>
        <v>0</v>
      </c>
      <c r="JF2177" t="str">
        <f t="shared" ca="1" si="376"/>
        <v/>
      </c>
      <c r="JG2177" t="str">
        <f t="shared" ca="1" si="377"/>
        <v/>
      </c>
      <c r="JH2177" t="str">
        <f t="shared" ca="1" si="378"/>
        <v/>
      </c>
      <c r="JI2177" t="str">
        <f t="shared" ca="1" si="379"/>
        <v/>
      </c>
    </row>
    <row r="2178" spans="264:269" x14ac:dyDescent="0.2">
      <c r="JD2178">
        <f t="shared" si="374"/>
        <v>0</v>
      </c>
      <c r="JE2178">
        <f t="shared" si="375"/>
        <v>0</v>
      </c>
      <c r="JF2178" t="str">
        <f t="shared" ca="1" si="376"/>
        <v/>
      </c>
      <c r="JG2178" t="str">
        <f t="shared" ca="1" si="377"/>
        <v/>
      </c>
      <c r="JH2178" t="str">
        <f t="shared" ca="1" si="378"/>
        <v/>
      </c>
      <c r="JI2178" t="str">
        <f t="shared" ca="1" si="379"/>
        <v/>
      </c>
    </row>
    <row r="2179" spans="264:269" x14ac:dyDescent="0.2">
      <c r="JD2179">
        <f t="shared" si="374"/>
        <v>0</v>
      </c>
      <c r="JE2179">
        <f t="shared" si="375"/>
        <v>0</v>
      </c>
      <c r="JF2179" t="str">
        <f t="shared" ca="1" si="376"/>
        <v/>
      </c>
      <c r="JG2179" t="str">
        <f t="shared" ca="1" si="377"/>
        <v/>
      </c>
      <c r="JH2179" t="str">
        <f t="shared" ca="1" si="378"/>
        <v/>
      </c>
      <c r="JI2179" t="str">
        <f t="shared" ca="1" si="379"/>
        <v/>
      </c>
    </row>
    <row r="2180" spans="264:269" x14ac:dyDescent="0.2">
      <c r="JD2180">
        <f t="shared" si="374"/>
        <v>0</v>
      </c>
      <c r="JE2180">
        <f t="shared" si="375"/>
        <v>0</v>
      </c>
      <c r="JF2180" t="str">
        <f t="shared" ca="1" si="376"/>
        <v/>
      </c>
      <c r="JG2180" t="str">
        <f t="shared" ca="1" si="377"/>
        <v/>
      </c>
      <c r="JH2180" t="str">
        <f t="shared" ca="1" si="378"/>
        <v/>
      </c>
      <c r="JI2180" t="str">
        <f t="shared" ca="1" si="379"/>
        <v/>
      </c>
    </row>
    <row r="2181" spans="264:269" x14ac:dyDescent="0.2">
      <c r="JD2181">
        <f t="shared" si="374"/>
        <v>0</v>
      </c>
      <c r="JE2181">
        <f t="shared" si="375"/>
        <v>0</v>
      </c>
      <c r="JF2181" t="str">
        <f t="shared" ca="1" si="376"/>
        <v/>
      </c>
      <c r="JG2181" t="str">
        <f t="shared" ca="1" si="377"/>
        <v/>
      </c>
      <c r="JH2181" t="str">
        <f t="shared" ca="1" si="378"/>
        <v/>
      </c>
      <c r="JI2181" t="str">
        <f t="shared" ca="1" si="379"/>
        <v/>
      </c>
    </row>
    <row r="2182" spans="264:269" x14ac:dyDescent="0.2">
      <c r="JD2182">
        <f t="shared" si="374"/>
        <v>0</v>
      </c>
      <c r="JE2182">
        <f t="shared" si="375"/>
        <v>0</v>
      </c>
      <c r="JF2182" t="str">
        <f t="shared" ca="1" si="376"/>
        <v/>
      </c>
      <c r="JG2182" t="str">
        <f t="shared" ca="1" si="377"/>
        <v/>
      </c>
      <c r="JH2182" t="str">
        <f t="shared" ca="1" si="378"/>
        <v/>
      </c>
      <c r="JI2182" t="str">
        <f t="shared" ca="1" si="379"/>
        <v/>
      </c>
    </row>
    <row r="2183" spans="264:269" x14ac:dyDescent="0.2">
      <c r="JD2183">
        <f t="shared" si="374"/>
        <v>0</v>
      </c>
      <c r="JE2183">
        <f t="shared" si="375"/>
        <v>0</v>
      </c>
      <c r="JF2183" t="str">
        <f t="shared" ca="1" si="376"/>
        <v/>
      </c>
      <c r="JG2183" t="str">
        <f t="shared" ca="1" si="377"/>
        <v/>
      </c>
      <c r="JH2183" t="str">
        <f t="shared" ca="1" si="378"/>
        <v/>
      </c>
      <c r="JI2183" t="str">
        <f t="shared" ca="1" si="379"/>
        <v/>
      </c>
    </row>
    <row r="2184" spans="264:269" x14ac:dyDescent="0.2">
      <c r="JD2184">
        <f t="shared" si="374"/>
        <v>0</v>
      </c>
      <c r="JE2184">
        <f t="shared" si="375"/>
        <v>0</v>
      </c>
      <c r="JF2184" t="str">
        <f t="shared" ca="1" si="376"/>
        <v/>
      </c>
      <c r="JG2184" t="str">
        <f t="shared" ca="1" si="377"/>
        <v/>
      </c>
      <c r="JH2184" t="str">
        <f t="shared" ca="1" si="378"/>
        <v/>
      </c>
      <c r="JI2184" t="str">
        <f t="shared" ca="1" si="379"/>
        <v/>
      </c>
    </row>
    <row r="2185" spans="264:269" x14ac:dyDescent="0.2">
      <c r="JD2185">
        <f t="shared" si="374"/>
        <v>0</v>
      </c>
      <c r="JE2185">
        <f t="shared" si="375"/>
        <v>0</v>
      </c>
      <c r="JF2185" t="str">
        <f t="shared" ca="1" si="376"/>
        <v/>
      </c>
      <c r="JG2185" t="str">
        <f t="shared" ca="1" si="377"/>
        <v/>
      </c>
      <c r="JH2185" t="str">
        <f t="shared" ca="1" si="378"/>
        <v/>
      </c>
      <c r="JI2185" t="str">
        <f t="shared" ca="1" si="379"/>
        <v/>
      </c>
    </row>
    <row r="2186" spans="264:269" x14ac:dyDescent="0.2">
      <c r="JD2186">
        <f t="shared" si="374"/>
        <v>0</v>
      </c>
      <c r="JE2186">
        <f t="shared" si="375"/>
        <v>0</v>
      </c>
      <c r="JF2186" t="str">
        <f t="shared" ca="1" si="376"/>
        <v/>
      </c>
      <c r="JG2186" t="str">
        <f t="shared" ca="1" si="377"/>
        <v/>
      </c>
      <c r="JH2186" t="str">
        <f t="shared" ca="1" si="378"/>
        <v/>
      </c>
      <c r="JI2186" t="str">
        <f t="shared" ca="1" si="379"/>
        <v/>
      </c>
    </row>
    <row r="2187" spans="264:269" x14ac:dyDescent="0.2">
      <c r="JD2187">
        <f t="shared" si="374"/>
        <v>0</v>
      </c>
      <c r="JE2187">
        <f t="shared" si="375"/>
        <v>0</v>
      </c>
      <c r="JF2187" t="str">
        <f t="shared" ca="1" si="376"/>
        <v/>
      </c>
      <c r="JG2187" t="str">
        <f t="shared" ca="1" si="377"/>
        <v/>
      </c>
      <c r="JH2187" t="str">
        <f t="shared" ca="1" si="378"/>
        <v/>
      </c>
      <c r="JI2187" t="str">
        <f t="shared" ca="1" si="379"/>
        <v/>
      </c>
    </row>
    <row r="2188" spans="264:269" x14ac:dyDescent="0.2">
      <c r="JD2188">
        <f t="shared" si="374"/>
        <v>0</v>
      </c>
      <c r="JE2188">
        <f t="shared" si="375"/>
        <v>0</v>
      </c>
      <c r="JF2188" t="str">
        <f t="shared" ca="1" si="376"/>
        <v/>
      </c>
      <c r="JG2188" t="str">
        <f t="shared" ca="1" si="377"/>
        <v/>
      </c>
      <c r="JH2188" t="str">
        <f t="shared" ca="1" si="378"/>
        <v/>
      </c>
      <c r="JI2188" t="str">
        <f t="shared" ca="1" si="379"/>
        <v/>
      </c>
    </row>
    <row r="2189" spans="264:269" x14ac:dyDescent="0.2">
      <c r="JD2189">
        <f t="shared" si="374"/>
        <v>0</v>
      </c>
      <c r="JE2189">
        <f t="shared" si="375"/>
        <v>0</v>
      </c>
      <c r="JF2189" t="str">
        <f t="shared" ca="1" si="376"/>
        <v/>
      </c>
      <c r="JG2189" t="str">
        <f t="shared" ca="1" si="377"/>
        <v/>
      </c>
      <c r="JH2189" t="str">
        <f t="shared" ca="1" si="378"/>
        <v/>
      </c>
      <c r="JI2189" t="str">
        <f t="shared" ca="1" si="379"/>
        <v/>
      </c>
    </row>
    <row r="2190" spans="264:269" x14ac:dyDescent="0.2">
      <c r="JD2190">
        <f t="shared" si="374"/>
        <v>0</v>
      </c>
      <c r="JE2190">
        <f t="shared" si="375"/>
        <v>0</v>
      </c>
      <c r="JF2190" t="str">
        <f t="shared" ca="1" si="376"/>
        <v/>
      </c>
      <c r="JG2190" t="str">
        <f t="shared" ca="1" si="377"/>
        <v/>
      </c>
      <c r="JH2190" t="str">
        <f t="shared" ca="1" si="378"/>
        <v/>
      </c>
      <c r="JI2190" t="str">
        <f t="shared" ca="1" si="379"/>
        <v/>
      </c>
    </row>
    <row r="2191" spans="264:269" x14ac:dyDescent="0.2">
      <c r="JD2191">
        <f t="shared" si="374"/>
        <v>0</v>
      </c>
      <c r="JE2191">
        <f t="shared" si="375"/>
        <v>0</v>
      </c>
      <c r="JF2191" t="str">
        <f t="shared" ca="1" si="376"/>
        <v/>
      </c>
      <c r="JG2191" t="str">
        <f t="shared" ca="1" si="377"/>
        <v/>
      </c>
      <c r="JH2191" t="str">
        <f t="shared" ca="1" si="378"/>
        <v/>
      </c>
      <c r="JI2191" t="str">
        <f t="shared" ca="1" si="379"/>
        <v/>
      </c>
    </row>
    <row r="2192" spans="264:269" x14ac:dyDescent="0.2">
      <c r="JD2192">
        <f t="shared" si="374"/>
        <v>0</v>
      </c>
      <c r="JE2192">
        <f t="shared" si="375"/>
        <v>0</v>
      </c>
      <c r="JF2192" t="str">
        <f t="shared" ca="1" si="376"/>
        <v/>
      </c>
      <c r="JG2192" t="str">
        <f t="shared" ca="1" si="377"/>
        <v/>
      </c>
      <c r="JH2192" t="str">
        <f t="shared" ca="1" si="378"/>
        <v/>
      </c>
      <c r="JI2192" t="str">
        <f t="shared" ca="1" si="379"/>
        <v/>
      </c>
    </row>
    <row r="2193" spans="264:269" x14ac:dyDescent="0.2">
      <c r="JD2193">
        <f t="shared" si="374"/>
        <v>0</v>
      </c>
      <c r="JE2193">
        <f t="shared" si="375"/>
        <v>0</v>
      </c>
      <c r="JF2193" t="str">
        <f t="shared" ca="1" si="376"/>
        <v/>
      </c>
      <c r="JG2193" t="str">
        <f t="shared" ca="1" si="377"/>
        <v/>
      </c>
      <c r="JH2193" t="str">
        <f t="shared" ca="1" si="378"/>
        <v/>
      </c>
      <c r="JI2193" t="str">
        <f t="shared" ca="1" si="379"/>
        <v/>
      </c>
    </row>
    <row r="2194" spans="264:269" x14ac:dyDescent="0.2">
      <c r="JD2194">
        <f t="shared" si="374"/>
        <v>0</v>
      </c>
      <c r="JE2194">
        <f t="shared" si="375"/>
        <v>0</v>
      </c>
      <c r="JF2194" t="str">
        <f t="shared" ca="1" si="376"/>
        <v/>
      </c>
      <c r="JG2194" t="str">
        <f t="shared" ca="1" si="377"/>
        <v/>
      </c>
      <c r="JH2194" t="str">
        <f t="shared" ca="1" si="378"/>
        <v/>
      </c>
      <c r="JI2194" t="str">
        <f t="shared" ca="1" si="379"/>
        <v/>
      </c>
    </row>
    <row r="2195" spans="264:269" x14ac:dyDescent="0.2">
      <c r="JD2195">
        <f t="shared" si="374"/>
        <v>0</v>
      </c>
      <c r="JE2195">
        <f t="shared" si="375"/>
        <v>0</v>
      </c>
      <c r="JF2195" t="str">
        <f t="shared" ca="1" si="376"/>
        <v/>
      </c>
      <c r="JG2195" t="str">
        <f t="shared" ca="1" si="377"/>
        <v/>
      </c>
      <c r="JH2195" t="str">
        <f t="shared" ca="1" si="378"/>
        <v/>
      </c>
      <c r="JI2195" t="str">
        <f t="shared" ca="1" si="379"/>
        <v/>
      </c>
    </row>
    <row r="2196" spans="264:269" x14ac:dyDescent="0.2">
      <c r="JD2196">
        <f t="shared" si="374"/>
        <v>0</v>
      </c>
      <c r="JE2196">
        <f t="shared" si="375"/>
        <v>0</v>
      </c>
      <c r="JF2196" t="str">
        <f t="shared" ca="1" si="376"/>
        <v/>
      </c>
      <c r="JG2196" t="str">
        <f t="shared" ca="1" si="377"/>
        <v/>
      </c>
      <c r="JH2196" t="str">
        <f t="shared" ca="1" si="378"/>
        <v/>
      </c>
      <c r="JI2196" t="str">
        <f t="shared" ca="1" si="379"/>
        <v/>
      </c>
    </row>
    <row r="2197" spans="264:269" x14ac:dyDescent="0.2">
      <c r="JD2197">
        <f t="shared" si="374"/>
        <v>0</v>
      </c>
      <c r="JE2197">
        <f t="shared" si="375"/>
        <v>0</v>
      </c>
      <c r="JF2197" t="str">
        <f t="shared" ca="1" si="376"/>
        <v/>
      </c>
      <c r="JG2197" t="str">
        <f t="shared" ca="1" si="377"/>
        <v/>
      </c>
      <c r="JH2197" t="str">
        <f t="shared" ca="1" si="378"/>
        <v/>
      </c>
      <c r="JI2197" t="str">
        <f t="shared" ca="1" si="379"/>
        <v/>
      </c>
    </row>
    <row r="2198" spans="264:269" x14ac:dyDescent="0.2">
      <c r="JD2198">
        <f t="shared" si="374"/>
        <v>0</v>
      </c>
      <c r="JE2198">
        <f t="shared" si="375"/>
        <v>0</v>
      </c>
      <c r="JF2198" t="str">
        <f t="shared" ca="1" si="376"/>
        <v/>
      </c>
      <c r="JG2198" t="str">
        <f t="shared" ca="1" si="377"/>
        <v/>
      </c>
      <c r="JH2198" t="str">
        <f t="shared" ca="1" si="378"/>
        <v/>
      </c>
      <c r="JI2198" t="str">
        <f t="shared" ca="1" si="379"/>
        <v/>
      </c>
    </row>
    <row r="2199" spans="264:269" x14ac:dyDescent="0.2">
      <c r="JD2199">
        <f t="shared" si="374"/>
        <v>0</v>
      </c>
      <c r="JE2199">
        <f t="shared" si="375"/>
        <v>0</v>
      </c>
      <c r="JF2199" t="str">
        <f t="shared" ca="1" si="376"/>
        <v/>
      </c>
      <c r="JG2199" t="str">
        <f t="shared" ca="1" si="377"/>
        <v/>
      </c>
      <c r="JH2199" t="str">
        <f t="shared" ca="1" si="378"/>
        <v/>
      </c>
      <c r="JI2199" t="str">
        <f t="shared" ca="1" si="379"/>
        <v/>
      </c>
    </row>
    <row r="2200" spans="264:269" x14ac:dyDescent="0.2">
      <c r="JD2200">
        <f t="shared" si="374"/>
        <v>0</v>
      </c>
      <c r="JE2200">
        <f t="shared" si="375"/>
        <v>0</v>
      </c>
      <c r="JF2200" t="str">
        <f t="shared" ca="1" si="376"/>
        <v/>
      </c>
      <c r="JG2200" t="str">
        <f t="shared" ca="1" si="377"/>
        <v/>
      </c>
      <c r="JH2200" t="str">
        <f t="shared" ca="1" si="378"/>
        <v/>
      </c>
      <c r="JI2200" t="str">
        <f t="shared" ca="1" si="379"/>
        <v/>
      </c>
    </row>
    <row r="2201" spans="264:269" x14ac:dyDescent="0.2">
      <c r="JD2201">
        <f t="shared" si="374"/>
        <v>0</v>
      </c>
      <c r="JE2201">
        <f t="shared" si="375"/>
        <v>0</v>
      </c>
      <c r="JF2201" t="str">
        <f t="shared" ca="1" si="376"/>
        <v/>
      </c>
      <c r="JG2201" t="str">
        <f t="shared" ca="1" si="377"/>
        <v/>
      </c>
      <c r="JH2201" t="str">
        <f t="shared" ca="1" si="378"/>
        <v/>
      </c>
      <c r="JI2201" t="str">
        <f t="shared" ca="1" si="379"/>
        <v/>
      </c>
    </row>
    <row r="2202" spans="264:269" x14ac:dyDescent="0.2">
      <c r="JD2202">
        <f t="shared" si="374"/>
        <v>0</v>
      </c>
      <c r="JE2202">
        <f t="shared" si="375"/>
        <v>0</v>
      </c>
      <c r="JF2202" t="str">
        <f t="shared" ca="1" si="376"/>
        <v/>
      </c>
      <c r="JG2202" t="str">
        <f t="shared" ca="1" si="377"/>
        <v/>
      </c>
      <c r="JH2202" t="str">
        <f t="shared" ca="1" si="378"/>
        <v/>
      </c>
      <c r="JI2202" t="str">
        <f t="shared" ca="1" si="379"/>
        <v/>
      </c>
    </row>
    <row r="2203" spans="264:269" x14ac:dyDescent="0.2">
      <c r="JD2203">
        <f t="shared" si="374"/>
        <v>0</v>
      </c>
      <c r="JE2203">
        <f t="shared" si="375"/>
        <v>0</v>
      </c>
      <c r="JF2203" t="str">
        <f t="shared" ca="1" si="376"/>
        <v/>
      </c>
      <c r="JG2203" t="str">
        <f t="shared" ca="1" si="377"/>
        <v/>
      </c>
      <c r="JH2203" t="str">
        <f t="shared" ca="1" si="378"/>
        <v/>
      </c>
      <c r="JI2203" t="str">
        <f t="shared" ca="1" si="379"/>
        <v/>
      </c>
    </row>
    <row r="2204" spans="264:269" x14ac:dyDescent="0.2">
      <c r="JD2204">
        <f t="shared" ref="JD2204:JD2267" si="380">IF(JD2203&lt;&gt;0,JD2203-1,0)</f>
        <v>0</v>
      </c>
      <c r="JE2204">
        <f t="shared" ref="JE2204:JE2267" si="381">IF(JD2204&lt;&gt;0,JE2203+1,0)</f>
        <v>0</v>
      </c>
      <c r="JF2204" t="str">
        <f t="shared" ref="JF2204:JF2267" ca="1" si="382">IF(ScenarioType&lt;&gt;"ALL",IF(ISERROR(IF(INDIRECT("SCENARIOMETA!B"&amp;JE2204)=ScenarioType,INDIRECT("SCENARIOMETA!A"&amp;JE2204)," ")),"",IF(INDIRECT("SCENARIOMETA!B"&amp;JE2204)=ScenarioType,INDIRECT("SCENARIOMETA!A"&amp;JE2204)," ")),IF(JD2204&lt;&gt;0,INDIRECT("SCENARIOMETA!A"&amp;JE2204),""))</f>
        <v/>
      </c>
      <c r="JG2204" t="str">
        <f t="shared" ref="JG2204:JG2267" ca="1" si="383">IF(ScenarioType&lt;&gt;"ALL",IF(ISERROR(IF(INDIRECT("SCENARIOMETA!B"&amp;JE2204)=ScenarioType,INDIRECT("SCENARIOMETA!B"&amp;JE2204)," ")),"",IF(INDIRECT("SCENARIOMETA!B"&amp;JE2204)=ScenarioType,INDIRECT("SCENARIOMETA!B"&amp;JE2204)," ")),IF(JD2204&lt;&gt;0,INDIRECT("SCENARIOMETA!B"&amp;JE2204),""))</f>
        <v/>
      </c>
      <c r="JH2204" t="str">
        <f t="shared" ref="JH2204:JH2267" ca="1" si="384">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385">IF(ScenarioType&lt;&gt;"ALL",IF(ISERROR(IF(INDIRECT("SCENARIOMETA!B"&amp;JE2204)=ScenarioType,INDIRECT("SCENARIOMETA!E"&amp;JE2204)," ")),"",IF(INDIRECT("SCENARIOMETA!B"&amp;JE2204)=ScenarioType,INDIRECT("SCENARIOMETA!E"&amp;JE2204)," ")+14),IF(JD2204&lt;&gt;0,INDIRECT("SCENARIOMETA!E"&amp;JE2204)+14,""))</f>
        <v/>
      </c>
    </row>
    <row r="2205" spans="264:269" x14ac:dyDescent="0.2">
      <c r="JD2205">
        <f t="shared" si="380"/>
        <v>0</v>
      </c>
      <c r="JE2205">
        <f t="shared" si="381"/>
        <v>0</v>
      </c>
      <c r="JF2205" t="str">
        <f t="shared" ca="1" si="382"/>
        <v/>
      </c>
      <c r="JG2205" t="str">
        <f t="shared" ca="1" si="383"/>
        <v/>
      </c>
      <c r="JH2205" t="str">
        <f t="shared" ca="1" si="384"/>
        <v/>
      </c>
      <c r="JI2205" t="str">
        <f t="shared" ca="1" si="385"/>
        <v/>
      </c>
    </row>
    <row r="2206" spans="264:269" x14ac:dyDescent="0.2">
      <c r="JD2206">
        <f t="shared" si="380"/>
        <v>0</v>
      </c>
      <c r="JE2206">
        <f t="shared" si="381"/>
        <v>0</v>
      </c>
      <c r="JF2206" t="str">
        <f t="shared" ca="1" si="382"/>
        <v/>
      </c>
      <c r="JG2206" t="str">
        <f t="shared" ca="1" si="383"/>
        <v/>
      </c>
      <c r="JH2206" t="str">
        <f t="shared" ca="1" si="384"/>
        <v/>
      </c>
      <c r="JI2206" t="str">
        <f t="shared" ca="1" si="385"/>
        <v/>
      </c>
    </row>
    <row r="2207" spans="264:269" x14ac:dyDescent="0.2">
      <c r="JD2207">
        <f t="shared" si="380"/>
        <v>0</v>
      </c>
      <c r="JE2207">
        <f t="shared" si="381"/>
        <v>0</v>
      </c>
      <c r="JF2207" t="str">
        <f t="shared" ca="1" si="382"/>
        <v/>
      </c>
      <c r="JG2207" t="str">
        <f t="shared" ca="1" si="383"/>
        <v/>
      </c>
      <c r="JH2207" t="str">
        <f t="shared" ca="1" si="384"/>
        <v/>
      </c>
      <c r="JI2207" t="str">
        <f t="shared" ca="1" si="385"/>
        <v/>
      </c>
    </row>
    <row r="2208" spans="264:269" x14ac:dyDescent="0.2">
      <c r="JD2208">
        <f t="shared" si="380"/>
        <v>0</v>
      </c>
      <c r="JE2208">
        <f t="shared" si="381"/>
        <v>0</v>
      </c>
      <c r="JF2208" t="str">
        <f t="shared" ca="1" si="382"/>
        <v/>
      </c>
      <c r="JG2208" t="str">
        <f t="shared" ca="1" si="383"/>
        <v/>
      </c>
      <c r="JH2208" t="str">
        <f t="shared" ca="1" si="384"/>
        <v/>
      </c>
      <c r="JI2208" t="str">
        <f t="shared" ca="1" si="385"/>
        <v/>
      </c>
    </row>
    <row r="2209" spans="264:269" x14ac:dyDescent="0.2">
      <c r="JD2209">
        <f t="shared" si="380"/>
        <v>0</v>
      </c>
      <c r="JE2209">
        <f t="shared" si="381"/>
        <v>0</v>
      </c>
      <c r="JF2209" t="str">
        <f t="shared" ca="1" si="382"/>
        <v/>
      </c>
      <c r="JG2209" t="str">
        <f t="shared" ca="1" si="383"/>
        <v/>
      </c>
      <c r="JH2209" t="str">
        <f t="shared" ca="1" si="384"/>
        <v/>
      </c>
      <c r="JI2209" t="str">
        <f t="shared" ca="1" si="385"/>
        <v/>
      </c>
    </row>
    <row r="2210" spans="264:269" x14ac:dyDescent="0.2">
      <c r="JD2210">
        <f t="shared" si="380"/>
        <v>0</v>
      </c>
      <c r="JE2210">
        <f t="shared" si="381"/>
        <v>0</v>
      </c>
      <c r="JF2210" t="str">
        <f t="shared" ca="1" si="382"/>
        <v/>
      </c>
      <c r="JG2210" t="str">
        <f t="shared" ca="1" si="383"/>
        <v/>
      </c>
      <c r="JH2210" t="str">
        <f t="shared" ca="1" si="384"/>
        <v/>
      </c>
      <c r="JI2210" t="str">
        <f t="shared" ca="1" si="385"/>
        <v/>
      </c>
    </row>
    <row r="2211" spans="264:269" x14ac:dyDescent="0.2">
      <c r="JD2211">
        <f t="shared" si="380"/>
        <v>0</v>
      </c>
      <c r="JE2211">
        <f t="shared" si="381"/>
        <v>0</v>
      </c>
      <c r="JF2211" t="str">
        <f t="shared" ca="1" si="382"/>
        <v/>
      </c>
      <c r="JG2211" t="str">
        <f t="shared" ca="1" si="383"/>
        <v/>
      </c>
      <c r="JH2211" t="str">
        <f t="shared" ca="1" si="384"/>
        <v/>
      </c>
      <c r="JI2211" t="str">
        <f t="shared" ca="1" si="385"/>
        <v/>
      </c>
    </row>
    <row r="2212" spans="264:269" x14ac:dyDescent="0.2">
      <c r="JD2212">
        <f t="shared" si="380"/>
        <v>0</v>
      </c>
      <c r="JE2212">
        <f t="shared" si="381"/>
        <v>0</v>
      </c>
      <c r="JF2212" t="str">
        <f t="shared" ca="1" si="382"/>
        <v/>
      </c>
      <c r="JG2212" t="str">
        <f t="shared" ca="1" si="383"/>
        <v/>
      </c>
      <c r="JH2212" t="str">
        <f t="shared" ca="1" si="384"/>
        <v/>
      </c>
      <c r="JI2212" t="str">
        <f t="shared" ca="1" si="385"/>
        <v/>
      </c>
    </row>
    <row r="2213" spans="264:269" x14ac:dyDescent="0.2">
      <c r="JD2213">
        <f t="shared" si="380"/>
        <v>0</v>
      </c>
      <c r="JE2213">
        <f t="shared" si="381"/>
        <v>0</v>
      </c>
      <c r="JF2213" t="str">
        <f t="shared" ca="1" si="382"/>
        <v/>
      </c>
      <c r="JG2213" t="str">
        <f t="shared" ca="1" si="383"/>
        <v/>
      </c>
      <c r="JH2213" t="str">
        <f t="shared" ca="1" si="384"/>
        <v/>
      </c>
      <c r="JI2213" t="str">
        <f t="shared" ca="1" si="385"/>
        <v/>
      </c>
    </row>
    <row r="2214" spans="264:269" x14ac:dyDescent="0.2">
      <c r="JD2214">
        <f t="shared" si="380"/>
        <v>0</v>
      </c>
      <c r="JE2214">
        <f t="shared" si="381"/>
        <v>0</v>
      </c>
      <c r="JF2214" t="str">
        <f t="shared" ca="1" si="382"/>
        <v/>
      </c>
      <c r="JG2214" t="str">
        <f t="shared" ca="1" si="383"/>
        <v/>
      </c>
      <c r="JH2214" t="str">
        <f t="shared" ca="1" si="384"/>
        <v/>
      </c>
      <c r="JI2214" t="str">
        <f t="shared" ca="1" si="385"/>
        <v/>
      </c>
    </row>
    <row r="2215" spans="264:269" x14ac:dyDescent="0.2">
      <c r="JD2215">
        <f t="shared" si="380"/>
        <v>0</v>
      </c>
      <c r="JE2215">
        <f t="shared" si="381"/>
        <v>0</v>
      </c>
      <c r="JF2215" t="str">
        <f t="shared" ca="1" si="382"/>
        <v/>
      </c>
      <c r="JG2215" t="str">
        <f t="shared" ca="1" si="383"/>
        <v/>
      </c>
      <c r="JH2215" t="str">
        <f t="shared" ca="1" si="384"/>
        <v/>
      </c>
      <c r="JI2215" t="str">
        <f t="shared" ca="1" si="385"/>
        <v/>
      </c>
    </row>
    <row r="2216" spans="264:269" x14ac:dyDescent="0.2">
      <c r="JD2216">
        <f t="shared" si="380"/>
        <v>0</v>
      </c>
      <c r="JE2216">
        <f t="shared" si="381"/>
        <v>0</v>
      </c>
      <c r="JF2216" t="str">
        <f t="shared" ca="1" si="382"/>
        <v/>
      </c>
      <c r="JG2216" t="str">
        <f t="shared" ca="1" si="383"/>
        <v/>
      </c>
      <c r="JH2216" t="str">
        <f t="shared" ca="1" si="384"/>
        <v/>
      </c>
      <c r="JI2216" t="str">
        <f t="shared" ca="1" si="385"/>
        <v/>
      </c>
    </row>
    <row r="2217" spans="264:269" x14ac:dyDescent="0.2">
      <c r="JD2217">
        <f t="shared" si="380"/>
        <v>0</v>
      </c>
      <c r="JE2217">
        <f t="shared" si="381"/>
        <v>0</v>
      </c>
      <c r="JF2217" t="str">
        <f t="shared" ca="1" si="382"/>
        <v/>
      </c>
      <c r="JG2217" t="str">
        <f t="shared" ca="1" si="383"/>
        <v/>
      </c>
      <c r="JH2217" t="str">
        <f t="shared" ca="1" si="384"/>
        <v/>
      </c>
      <c r="JI2217" t="str">
        <f t="shared" ca="1" si="385"/>
        <v/>
      </c>
    </row>
    <row r="2218" spans="264:269" x14ac:dyDescent="0.2">
      <c r="JD2218">
        <f t="shared" si="380"/>
        <v>0</v>
      </c>
      <c r="JE2218">
        <f t="shared" si="381"/>
        <v>0</v>
      </c>
      <c r="JF2218" t="str">
        <f t="shared" ca="1" si="382"/>
        <v/>
      </c>
      <c r="JG2218" t="str">
        <f t="shared" ca="1" si="383"/>
        <v/>
      </c>
      <c r="JH2218" t="str">
        <f t="shared" ca="1" si="384"/>
        <v/>
      </c>
      <c r="JI2218" t="str">
        <f t="shared" ca="1" si="385"/>
        <v/>
      </c>
    </row>
    <row r="2219" spans="264:269" x14ac:dyDescent="0.2">
      <c r="JD2219">
        <f t="shared" si="380"/>
        <v>0</v>
      </c>
      <c r="JE2219">
        <f t="shared" si="381"/>
        <v>0</v>
      </c>
      <c r="JF2219" t="str">
        <f t="shared" ca="1" si="382"/>
        <v/>
      </c>
      <c r="JG2219" t="str">
        <f t="shared" ca="1" si="383"/>
        <v/>
      </c>
      <c r="JH2219" t="str">
        <f t="shared" ca="1" si="384"/>
        <v/>
      </c>
      <c r="JI2219" t="str">
        <f t="shared" ca="1" si="385"/>
        <v/>
      </c>
    </row>
    <row r="2220" spans="264:269" x14ac:dyDescent="0.2">
      <c r="JD2220">
        <f t="shared" si="380"/>
        <v>0</v>
      </c>
      <c r="JE2220">
        <f t="shared" si="381"/>
        <v>0</v>
      </c>
      <c r="JF2220" t="str">
        <f t="shared" ca="1" si="382"/>
        <v/>
      </c>
      <c r="JG2220" t="str">
        <f t="shared" ca="1" si="383"/>
        <v/>
      </c>
      <c r="JH2220" t="str">
        <f t="shared" ca="1" si="384"/>
        <v/>
      </c>
      <c r="JI2220" t="str">
        <f t="shared" ca="1" si="385"/>
        <v/>
      </c>
    </row>
    <row r="2221" spans="264:269" x14ac:dyDescent="0.2">
      <c r="JD2221">
        <f t="shared" si="380"/>
        <v>0</v>
      </c>
      <c r="JE2221">
        <f t="shared" si="381"/>
        <v>0</v>
      </c>
      <c r="JF2221" t="str">
        <f t="shared" ca="1" si="382"/>
        <v/>
      </c>
      <c r="JG2221" t="str">
        <f t="shared" ca="1" si="383"/>
        <v/>
      </c>
      <c r="JH2221" t="str">
        <f t="shared" ca="1" si="384"/>
        <v/>
      </c>
      <c r="JI2221" t="str">
        <f t="shared" ca="1" si="385"/>
        <v/>
      </c>
    </row>
    <row r="2222" spans="264:269" x14ac:dyDescent="0.2">
      <c r="JD2222">
        <f t="shared" si="380"/>
        <v>0</v>
      </c>
      <c r="JE2222">
        <f t="shared" si="381"/>
        <v>0</v>
      </c>
      <c r="JF2222" t="str">
        <f t="shared" ca="1" si="382"/>
        <v/>
      </c>
      <c r="JG2222" t="str">
        <f t="shared" ca="1" si="383"/>
        <v/>
      </c>
      <c r="JH2222" t="str">
        <f t="shared" ca="1" si="384"/>
        <v/>
      </c>
      <c r="JI2222" t="str">
        <f t="shared" ca="1" si="385"/>
        <v/>
      </c>
    </row>
    <row r="2223" spans="264:269" x14ac:dyDescent="0.2">
      <c r="JD2223">
        <f t="shared" si="380"/>
        <v>0</v>
      </c>
      <c r="JE2223">
        <f t="shared" si="381"/>
        <v>0</v>
      </c>
      <c r="JF2223" t="str">
        <f t="shared" ca="1" si="382"/>
        <v/>
      </c>
      <c r="JG2223" t="str">
        <f t="shared" ca="1" si="383"/>
        <v/>
      </c>
      <c r="JH2223" t="str">
        <f t="shared" ca="1" si="384"/>
        <v/>
      </c>
      <c r="JI2223" t="str">
        <f t="shared" ca="1" si="385"/>
        <v/>
      </c>
    </row>
    <row r="2224" spans="264:269" x14ac:dyDescent="0.2">
      <c r="JD2224">
        <f t="shared" si="380"/>
        <v>0</v>
      </c>
      <c r="JE2224">
        <f t="shared" si="381"/>
        <v>0</v>
      </c>
      <c r="JF2224" t="str">
        <f t="shared" ca="1" si="382"/>
        <v/>
      </c>
      <c r="JG2224" t="str">
        <f t="shared" ca="1" si="383"/>
        <v/>
      </c>
      <c r="JH2224" t="str">
        <f t="shared" ca="1" si="384"/>
        <v/>
      </c>
      <c r="JI2224" t="str">
        <f t="shared" ca="1" si="385"/>
        <v/>
      </c>
    </row>
    <row r="2225" spans="264:269" x14ac:dyDescent="0.2">
      <c r="JD2225">
        <f t="shared" si="380"/>
        <v>0</v>
      </c>
      <c r="JE2225">
        <f t="shared" si="381"/>
        <v>0</v>
      </c>
      <c r="JF2225" t="str">
        <f t="shared" ca="1" si="382"/>
        <v/>
      </c>
      <c r="JG2225" t="str">
        <f t="shared" ca="1" si="383"/>
        <v/>
      </c>
      <c r="JH2225" t="str">
        <f t="shared" ca="1" si="384"/>
        <v/>
      </c>
      <c r="JI2225" t="str">
        <f t="shared" ca="1" si="385"/>
        <v/>
      </c>
    </row>
    <row r="2226" spans="264:269" x14ac:dyDescent="0.2">
      <c r="JD2226">
        <f t="shared" si="380"/>
        <v>0</v>
      </c>
      <c r="JE2226">
        <f t="shared" si="381"/>
        <v>0</v>
      </c>
      <c r="JF2226" t="str">
        <f t="shared" ca="1" si="382"/>
        <v/>
      </c>
      <c r="JG2226" t="str">
        <f t="shared" ca="1" si="383"/>
        <v/>
      </c>
      <c r="JH2226" t="str">
        <f t="shared" ca="1" si="384"/>
        <v/>
      </c>
      <c r="JI2226" t="str">
        <f t="shared" ca="1" si="385"/>
        <v/>
      </c>
    </row>
    <row r="2227" spans="264:269" x14ac:dyDescent="0.2">
      <c r="JD2227">
        <f t="shared" si="380"/>
        <v>0</v>
      </c>
      <c r="JE2227">
        <f t="shared" si="381"/>
        <v>0</v>
      </c>
      <c r="JF2227" t="str">
        <f t="shared" ca="1" si="382"/>
        <v/>
      </c>
      <c r="JG2227" t="str">
        <f t="shared" ca="1" si="383"/>
        <v/>
      </c>
      <c r="JH2227" t="str">
        <f t="shared" ca="1" si="384"/>
        <v/>
      </c>
      <c r="JI2227" t="str">
        <f t="shared" ca="1" si="385"/>
        <v/>
      </c>
    </row>
    <row r="2228" spans="264:269" x14ac:dyDescent="0.2">
      <c r="JD2228">
        <f t="shared" si="380"/>
        <v>0</v>
      </c>
      <c r="JE2228">
        <f t="shared" si="381"/>
        <v>0</v>
      </c>
      <c r="JF2228" t="str">
        <f t="shared" ca="1" si="382"/>
        <v/>
      </c>
      <c r="JG2228" t="str">
        <f t="shared" ca="1" si="383"/>
        <v/>
      </c>
      <c r="JH2228" t="str">
        <f t="shared" ca="1" si="384"/>
        <v/>
      </c>
      <c r="JI2228" t="str">
        <f t="shared" ca="1" si="385"/>
        <v/>
      </c>
    </row>
    <row r="2229" spans="264:269" x14ac:dyDescent="0.2">
      <c r="JD2229">
        <f t="shared" si="380"/>
        <v>0</v>
      </c>
      <c r="JE2229">
        <f t="shared" si="381"/>
        <v>0</v>
      </c>
      <c r="JF2229" t="str">
        <f t="shared" ca="1" si="382"/>
        <v/>
      </c>
      <c r="JG2229" t="str">
        <f t="shared" ca="1" si="383"/>
        <v/>
      </c>
      <c r="JH2229" t="str">
        <f t="shared" ca="1" si="384"/>
        <v/>
      </c>
      <c r="JI2229" t="str">
        <f t="shared" ca="1" si="385"/>
        <v/>
      </c>
    </row>
    <row r="2230" spans="264:269" x14ac:dyDescent="0.2">
      <c r="JD2230">
        <f t="shared" si="380"/>
        <v>0</v>
      </c>
      <c r="JE2230">
        <f t="shared" si="381"/>
        <v>0</v>
      </c>
      <c r="JF2230" t="str">
        <f t="shared" ca="1" si="382"/>
        <v/>
      </c>
      <c r="JG2230" t="str">
        <f t="shared" ca="1" si="383"/>
        <v/>
      </c>
      <c r="JH2230" t="str">
        <f t="shared" ca="1" si="384"/>
        <v/>
      </c>
      <c r="JI2230" t="str">
        <f t="shared" ca="1" si="385"/>
        <v/>
      </c>
    </row>
    <row r="2231" spans="264:269" x14ac:dyDescent="0.2">
      <c r="JD2231">
        <f t="shared" si="380"/>
        <v>0</v>
      </c>
      <c r="JE2231">
        <f t="shared" si="381"/>
        <v>0</v>
      </c>
      <c r="JF2231" t="str">
        <f t="shared" ca="1" si="382"/>
        <v/>
      </c>
      <c r="JG2231" t="str">
        <f t="shared" ca="1" si="383"/>
        <v/>
      </c>
      <c r="JH2231" t="str">
        <f t="shared" ca="1" si="384"/>
        <v/>
      </c>
      <c r="JI2231" t="str">
        <f t="shared" ca="1" si="385"/>
        <v/>
      </c>
    </row>
    <row r="2232" spans="264:269" x14ac:dyDescent="0.2">
      <c r="JD2232">
        <f t="shared" si="380"/>
        <v>0</v>
      </c>
      <c r="JE2232">
        <f t="shared" si="381"/>
        <v>0</v>
      </c>
      <c r="JF2232" t="str">
        <f t="shared" ca="1" si="382"/>
        <v/>
      </c>
      <c r="JG2232" t="str">
        <f t="shared" ca="1" si="383"/>
        <v/>
      </c>
      <c r="JH2232" t="str">
        <f t="shared" ca="1" si="384"/>
        <v/>
      </c>
      <c r="JI2232" t="str">
        <f t="shared" ca="1" si="385"/>
        <v/>
      </c>
    </row>
    <row r="2233" spans="264:269" x14ac:dyDescent="0.2">
      <c r="JD2233">
        <f t="shared" si="380"/>
        <v>0</v>
      </c>
      <c r="JE2233">
        <f t="shared" si="381"/>
        <v>0</v>
      </c>
      <c r="JF2233" t="str">
        <f t="shared" ca="1" si="382"/>
        <v/>
      </c>
      <c r="JG2233" t="str">
        <f t="shared" ca="1" si="383"/>
        <v/>
      </c>
      <c r="JH2233" t="str">
        <f t="shared" ca="1" si="384"/>
        <v/>
      </c>
      <c r="JI2233" t="str">
        <f t="shared" ca="1" si="385"/>
        <v/>
      </c>
    </row>
    <row r="2234" spans="264:269" x14ac:dyDescent="0.2">
      <c r="JD2234">
        <f t="shared" si="380"/>
        <v>0</v>
      </c>
      <c r="JE2234">
        <f t="shared" si="381"/>
        <v>0</v>
      </c>
      <c r="JF2234" t="str">
        <f t="shared" ca="1" si="382"/>
        <v/>
      </c>
      <c r="JG2234" t="str">
        <f t="shared" ca="1" si="383"/>
        <v/>
      </c>
      <c r="JH2234" t="str">
        <f t="shared" ca="1" si="384"/>
        <v/>
      </c>
      <c r="JI2234" t="str">
        <f t="shared" ca="1" si="385"/>
        <v/>
      </c>
    </row>
    <row r="2235" spans="264:269" x14ac:dyDescent="0.2">
      <c r="JD2235">
        <f t="shared" si="380"/>
        <v>0</v>
      </c>
      <c r="JE2235">
        <f t="shared" si="381"/>
        <v>0</v>
      </c>
      <c r="JF2235" t="str">
        <f t="shared" ca="1" si="382"/>
        <v/>
      </c>
      <c r="JG2235" t="str">
        <f t="shared" ca="1" si="383"/>
        <v/>
      </c>
      <c r="JH2235" t="str">
        <f t="shared" ca="1" si="384"/>
        <v/>
      </c>
      <c r="JI2235" t="str">
        <f t="shared" ca="1" si="385"/>
        <v/>
      </c>
    </row>
    <row r="2236" spans="264:269" x14ac:dyDescent="0.2">
      <c r="JD2236">
        <f t="shared" si="380"/>
        <v>0</v>
      </c>
      <c r="JE2236">
        <f t="shared" si="381"/>
        <v>0</v>
      </c>
      <c r="JF2236" t="str">
        <f t="shared" ca="1" si="382"/>
        <v/>
      </c>
      <c r="JG2236" t="str">
        <f t="shared" ca="1" si="383"/>
        <v/>
      </c>
      <c r="JH2236" t="str">
        <f t="shared" ca="1" si="384"/>
        <v/>
      </c>
      <c r="JI2236" t="str">
        <f t="shared" ca="1" si="385"/>
        <v/>
      </c>
    </row>
    <row r="2237" spans="264:269" x14ac:dyDescent="0.2">
      <c r="JD2237">
        <f t="shared" si="380"/>
        <v>0</v>
      </c>
      <c r="JE2237">
        <f t="shared" si="381"/>
        <v>0</v>
      </c>
      <c r="JF2237" t="str">
        <f t="shared" ca="1" si="382"/>
        <v/>
      </c>
      <c r="JG2237" t="str">
        <f t="shared" ca="1" si="383"/>
        <v/>
      </c>
      <c r="JH2237" t="str">
        <f t="shared" ca="1" si="384"/>
        <v/>
      </c>
      <c r="JI2237" t="str">
        <f t="shared" ca="1" si="385"/>
        <v/>
      </c>
    </row>
    <row r="2238" spans="264:269" x14ac:dyDescent="0.2">
      <c r="JD2238">
        <f t="shared" si="380"/>
        <v>0</v>
      </c>
      <c r="JE2238">
        <f t="shared" si="381"/>
        <v>0</v>
      </c>
      <c r="JF2238" t="str">
        <f t="shared" ca="1" si="382"/>
        <v/>
      </c>
      <c r="JG2238" t="str">
        <f t="shared" ca="1" si="383"/>
        <v/>
      </c>
      <c r="JH2238" t="str">
        <f t="shared" ca="1" si="384"/>
        <v/>
      </c>
      <c r="JI2238" t="str">
        <f t="shared" ca="1" si="385"/>
        <v/>
      </c>
    </row>
    <row r="2239" spans="264:269" x14ac:dyDescent="0.2">
      <c r="JD2239">
        <f t="shared" si="380"/>
        <v>0</v>
      </c>
      <c r="JE2239">
        <f t="shared" si="381"/>
        <v>0</v>
      </c>
      <c r="JF2239" t="str">
        <f t="shared" ca="1" si="382"/>
        <v/>
      </c>
      <c r="JG2239" t="str">
        <f t="shared" ca="1" si="383"/>
        <v/>
      </c>
      <c r="JH2239" t="str">
        <f t="shared" ca="1" si="384"/>
        <v/>
      </c>
      <c r="JI2239" t="str">
        <f t="shared" ca="1" si="385"/>
        <v/>
      </c>
    </row>
    <row r="2240" spans="264:269" x14ac:dyDescent="0.2">
      <c r="JD2240">
        <f t="shared" si="380"/>
        <v>0</v>
      </c>
      <c r="JE2240">
        <f t="shared" si="381"/>
        <v>0</v>
      </c>
      <c r="JF2240" t="str">
        <f t="shared" ca="1" si="382"/>
        <v/>
      </c>
      <c r="JG2240" t="str">
        <f t="shared" ca="1" si="383"/>
        <v/>
      </c>
      <c r="JH2240" t="str">
        <f t="shared" ca="1" si="384"/>
        <v/>
      </c>
      <c r="JI2240" t="str">
        <f t="shared" ca="1" si="385"/>
        <v/>
      </c>
    </row>
    <row r="2241" spans="264:269" x14ac:dyDescent="0.2">
      <c r="JD2241">
        <f t="shared" si="380"/>
        <v>0</v>
      </c>
      <c r="JE2241">
        <f t="shared" si="381"/>
        <v>0</v>
      </c>
      <c r="JF2241" t="str">
        <f t="shared" ca="1" si="382"/>
        <v/>
      </c>
      <c r="JG2241" t="str">
        <f t="shared" ca="1" si="383"/>
        <v/>
      </c>
      <c r="JH2241" t="str">
        <f t="shared" ca="1" si="384"/>
        <v/>
      </c>
      <c r="JI2241" t="str">
        <f t="shared" ca="1" si="385"/>
        <v/>
      </c>
    </row>
    <row r="2242" spans="264:269" x14ac:dyDescent="0.2">
      <c r="JD2242">
        <f t="shared" si="380"/>
        <v>0</v>
      </c>
      <c r="JE2242">
        <f t="shared" si="381"/>
        <v>0</v>
      </c>
      <c r="JF2242" t="str">
        <f t="shared" ca="1" si="382"/>
        <v/>
      </c>
      <c r="JG2242" t="str">
        <f t="shared" ca="1" si="383"/>
        <v/>
      </c>
      <c r="JH2242" t="str">
        <f t="shared" ca="1" si="384"/>
        <v/>
      </c>
      <c r="JI2242" t="str">
        <f t="shared" ca="1" si="385"/>
        <v/>
      </c>
    </row>
    <row r="2243" spans="264:269" x14ac:dyDescent="0.2">
      <c r="JD2243">
        <f t="shared" si="380"/>
        <v>0</v>
      </c>
      <c r="JE2243">
        <f t="shared" si="381"/>
        <v>0</v>
      </c>
      <c r="JF2243" t="str">
        <f t="shared" ca="1" si="382"/>
        <v/>
      </c>
      <c r="JG2243" t="str">
        <f t="shared" ca="1" si="383"/>
        <v/>
      </c>
      <c r="JH2243" t="str">
        <f t="shared" ca="1" si="384"/>
        <v/>
      </c>
      <c r="JI2243" t="str">
        <f t="shared" ca="1" si="385"/>
        <v/>
      </c>
    </row>
    <row r="2244" spans="264:269" x14ac:dyDescent="0.2">
      <c r="JD2244">
        <f t="shared" si="380"/>
        <v>0</v>
      </c>
      <c r="JE2244">
        <f t="shared" si="381"/>
        <v>0</v>
      </c>
      <c r="JF2244" t="str">
        <f t="shared" ca="1" si="382"/>
        <v/>
      </c>
      <c r="JG2244" t="str">
        <f t="shared" ca="1" si="383"/>
        <v/>
      </c>
      <c r="JH2244" t="str">
        <f t="shared" ca="1" si="384"/>
        <v/>
      </c>
      <c r="JI2244" t="str">
        <f t="shared" ca="1" si="385"/>
        <v/>
      </c>
    </row>
    <row r="2245" spans="264:269" x14ac:dyDescent="0.2">
      <c r="JD2245">
        <f t="shared" si="380"/>
        <v>0</v>
      </c>
      <c r="JE2245">
        <f t="shared" si="381"/>
        <v>0</v>
      </c>
      <c r="JF2245" t="str">
        <f t="shared" ca="1" si="382"/>
        <v/>
      </c>
      <c r="JG2245" t="str">
        <f t="shared" ca="1" si="383"/>
        <v/>
      </c>
      <c r="JH2245" t="str">
        <f t="shared" ca="1" si="384"/>
        <v/>
      </c>
      <c r="JI2245" t="str">
        <f t="shared" ca="1" si="385"/>
        <v/>
      </c>
    </row>
    <row r="2246" spans="264:269" x14ac:dyDescent="0.2">
      <c r="JD2246">
        <f t="shared" si="380"/>
        <v>0</v>
      </c>
      <c r="JE2246">
        <f t="shared" si="381"/>
        <v>0</v>
      </c>
      <c r="JF2246" t="str">
        <f t="shared" ca="1" si="382"/>
        <v/>
      </c>
      <c r="JG2246" t="str">
        <f t="shared" ca="1" si="383"/>
        <v/>
      </c>
      <c r="JH2246" t="str">
        <f t="shared" ca="1" si="384"/>
        <v/>
      </c>
      <c r="JI2246" t="str">
        <f t="shared" ca="1" si="385"/>
        <v/>
      </c>
    </row>
    <row r="2247" spans="264:269" x14ac:dyDescent="0.2">
      <c r="JD2247">
        <f t="shared" si="380"/>
        <v>0</v>
      </c>
      <c r="JE2247">
        <f t="shared" si="381"/>
        <v>0</v>
      </c>
      <c r="JF2247" t="str">
        <f t="shared" ca="1" si="382"/>
        <v/>
      </c>
      <c r="JG2247" t="str">
        <f t="shared" ca="1" si="383"/>
        <v/>
      </c>
      <c r="JH2247" t="str">
        <f t="shared" ca="1" si="384"/>
        <v/>
      </c>
      <c r="JI2247" t="str">
        <f t="shared" ca="1" si="385"/>
        <v/>
      </c>
    </row>
    <row r="2248" spans="264:269" x14ac:dyDescent="0.2">
      <c r="JD2248">
        <f t="shared" si="380"/>
        <v>0</v>
      </c>
      <c r="JE2248">
        <f t="shared" si="381"/>
        <v>0</v>
      </c>
      <c r="JF2248" t="str">
        <f t="shared" ca="1" si="382"/>
        <v/>
      </c>
      <c r="JG2248" t="str">
        <f t="shared" ca="1" si="383"/>
        <v/>
      </c>
      <c r="JH2248" t="str">
        <f t="shared" ca="1" si="384"/>
        <v/>
      </c>
      <c r="JI2248" t="str">
        <f t="shared" ca="1" si="385"/>
        <v/>
      </c>
    </row>
    <row r="2249" spans="264:269" x14ac:dyDescent="0.2">
      <c r="JD2249">
        <f t="shared" si="380"/>
        <v>0</v>
      </c>
      <c r="JE2249">
        <f t="shared" si="381"/>
        <v>0</v>
      </c>
      <c r="JF2249" t="str">
        <f t="shared" ca="1" si="382"/>
        <v/>
      </c>
      <c r="JG2249" t="str">
        <f t="shared" ca="1" si="383"/>
        <v/>
      </c>
      <c r="JH2249" t="str">
        <f t="shared" ca="1" si="384"/>
        <v/>
      </c>
      <c r="JI2249" t="str">
        <f t="shared" ca="1" si="385"/>
        <v/>
      </c>
    </row>
    <row r="2250" spans="264:269" x14ac:dyDescent="0.2">
      <c r="JD2250">
        <f t="shared" si="380"/>
        <v>0</v>
      </c>
      <c r="JE2250">
        <f t="shared" si="381"/>
        <v>0</v>
      </c>
      <c r="JF2250" t="str">
        <f t="shared" ca="1" si="382"/>
        <v/>
      </c>
      <c r="JG2250" t="str">
        <f t="shared" ca="1" si="383"/>
        <v/>
      </c>
      <c r="JH2250" t="str">
        <f t="shared" ca="1" si="384"/>
        <v/>
      </c>
      <c r="JI2250" t="str">
        <f t="shared" ca="1" si="385"/>
        <v/>
      </c>
    </row>
    <row r="2251" spans="264:269" x14ac:dyDescent="0.2">
      <c r="JD2251">
        <f t="shared" si="380"/>
        <v>0</v>
      </c>
      <c r="JE2251">
        <f t="shared" si="381"/>
        <v>0</v>
      </c>
      <c r="JF2251" t="str">
        <f t="shared" ca="1" si="382"/>
        <v/>
      </c>
      <c r="JG2251" t="str">
        <f t="shared" ca="1" si="383"/>
        <v/>
      </c>
      <c r="JH2251" t="str">
        <f t="shared" ca="1" si="384"/>
        <v/>
      </c>
      <c r="JI2251" t="str">
        <f t="shared" ca="1" si="385"/>
        <v/>
      </c>
    </row>
    <row r="2252" spans="264:269" x14ac:dyDescent="0.2">
      <c r="JD2252">
        <f t="shared" si="380"/>
        <v>0</v>
      </c>
      <c r="JE2252">
        <f t="shared" si="381"/>
        <v>0</v>
      </c>
      <c r="JF2252" t="str">
        <f t="shared" ca="1" si="382"/>
        <v/>
      </c>
      <c r="JG2252" t="str">
        <f t="shared" ca="1" si="383"/>
        <v/>
      </c>
      <c r="JH2252" t="str">
        <f t="shared" ca="1" si="384"/>
        <v/>
      </c>
      <c r="JI2252" t="str">
        <f t="shared" ca="1" si="385"/>
        <v/>
      </c>
    </row>
    <row r="2253" spans="264:269" x14ac:dyDescent="0.2">
      <c r="JD2253">
        <f t="shared" si="380"/>
        <v>0</v>
      </c>
      <c r="JE2253">
        <f t="shared" si="381"/>
        <v>0</v>
      </c>
      <c r="JF2253" t="str">
        <f t="shared" ca="1" si="382"/>
        <v/>
      </c>
      <c r="JG2253" t="str">
        <f t="shared" ca="1" si="383"/>
        <v/>
      </c>
      <c r="JH2253" t="str">
        <f t="shared" ca="1" si="384"/>
        <v/>
      </c>
      <c r="JI2253" t="str">
        <f t="shared" ca="1" si="385"/>
        <v/>
      </c>
    </row>
    <row r="2254" spans="264:269" x14ac:dyDescent="0.2">
      <c r="JD2254">
        <f t="shared" si="380"/>
        <v>0</v>
      </c>
      <c r="JE2254">
        <f t="shared" si="381"/>
        <v>0</v>
      </c>
      <c r="JF2254" t="str">
        <f t="shared" ca="1" si="382"/>
        <v/>
      </c>
      <c r="JG2254" t="str">
        <f t="shared" ca="1" si="383"/>
        <v/>
      </c>
      <c r="JH2254" t="str">
        <f t="shared" ca="1" si="384"/>
        <v/>
      </c>
      <c r="JI2254" t="str">
        <f t="shared" ca="1" si="385"/>
        <v/>
      </c>
    </row>
    <row r="2255" spans="264:269" x14ac:dyDescent="0.2">
      <c r="JD2255">
        <f t="shared" si="380"/>
        <v>0</v>
      </c>
      <c r="JE2255">
        <f t="shared" si="381"/>
        <v>0</v>
      </c>
      <c r="JF2255" t="str">
        <f t="shared" ca="1" si="382"/>
        <v/>
      </c>
      <c r="JG2255" t="str">
        <f t="shared" ca="1" si="383"/>
        <v/>
      </c>
      <c r="JH2255" t="str">
        <f t="shared" ca="1" si="384"/>
        <v/>
      </c>
      <c r="JI2255" t="str">
        <f t="shared" ca="1" si="385"/>
        <v/>
      </c>
    </row>
    <row r="2256" spans="264:269" x14ac:dyDescent="0.2">
      <c r="JD2256">
        <f t="shared" si="380"/>
        <v>0</v>
      </c>
      <c r="JE2256">
        <f t="shared" si="381"/>
        <v>0</v>
      </c>
      <c r="JF2256" t="str">
        <f t="shared" ca="1" si="382"/>
        <v/>
      </c>
      <c r="JG2256" t="str">
        <f t="shared" ca="1" si="383"/>
        <v/>
      </c>
      <c r="JH2256" t="str">
        <f t="shared" ca="1" si="384"/>
        <v/>
      </c>
      <c r="JI2256" t="str">
        <f t="shared" ca="1" si="385"/>
        <v/>
      </c>
    </row>
    <row r="2257" spans="264:269" x14ac:dyDescent="0.2">
      <c r="JD2257">
        <f t="shared" si="380"/>
        <v>0</v>
      </c>
      <c r="JE2257">
        <f t="shared" si="381"/>
        <v>0</v>
      </c>
      <c r="JF2257" t="str">
        <f t="shared" ca="1" si="382"/>
        <v/>
      </c>
      <c r="JG2257" t="str">
        <f t="shared" ca="1" si="383"/>
        <v/>
      </c>
      <c r="JH2257" t="str">
        <f t="shared" ca="1" si="384"/>
        <v/>
      </c>
      <c r="JI2257" t="str">
        <f t="shared" ca="1" si="385"/>
        <v/>
      </c>
    </row>
    <row r="2258" spans="264:269" x14ac:dyDescent="0.2">
      <c r="JD2258">
        <f t="shared" si="380"/>
        <v>0</v>
      </c>
      <c r="JE2258">
        <f t="shared" si="381"/>
        <v>0</v>
      </c>
      <c r="JF2258" t="str">
        <f t="shared" ca="1" si="382"/>
        <v/>
      </c>
      <c r="JG2258" t="str">
        <f t="shared" ca="1" si="383"/>
        <v/>
      </c>
      <c r="JH2258" t="str">
        <f t="shared" ca="1" si="384"/>
        <v/>
      </c>
      <c r="JI2258" t="str">
        <f t="shared" ca="1" si="385"/>
        <v/>
      </c>
    </row>
    <row r="2259" spans="264:269" x14ac:dyDescent="0.2">
      <c r="JD2259">
        <f t="shared" si="380"/>
        <v>0</v>
      </c>
      <c r="JE2259">
        <f t="shared" si="381"/>
        <v>0</v>
      </c>
      <c r="JF2259" t="str">
        <f t="shared" ca="1" si="382"/>
        <v/>
      </c>
      <c r="JG2259" t="str">
        <f t="shared" ca="1" si="383"/>
        <v/>
      </c>
      <c r="JH2259" t="str">
        <f t="shared" ca="1" si="384"/>
        <v/>
      </c>
      <c r="JI2259" t="str">
        <f t="shared" ca="1" si="385"/>
        <v/>
      </c>
    </row>
    <row r="2260" spans="264:269" x14ac:dyDescent="0.2">
      <c r="JD2260">
        <f t="shared" si="380"/>
        <v>0</v>
      </c>
      <c r="JE2260">
        <f t="shared" si="381"/>
        <v>0</v>
      </c>
      <c r="JF2260" t="str">
        <f t="shared" ca="1" si="382"/>
        <v/>
      </c>
      <c r="JG2260" t="str">
        <f t="shared" ca="1" si="383"/>
        <v/>
      </c>
      <c r="JH2260" t="str">
        <f t="shared" ca="1" si="384"/>
        <v/>
      </c>
      <c r="JI2260" t="str">
        <f t="shared" ca="1" si="385"/>
        <v/>
      </c>
    </row>
    <row r="2261" spans="264:269" x14ac:dyDescent="0.2">
      <c r="JD2261">
        <f t="shared" si="380"/>
        <v>0</v>
      </c>
      <c r="JE2261">
        <f t="shared" si="381"/>
        <v>0</v>
      </c>
      <c r="JF2261" t="str">
        <f t="shared" ca="1" si="382"/>
        <v/>
      </c>
      <c r="JG2261" t="str">
        <f t="shared" ca="1" si="383"/>
        <v/>
      </c>
      <c r="JH2261" t="str">
        <f t="shared" ca="1" si="384"/>
        <v/>
      </c>
      <c r="JI2261" t="str">
        <f t="shared" ca="1" si="385"/>
        <v/>
      </c>
    </row>
    <row r="2262" spans="264:269" x14ac:dyDescent="0.2">
      <c r="JD2262">
        <f t="shared" si="380"/>
        <v>0</v>
      </c>
      <c r="JE2262">
        <f t="shared" si="381"/>
        <v>0</v>
      </c>
      <c r="JF2262" t="str">
        <f t="shared" ca="1" si="382"/>
        <v/>
      </c>
      <c r="JG2262" t="str">
        <f t="shared" ca="1" si="383"/>
        <v/>
      </c>
      <c r="JH2262" t="str">
        <f t="shared" ca="1" si="384"/>
        <v/>
      </c>
      <c r="JI2262" t="str">
        <f t="shared" ca="1" si="385"/>
        <v/>
      </c>
    </row>
    <row r="2263" spans="264:269" x14ac:dyDescent="0.2">
      <c r="JD2263">
        <f t="shared" si="380"/>
        <v>0</v>
      </c>
      <c r="JE2263">
        <f t="shared" si="381"/>
        <v>0</v>
      </c>
      <c r="JF2263" t="str">
        <f t="shared" ca="1" si="382"/>
        <v/>
      </c>
      <c r="JG2263" t="str">
        <f t="shared" ca="1" si="383"/>
        <v/>
      </c>
      <c r="JH2263" t="str">
        <f t="shared" ca="1" si="384"/>
        <v/>
      </c>
      <c r="JI2263" t="str">
        <f t="shared" ca="1" si="385"/>
        <v/>
      </c>
    </row>
    <row r="2264" spans="264:269" x14ac:dyDescent="0.2">
      <c r="JD2264">
        <f t="shared" si="380"/>
        <v>0</v>
      </c>
      <c r="JE2264">
        <f t="shared" si="381"/>
        <v>0</v>
      </c>
      <c r="JF2264" t="str">
        <f t="shared" ca="1" si="382"/>
        <v/>
      </c>
      <c r="JG2264" t="str">
        <f t="shared" ca="1" si="383"/>
        <v/>
      </c>
      <c r="JH2264" t="str">
        <f t="shared" ca="1" si="384"/>
        <v/>
      </c>
      <c r="JI2264" t="str">
        <f t="shared" ca="1" si="385"/>
        <v/>
      </c>
    </row>
    <row r="2265" spans="264:269" x14ac:dyDescent="0.2">
      <c r="JD2265">
        <f t="shared" si="380"/>
        <v>0</v>
      </c>
      <c r="JE2265">
        <f t="shared" si="381"/>
        <v>0</v>
      </c>
      <c r="JF2265" t="str">
        <f t="shared" ca="1" si="382"/>
        <v/>
      </c>
      <c r="JG2265" t="str">
        <f t="shared" ca="1" si="383"/>
        <v/>
      </c>
      <c r="JH2265" t="str">
        <f t="shared" ca="1" si="384"/>
        <v/>
      </c>
      <c r="JI2265" t="str">
        <f t="shared" ca="1" si="385"/>
        <v/>
      </c>
    </row>
    <row r="2266" spans="264:269" x14ac:dyDescent="0.2">
      <c r="JD2266">
        <f t="shared" si="380"/>
        <v>0</v>
      </c>
      <c r="JE2266">
        <f t="shared" si="381"/>
        <v>0</v>
      </c>
      <c r="JF2266" t="str">
        <f t="shared" ca="1" si="382"/>
        <v/>
      </c>
      <c r="JG2266" t="str">
        <f t="shared" ca="1" si="383"/>
        <v/>
      </c>
      <c r="JH2266" t="str">
        <f t="shared" ca="1" si="384"/>
        <v/>
      </c>
      <c r="JI2266" t="str">
        <f t="shared" ca="1" si="385"/>
        <v/>
      </c>
    </row>
    <row r="2267" spans="264:269" x14ac:dyDescent="0.2">
      <c r="JD2267">
        <f t="shared" si="380"/>
        <v>0</v>
      </c>
      <c r="JE2267">
        <f t="shared" si="381"/>
        <v>0</v>
      </c>
      <c r="JF2267" t="str">
        <f t="shared" ca="1" si="382"/>
        <v/>
      </c>
      <c r="JG2267" t="str">
        <f t="shared" ca="1" si="383"/>
        <v/>
      </c>
      <c r="JH2267" t="str">
        <f t="shared" ca="1" si="384"/>
        <v/>
      </c>
      <c r="JI2267" t="str">
        <f t="shared" ca="1" si="385"/>
        <v/>
      </c>
    </row>
    <row r="2268" spans="264:269" x14ac:dyDescent="0.2">
      <c r="JD2268">
        <f t="shared" ref="JD2268:JD2331" si="386">IF(JD2267&lt;&gt;0,JD2267-1,0)</f>
        <v>0</v>
      </c>
      <c r="JE2268">
        <f t="shared" ref="JE2268:JE2331" si="387">IF(JD2268&lt;&gt;0,JE2267+1,0)</f>
        <v>0</v>
      </c>
      <c r="JF2268" t="str">
        <f t="shared" ref="JF2268:JF2331" ca="1" si="388">IF(ScenarioType&lt;&gt;"ALL",IF(ISERROR(IF(INDIRECT("SCENARIOMETA!B"&amp;JE2268)=ScenarioType,INDIRECT("SCENARIOMETA!A"&amp;JE2268)," ")),"",IF(INDIRECT("SCENARIOMETA!B"&amp;JE2268)=ScenarioType,INDIRECT("SCENARIOMETA!A"&amp;JE2268)," ")),IF(JD2268&lt;&gt;0,INDIRECT("SCENARIOMETA!A"&amp;JE2268),""))</f>
        <v/>
      </c>
      <c r="JG2268" t="str">
        <f t="shared" ref="JG2268:JG2331" ca="1" si="389">IF(ScenarioType&lt;&gt;"ALL",IF(ISERROR(IF(INDIRECT("SCENARIOMETA!B"&amp;JE2268)=ScenarioType,INDIRECT("SCENARIOMETA!B"&amp;JE2268)," ")),"",IF(INDIRECT("SCENARIOMETA!B"&amp;JE2268)=ScenarioType,INDIRECT("SCENARIOMETA!B"&amp;JE2268)," ")),IF(JD2268&lt;&gt;0,INDIRECT("SCENARIOMETA!B"&amp;JE2268),""))</f>
        <v/>
      </c>
      <c r="JH2268" t="str">
        <f t="shared" ref="JH2268:JH2331" ca="1" si="390">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391">IF(ScenarioType&lt;&gt;"ALL",IF(ISERROR(IF(INDIRECT("SCENARIOMETA!B"&amp;JE2268)=ScenarioType,INDIRECT("SCENARIOMETA!E"&amp;JE2268)," ")),"",IF(INDIRECT("SCENARIOMETA!B"&amp;JE2268)=ScenarioType,INDIRECT("SCENARIOMETA!E"&amp;JE2268)," ")+14),IF(JD2268&lt;&gt;0,INDIRECT("SCENARIOMETA!E"&amp;JE2268)+14,""))</f>
        <v/>
      </c>
    </row>
    <row r="2269" spans="264:269" x14ac:dyDescent="0.2">
      <c r="JD2269">
        <f t="shared" si="386"/>
        <v>0</v>
      </c>
      <c r="JE2269">
        <f t="shared" si="387"/>
        <v>0</v>
      </c>
      <c r="JF2269" t="str">
        <f t="shared" ca="1" si="388"/>
        <v/>
      </c>
      <c r="JG2269" t="str">
        <f t="shared" ca="1" si="389"/>
        <v/>
      </c>
      <c r="JH2269" t="str">
        <f t="shared" ca="1" si="390"/>
        <v/>
      </c>
      <c r="JI2269" t="str">
        <f t="shared" ca="1" si="391"/>
        <v/>
      </c>
    </row>
    <row r="2270" spans="264:269" x14ac:dyDescent="0.2">
      <c r="JD2270">
        <f t="shared" si="386"/>
        <v>0</v>
      </c>
      <c r="JE2270">
        <f t="shared" si="387"/>
        <v>0</v>
      </c>
      <c r="JF2270" t="str">
        <f t="shared" ca="1" si="388"/>
        <v/>
      </c>
      <c r="JG2270" t="str">
        <f t="shared" ca="1" si="389"/>
        <v/>
      </c>
      <c r="JH2270" t="str">
        <f t="shared" ca="1" si="390"/>
        <v/>
      </c>
      <c r="JI2270" t="str">
        <f t="shared" ca="1" si="391"/>
        <v/>
      </c>
    </row>
    <row r="2271" spans="264:269" x14ac:dyDescent="0.2">
      <c r="JD2271">
        <f t="shared" si="386"/>
        <v>0</v>
      </c>
      <c r="JE2271">
        <f t="shared" si="387"/>
        <v>0</v>
      </c>
      <c r="JF2271" t="str">
        <f t="shared" ca="1" si="388"/>
        <v/>
      </c>
      <c r="JG2271" t="str">
        <f t="shared" ca="1" si="389"/>
        <v/>
      </c>
      <c r="JH2271" t="str">
        <f t="shared" ca="1" si="390"/>
        <v/>
      </c>
      <c r="JI2271" t="str">
        <f t="shared" ca="1" si="391"/>
        <v/>
      </c>
    </row>
    <row r="2272" spans="264:269" x14ac:dyDescent="0.2">
      <c r="JD2272">
        <f t="shared" si="386"/>
        <v>0</v>
      </c>
      <c r="JE2272">
        <f t="shared" si="387"/>
        <v>0</v>
      </c>
      <c r="JF2272" t="str">
        <f t="shared" ca="1" si="388"/>
        <v/>
      </c>
      <c r="JG2272" t="str">
        <f t="shared" ca="1" si="389"/>
        <v/>
      </c>
      <c r="JH2272" t="str">
        <f t="shared" ca="1" si="390"/>
        <v/>
      </c>
      <c r="JI2272" t="str">
        <f t="shared" ca="1" si="391"/>
        <v/>
      </c>
    </row>
    <row r="2273" spans="264:269" x14ac:dyDescent="0.2">
      <c r="JD2273">
        <f t="shared" si="386"/>
        <v>0</v>
      </c>
      <c r="JE2273">
        <f t="shared" si="387"/>
        <v>0</v>
      </c>
      <c r="JF2273" t="str">
        <f t="shared" ca="1" si="388"/>
        <v/>
      </c>
      <c r="JG2273" t="str">
        <f t="shared" ca="1" si="389"/>
        <v/>
      </c>
      <c r="JH2273" t="str">
        <f t="shared" ca="1" si="390"/>
        <v/>
      </c>
      <c r="JI2273" t="str">
        <f t="shared" ca="1" si="391"/>
        <v/>
      </c>
    </row>
    <row r="2274" spans="264:269" x14ac:dyDescent="0.2">
      <c r="JD2274">
        <f t="shared" si="386"/>
        <v>0</v>
      </c>
      <c r="JE2274">
        <f t="shared" si="387"/>
        <v>0</v>
      </c>
      <c r="JF2274" t="str">
        <f t="shared" ca="1" si="388"/>
        <v/>
      </c>
      <c r="JG2274" t="str">
        <f t="shared" ca="1" si="389"/>
        <v/>
      </c>
      <c r="JH2274" t="str">
        <f t="shared" ca="1" si="390"/>
        <v/>
      </c>
      <c r="JI2274" t="str">
        <f t="shared" ca="1" si="391"/>
        <v/>
      </c>
    </row>
    <row r="2275" spans="264:269" x14ac:dyDescent="0.2">
      <c r="JD2275">
        <f t="shared" si="386"/>
        <v>0</v>
      </c>
      <c r="JE2275">
        <f t="shared" si="387"/>
        <v>0</v>
      </c>
      <c r="JF2275" t="str">
        <f t="shared" ca="1" si="388"/>
        <v/>
      </c>
      <c r="JG2275" t="str">
        <f t="shared" ca="1" si="389"/>
        <v/>
      </c>
      <c r="JH2275" t="str">
        <f t="shared" ca="1" si="390"/>
        <v/>
      </c>
      <c r="JI2275" t="str">
        <f t="shared" ca="1" si="391"/>
        <v/>
      </c>
    </row>
    <row r="2276" spans="264:269" x14ac:dyDescent="0.2">
      <c r="JD2276">
        <f t="shared" si="386"/>
        <v>0</v>
      </c>
      <c r="JE2276">
        <f t="shared" si="387"/>
        <v>0</v>
      </c>
      <c r="JF2276" t="str">
        <f t="shared" ca="1" si="388"/>
        <v/>
      </c>
      <c r="JG2276" t="str">
        <f t="shared" ca="1" si="389"/>
        <v/>
      </c>
      <c r="JH2276" t="str">
        <f t="shared" ca="1" si="390"/>
        <v/>
      </c>
      <c r="JI2276" t="str">
        <f t="shared" ca="1" si="391"/>
        <v/>
      </c>
    </row>
    <row r="2277" spans="264:269" x14ac:dyDescent="0.2">
      <c r="JD2277">
        <f t="shared" si="386"/>
        <v>0</v>
      </c>
      <c r="JE2277">
        <f t="shared" si="387"/>
        <v>0</v>
      </c>
      <c r="JF2277" t="str">
        <f t="shared" ca="1" si="388"/>
        <v/>
      </c>
      <c r="JG2277" t="str">
        <f t="shared" ca="1" si="389"/>
        <v/>
      </c>
      <c r="JH2277" t="str">
        <f t="shared" ca="1" si="390"/>
        <v/>
      </c>
      <c r="JI2277" t="str">
        <f t="shared" ca="1" si="391"/>
        <v/>
      </c>
    </row>
    <row r="2278" spans="264:269" x14ac:dyDescent="0.2">
      <c r="JD2278">
        <f t="shared" si="386"/>
        <v>0</v>
      </c>
      <c r="JE2278">
        <f t="shared" si="387"/>
        <v>0</v>
      </c>
      <c r="JF2278" t="str">
        <f t="shared" ca="1" si="388"/>
        <v/>
      </c>
      <c r="JG2278" t="str">
        <f t="shared" ca="1" si="389"/>
        <v/>
      </c>
      <c r="JH2278" t="str">
        <f t="shared" ca="1" si="390"/>
        <v/>
      </c>
      <c r="JI2278" t="str">
        <f t="shared" ca="1" si="391"/>
        <v/>
      </c>
    </row>
    <row r="2279" spans="264:269" x14ac:dyDescent="0.2">
      <c r="JD2279">
        <f t="shared" si="386"/>
        <v>0</v>
      </c>
      <c r="JE2279">
        <f t="shared" si="387"/>
        <v>0</v>
      </c>
      <c r="JF2279" t="str">
        <f t="shared" ca="1" si="388"/>
        <v/>
      </c>
      <c r="JG2279" t="str">
        <f t="shared" ca="1" si="389"/>
        <v/>
      </c>
      <c r="JH2279" t="str">
        <f t="shared" ca="1" si="390"/>
        <v/>
      </c>
      <c r="JI2279" t="str">
        <f t="shared" ca="1" si="391"/>
        <v/>
      </c>
    </row>
    <row r="2280" spans="264:269" x14ac:dyDescent="0.2">
      <c r="JD2280">
        <f t="shared" si="386"/>
        <v>0</v>
      </c>
      <c r="JE2280">
        <f t="shared" si="387"/>
        <v>0</v>
      </c>
      <c r="JF2280" t="str">
        <f t="shared" ca="1" si="388"/>
        <v/>
      </c>
      <c r="JG2280" t="str">
        <f t="shared" ca="1" si="389"/>
        <v/>
      </c>
      <c r="JH2280" t="str">
        <f t="shared" ca="1" si="390"/>
        <v/>
      </c>
      <c r="JI2280" t="str">
        <f t="shared" ca="1" si="391"/>
        <v/>
      </c>
    </row>
    <row r="2281" spans="264:269" x14ac:dyDescent="0.2">
      <c r="JD2281">
        <f t="shared" si="386"/>
        <v>0</v>
      </c>
      <c r="JE2281">
        <f t="shared" si="387"/>
        <v>0</v>
      </c>
      <c r="JF2281" t="str">
        <f t="shared" ca="1" si="388"/>
        <v/>
      </c>
      <c r="JG2281" t="str">
        <f t="shared" ca="1" si="389"/>
        <v/>
      </c>
      <c r="JH2281" t="str">
        <f t="shared" ca="1" si="390"/>
        <v/>
      </c>
      <c r="JI2281" t="str">
        <f t="shared" ca="1" si="391"/>
        <v/>
      </c>
    </row>
    <row r="2282" spans="264:269" x14ac:dyDescent="0.2">
      <c r="JD2282">
        <f t="shared" si="386"/>
        <v>0</v>
      </c>
      <c r="JE2282">
        <f t="shared" si="387"/>
        <v>0</v>
      </c>
      <c r="JF2282" t="str">
        <f t="shared" ca="1" si="388"/>
        <v/>
      </c>
      <c r="JG2282" t="str">
        <f t="shared" ca="1" si="389"/>
        <v/>
      </c>
      <c r="JH2282" t="str">
        <f t="shared" ca="1" si="390"/>
        <v/>
      </c>
      <c r="JI2282" t="str">
        <f t="shared" ca="1" si="391"/>
        <v/>
      </c>
    </row>
    <row r="2283" spans="264:269" x14ac:dyDescent="0.2">
      <c r="JD2283">
        <f t="shared" si="386"/>
        <v>0</v>
      </c>
      <c r="JE2283">
        <f t="shared" si="387"/>
        <v>0</v>
      </c>
      <c r="JF2283" t="str">
        <f t="shared" ca="1" si="388"/>
        <v/>
      </c>
      <c r="JG2283" t="str">
        <f t="shared" ca="1" si="389"/>
        <v/>
      </c>
      <c r="JH2283" t="str">
        <f t="shared" ca="1" si="390"/>
        <v/>
      </c>
      <c r="JI2283" t="str">
        <f t="shared" ca="1" si="391"/>
        <v/>
      </c>
    </row>
    <row r="2284" spans="264:269" x14ac:dyDescent="0.2">
      <c r="JD2284">
        <f t="shared" si="386"/>
        <v>0</v>
      </c>
      <c r="JE2284">
        <f t="shared" si="387"/>
        <v>0</v>
      </c>
      <c r="JF2284" t="str">
        <f t="shared" ca="1" si="388"/>
        <v/>
      </c>
      <c r="JG2284" t="str">
        <f t="shared" ca="1" si="389"/>
        <v/>
      </c>
      <c r="JH2284" t="str">
        <f t="shared" ca="1" si="390"/>
        <v/>
      </c>
      <c r="JI2284" t="str">
        <f t="shared" ca="1" si="391"/>
        <v/>
      </c>
    </row>
    <row r="2285" spans="264:269" x14ac:dyDescent="0.2">
      <c r="JD2285">
        <f t="shared" si="386"/>
        <v>0</v>
      </c>
      <c r="JE2285">
        <f t="shared" si="387"/>
        <v>0</v>
      </c>
      <c r="JF2285" t="str">
        <f t="shared" ca="1" si="388"/>
        <v/>
      </c>
      <c r="JG2285" t="str">
        <f t="shared" ca="1" si="389"/>
        <v/>
      </c>
      <c r="JH2285" t="str">
        <f t="shared" ca="1" si="390"/>
        <v/>
      </c>
      <c r="JI2285" t="str">
        <f t="shared" ca="1" si="391"/>
        <v/>
      </c>
    </row>
    <row r="2286" spans="264:269" x14ac:dyDescent="0.2">
      <c r="JD2286">
        <f t="shared" si="386"/>
        <v>0</v>
      </c>
      <c r="JE2286">
        <f t="shared" si="387"/>
        <v>0</v>
      </c>
      <c r="JF2286" t="str">
        <f t="shared" ca="1" si="388"/>
        <v/>
      </c>
      <c r="JG2286" t="str">
        <f t="shared" ca="1" si="389"/>
        <v/>
      </c>
      <c r="JH2286" t="str">
        <f t="shared" ca="1" si="390"/>
        <v/>
      </c>
      <c r="JI2286" t="str">
        <f t="shared" ca="1" si="391"/>
        <v/>
      </c>
    </row>
    <row r="2287" spans="264:269" x14ac:dyDescent="0.2">
      <c r="JD2287">
        <f t="shared" si="386"/>
        <v>0</v>
      </c>
      <c r="JE2287">
        <f t="shared" si="387"/>
        <v>0</v>
      </c>
      <c r="JF2287" t="str">
        <f t="shared" ca="1" si="388"/>
        <v/>
      </c>
      <c r="JG2287" t="str">
        <f t="shared" ca="1" si="389"/>
        <v/>
      </c>
      <c r="JH2287" t="str">
        <f t="shared" ca="1" si="390"/>
        <v/>
      </c>
      <c r="JI2287" t="str">
        <f t="shared" ca="1" si="391"/>
        <v/>
      </c>
    </row>
    <row r="2288" spans="264:269" x14ac:dyDescent="0.2">
      <c r="JD2288">
        <f t="shared" si="386"/>
        <v>0</v>
      </c>
      <c r="JE2288">
        <f t="shared" si="387"/>
        <v>0</v>
      </c>
      <c r="JF2288" t="str">
        <f t="shared" ca="1" si="388"/>
        <v/>
      </c>
      <c r="JG2288" t="str">
        <f t="shared" ca="1" si="389"/>
        <v/>
      </c>
      <c r="JH2288" t="str">
        <f t="shared" ca="1" si="390"/>
        <v/>
      </c>
      <c r="JI2288" t="str">
        <f t="shared" ca="1" si="391"/>
        <v/>
      </c>
    </row>
    <row r="2289" spans="264:269" x14ac:dyDescent="0.2">
      <c r="JD2289">
        <f t="shared" si="386"/>
        <v>0</v>
      </c>
      <c r="JE2289">
        <f t="shared" si="387"/>
        <v>0</v>
      </c>
      <c r="JF2289" t="str">
        <f t="shared" ca="1" si="388"/>
        <v/>
      </c>
      <c r="JG2289" t="str">
        <f t="shared" ca="1" si="389"/>
        <v/>
      </c>
      <c r="JH2289" t="str">
        <f t="shared" ca="1" si="390"/>
        <v/>
      </c>
      <c r="JI2289" t="str">
        <f t="shared" ca="1" si="391"/>
        <v/>
      </c>
    </row>
    <row r="2290" spans="264:269" x14ac:dyDescent="0.2">
      <c r="JD2290">
        <f t="shared" si="386"/>
        <v>0</v>
      </c>
      <c r="JE2290">
        <f t="shared" si="387"/>
        <v>0</v>
      </c>
      <c r="JF2290" t="str">
        <f t="shared" ca="1" si="388"/>
        <v/>
      </c>
      <c r="JG2290" t="str">
        <f t="shared" ca="1" si="389"/>
        <v/>
      </c>
      <c r="JH2290" t="str">
        <f t="shared" ca="1" si="390"/>
        <v/>
      </c>
      <c r="JI2290" t="str">
        <f t="shared" ca="1" si="391"/>
        <v/>
      </c>
    </row>
    <row r="2291" spans="264:269" x14ac:dyDescent="0.2">
      <c r="JD2291">
        <f t="shared" si="386"/>
        <v>0</v>
      </c>
      <c r="JE2291">
        <f t="shared" si="387"/>
        <v>0</v>
      </c>
      <c r="JF2291" t="str">
        <f t="shared" ca="1" si="388"/>
        <v/>
      </c>
      <c r="JG2291" t="str">
        <f t="shared" ca="1" si="389"/>
        <v/>
      </c>
      <c r="JH2291" t="str">
        <f t="shared" ca="1" si="390"/>
        <v/>
      </c>
      <c r="JI2291" t="str">
        <f t="shared" ca="1" si="391"/>
        <v/>
      </c>
    </row>
    <row r="2292" spans="264:269" x14ac:dyDescent="0.2">
      <c r="JD2292">
        <f t="shared" si="386"/>
        <v>0</v>
      </c>
      <c r="JE2292">
        <f t="shared" si="387"/>
        <v>0</v>
      </c>
      <c r="JF2292" t="str">
        <f t="shared" ca="1" si="388"/>
        <v/>
      </c>
      <c r="JG2292" t="str">
        <f t="shared" ca="1" si="389"/>
        <v/>
      </c>
      <c r="JH2292" t="str">
        <f t="shared" ca="1" si="390"/>
        <v/>
      </c>
      <c r="JI2292" t="str">
        <f t="shared" ca="1" si="391"/>
        <v/>
      </c>
    </row>
    <row r="2293" spans="264:269" x14ac:dyDescent="0.2">
      <c r="JD2293">
        <f t="shared" si="386"/>
        <v>0</v>
      </c>
      <c r="JE2293">
        <f t="shared" si="387"/>
        <v>0</v>
      </c>
      <c r="JF2293" t="str">
        <f t="shared" ca="1" si="388"/>
        <v/>
      </c>
      <c r="JG2293" t="str">
        <f t="shared" ca="1" si="389"/>
        <v/>
      </c>
      <c r="JH2293" t="str">
        <f t="shared" ca="1" si="390"/>
        <v/>
      </c>
      <c r="JI2293" t="str">
        <f t="shared" ca="1" si="391"/>
        <v/>
      </c>
    </row>
    <row r="2294" spans="264:269" x14ac:dyDescent="0.2">
      <c r="JD2294">
        <f t="shared" si="386"/>
        <v>0</v>
      </c>
      <c r="JE2294">
        <f t="shared" si="387"/>
        <v>0</v>
      </c>
      <c r="JF2294" t="str">
        <f t="shared" ca="1" si="388"/>
        <v/>
      </c>
      <c r="JG2294" t="str">
        <f t="shared" ca="1" si="389"/>
        <v/>
      </c>
      <c r="JH2294" t="str">
        <f t="shared" ca="1" si="390"/>
        <v/>
      </c>
      <c r="JI2294" t="str">
        <f t="shared" ca="1" si="391"/>
        <v/>
      </c>
    </row>
    <row r="2295" spans="264:269" x14ac:dyDescent="0.2">
      <c r="JD2295">
        <f t="shared" si="386"/>
        <v>0</v>
      </c>
      <c r="JE2295">
        <f t="shared" si="387"/>
        <v>0</v>
      </c>
      <c r="JF2295" t="str">
        <f t="shared" ca="1" si="388"/>
        <v/>
      </c>
      <c r="JG2295" t="str">
        <f t="shared" ca="1" si="389"/>
        <v/>
      </c>
      <c r="JH2295" t="str">
        <f t="shared" ca="1" si="390"/>
        <v/>
      </c>
      <c r="JI2295" t="str">
        <f t="shared" ca="1" si="391"/>
        <v/>
      </c>
    </row>
    <row r="2296" spans="264:269" x14ac:dyDescent="0.2">
      <c r="JD2296">
        <f t="shared" si="386"/>
        <v>0</v>
      </c>
      <c r="JE2296">
        <f t="shared" si="387"/>
        <v>0</v>
      </c>
      <c r="JF2296" t="str">
        <f t="shared" ca="1" si="388"/>
        <v/>
      </c>
      <c r="JG2296" t="str">
        <f t="shared" ca="1" si="389"/>
        <v/>
      </c>
      <c r="JH2296" t="str">
        <f t="shared" ca="1" si="390"/>
        <v/>
      </c>
      <c r="JI2296" t="str">
        <f t="shared" ca="1" si="391"/>
        <v/>
      </c>
    </row>
    <row r="2297" spans="264:269" x14ac:dyDescent="0.2">
      <c r="JD2297">
        <f t="shared" si="386"/>
        <v>0</v>
      </c>
      <c r="JE2297">
        <f t="shared" si="387"/>
        <v>0</v>
      </c>
      <c r="JF2297" t="str">
        <f t="shared" ca="1" si="388"/>
        <v/>
      </c>
      <c r="JG2297" t="str">
        <f t="shared" ca="1" si="389"/>
        <v/>
      </c>
      <c r="JH2297" t="str">
        <f t="shared" ca="1" si="390"/>
        <v/>
      </c>
      <c r="JI2297" t="str">
        <f t="shared" ca="1" si="391"/>
        <v/>
      </c>
    </row>
    <row r="2298" spans="264:269" x14ac:dyDescent="0.2">
      <c r="JD2298">
        <f t="shared" si="386"/>
        <v>0</v>
      </c>
      <c r="JE2298">
        <f t="shared" si="387"/>
        <v>0</v>
      </c>
      <c r="JF2298" t="str">
        <f t="shared" ca="1" si="388"/>
        <v/>
      </c>
      <c r="JG2298" t="str">
        <f t="shared" ca="1" si="389"/>
        <v/>
      </c>
      <c r="JH2298" t="str">
        <f t="shared" ca="1" si="390"/>
        <v/>
      </c>
      <c r="JI2298" t="str">
        <f t="shared" ca="1" si="391"/>
        <v/>
      </c>
    </row>
    <row r="2299" spans="264:269" x14ac:dyDescent="0.2">
      <c r="JD2299">
        <f t="shared" si="386"/>
        <v>0</v>
      </c>
      <c r="JE2299">
        <f t="shared" si="387"/>
        <v>0</v>
      </c>
      <c r="JF2299" t="str">
        <f t="shared" ca="1" si="388"/>
        <v/>
      </c>
      <c r="JG2299" t="str">
        <f t="shared" ca="1" si="389"/>
        <v/>
      </c>
      <c r="JH2299" t="str">
        <f t="shared" ca="1" si="390"/>
        <v/>
      </c>
      <c r="JI2299" t="str">
        <f t="shared" ca="1" si="391"/>
        <v/>
      </c>
    </row>
    <row r="2300" spans="264:269" x14ac:dyDescent="0.2">
      <c r="JD2300">
        <f t="shared" si="386"/>
        <v>0</v>
      </c>
      <c r="JE2300">
        <f t="shared" si="387"/>
        <v>0</v>
      </c>
      <c r="JF2300" t="str">
        <f t="shared" ca="1" si="388"/>
        <v/>
      </c>
      <c r="JG2300" t="str">
        <f t="shared" ca="1" si="389"/>
        <v/>
      </c>
      <c r="JH2300" t="str">
        <f t="shared" ca="1" si="390"/>
        <v/>
      </c>
      <c r="JI2300" t="str">
        <f t="shared" ca="1" si="391"/>
        <v/>
      </c>
    </row>
    <row r="2301" spans="264:269" x14ac:dyDescent="0.2">
      <c r="JD2301">
        <f t="shared" si="386"/>
        <v>0</v>
      </c>
      <c r="JE2301">
        <f t="shared" si="387"/>
        <v>0</v>
      </c>
      <c r="JF2301" t="str">
        <f t="shared" ca="1" si="388"/>
        <v/>
      </c>
      <c r="JG2301" t="str">
        <f t="shared" ca="1" si="389"/>
        <v/>
      </c>
      <c r="JH2301" t="str">
        <f t="shared" ca="1" si="390"/>
        <v/>
      </c>
      <c r="JI2301" t="str">
        <f t="shared" ca="1" si="391"/>
        <v/>
      </c>
    </row>
    <row r="2302" spans="264:269" x14ac:dyDescent="0.2">
      <c r="JD2302">
        <f t="shared" si="386"/>
        <v>0</v>
      </c>
      <c r="JE2302">
        <f t="shared" si="387"/>
        <v>0</v>
      </c>
      <c r="JF2302" t="str">
        <f t="shared" ca="1" si="388"/>
        <v/>
      </c>
      <c r="JG2302" t="str">
        <f t="shared" ca="1" si="389"/>
        <v/>
      </c>
      <c r="JH2302" t="str">
        <f t="shared" ca="1" si="390"/>
        <v/>
      </c>
      <c r="JI2302" t="str">
        <f t="shared" ca="1" si="391"/>
        <v/>
      </c>
    </row>
    <row r="2303" spans="264:269" x14ac:dyDescent="0.2">
      <c r="JD2303">
        <f t="shared" si="386"/>
        <v>0</v>
      </c>
      <c r="JE2303">
        <f t="shared" si="387"/>
        <v>0</v>
      </c>
      <c r="JF2303" t="str">
        <f t="shared" ca="1" si="388"/>
        <v/>
      </c>
      <c r="JG2303" t="str">
        <f t="shared" ca="1" si="389"/>
        <v/>
      </c>
      <c r="JH2303" t="str">
        <f t="shared" ca="1" si="390"/>
        <v/>
      </c>
      <c r="JI2303" t="str">
        <f t="shared" ca="1" si="391"/>
        <v/>
      </c>
    </row>
    <row r="2304" spans="264:269" x14ac:dyDescent="0.2">
      <c r="JD2304">
        <f t="shared" si="386"/>
        <v>0</v>
      </c>
      <c r="JE2304">
        <f t="shared" si="387"/>
        <v>0</v>
      </c>
      <c r="JF2304" t="str">
        <f t="shared" ca="1" si="388"/>
        <v/>
      </c>
      <c r="JG2304" t="str">
        <f t="shared" ca="1" si="389"/>
        <v/>
      </c>
      <c r="JH2304" t="str">
        <f t="shared" ca="1" si="390"/>
        <v/>
      </c>
      <c r="JI2304" t="str">
        <f t="shared" ca="1" si="391"/>
        <v/>
      </c>
    </row>
    <row r="2305" spans="264:269" x14ac:dyDescent="0.2">
      <c r="JD2305">
        <f t="shared" si="386"/>
        <v>0</v>
      </c>
      <c r="JE2305">
        <f t="shared" si="387"/>
        <v>0</v>
      </c>
      <c r="JF2305" t="str">
        <f t="shared" ca="1" si="388"/>
        <v/>
      </c>
      <c r="JG2305" t="str">
        <f t="shared" ca="1" si="389"/>
        <v/>
      </c>
      <c r="JH2305" t="str">
        <f t="shared" ca="1" si="390"/>
        <v/>
      </c>
      <c r="JI2305" t="str">
        <f t="shared" ca="1" si="391"/>
        <v/>
      </c>
    </row>
    <row r="2306" spans="264:269" x14ac:dyDescent="0.2">
      <c r="JD2306">
        <f t="shared" si="386"/>
        <v>0</v>
      </c>
      <c r="JE2306">
        <f t="shared" si="387"/>
        <v>0</v>
      </c>
      <c r="JF2306" t="str">
        <f t="shared" ca="1" si="388"/>
        <v/>
      </c>
      <c r="JG2306" t="str">
        <f t="shared" ca="1" si="389"/>
        <v/>
      </c>
      <c r="JH2306" t="str">
        <f t="shared" ca="1" si="390"/>
        <v/>
      </c>
      <c r="JI2306" t="str">
        <f t="shared" ca="1" si="391"/>
        <v/>
      </c>
    </row>
    <row r="2307" spans="264:269" x14ac:dyDescent="0.2">
      <c r="JD2307">
        <f t="shared" si="386"/>
        <v>0</v>
      </c>
      <c r="JE2307">
        <f t="shared" si="387"/>
        <v>0</v>
      </c>
      <c r="JF2307" t="str">
        <f t="shared" ca="1" si="388"/>
        <v/>
      </c>
      <c r="JG2307" t="str">
        <f t="shared" ca="1" si="389"/>
        <v/>
      </c>
      <c r="JH2307" t="str">
        <f t="shared" ca="1" si="390"/>
        <v/>
      </c>
      <c r="JI2307" t="str">
        <f t="shared" ca="1" si="391"/>
        <v/>
      </c>
    </row>
    <row r="2308" spans="264:269" x14ac:dyDescent="0.2">
      <c r="JD2308">
        <f t="shared" si="386"/>
        <v>0</v>
      </c>
      <c r="JE2308">
        <f t="shared" si="387"/>
        <v>0</v>
      </c>
      <c r="JF2308" t="str">
        <f t="shared" ca="1" si="388"/>
        <v/>
      </c>
      <c r="JG2308" t="str">
        <f t="shared" ca="1" si="389"/>
        <v/>
      </c>
      <c r="JH2308" t="str">
        <f t="shared" ca="1" si="390"/>
        <v/>
      </c>
      <c r="JI2308" t="str">
        <f t="shared" ca="1" si="391"/>
        <v/>
      </c>
    </row>
    <row r="2309" spans="264:269" x14ac:dyDescent="0.2">
      <c r="JD2309">
        <f t="shared" si="386"/>
        <v>0</v>
      </c>
      <c r="JE2309">
        <f t="shared" si="387"/>
        <v>0</v>
      </c>
      <c r="JF2309" t="str">
        <f t="shared" ca="1" si="388"/>
        <v/>
      </c>
      <c r="JG2309" t="str">
        <f t="shared" ca="1" si="389"/>
        <v/>
      </c>
      <c r="JH2309" t="str">
        <f t="shared" ca="1" si="390"/>
        <v/>
      </c>
      <c r="JI2309" t="str">
        <f t="shared" ca="1" si="391"/>
        <v/>
      </c>
    </row>
    <row r="2310" spans="264:269" x14ac:dyDescent="0.2">
      <c r="JD2310">
        <f t="shared" si="386"/>
        <v>0</v>
      </c>
      <c r="JE2310">
        <f t="shared" si="387"/>
        <v>0</v>
      </c>
      <c r="JF2310" t="str">
        <f t="shared" ca="1" si="388"/>
        <v/>
      </c>
      <c r="JG2310" t="str">
        <f t="shared" ca="1" si="389"/>
        <v/>
      </c>
      <c r="JH2310" t="str">
        <f t="shared" ca="1" si="390"/>
        <v/>
      </c>
      <c r="JI2310" t="str">
        <f t="shared" ca="1" si="391"/>
        <v/>
      </c>
    </row>
    <row r="2311" spans="264:269" x14ac:dyDescent="0.2">
      <c r="JD2311">
        <f t="shared" si="386"/>
        <v>0</v>
      </c>
      <c r="JE2311">
        <f t="shared" si="387"/>
        <v>0</v>
      </c>
      <c r="JF2311" t="str">
        <f t="shared" ca="1" si="388"/>
        <v/>
      </c>
      <c r="JG2311" t="str">
        <f t="shared" ca="1" si="389"/>
        <v/>
      </c>
      <c r="JH2311" t="str">
        <f t="shared" ca="1" si="390"/>
        <v/>
      </c>
      <c r="JI2311" t="str">
        <f t="shared" ca="1" si="391"/>
        <v/>
      </c>
    </row>
    <row r="2312" spans="264:269" x14ac:dyDescent="0.2">
      <c r="JD2312">
        <f t="shared" si="386"/>
        <v>0</v>
      </c>
      <c r="JE2312">
        <f t="shared" si="387"/>
        <v>0</v>
      </c>
      <c r="JF2312" t="str">
        <f t="shared" ca="1" si="388"/>
        <v/>
      </c>
      <c r="JG2312" t="str">
        <f t="shared" ca="1" si="389"/>
        <v/>
      </c>
      <c r="JH2312" t="str">
        <f t="shared" ca="1" si="390"/>
        <v/>
      </c>
      <c r="JI2312" t="str">
        <f t="shared" ca="1" si="391"/>
        <v/>
      </c>
    </row>
    <row r="2313" spans="264:269" x14ac:dyDescent="0.2">
      <c r="JD2313">
        <f t="shared" si="386"/>
        <v>0</v>
      </c>
      <c r="JE2313">
        <f t="shared" si="387"/>
        <v>0</v>
      </c>
      <c r="JF2313" t="str">
        <f t="shared" ca="1" si="388"/>
        <v/>
      </c>
      <c r="JG2313" t="str">
        <f t="shared" ca="1" si="389"/>
        <v/>
      </c>
      <c r="JH2313" t="str">
        <f t="shared" ca="1" si="390"/>
        <v/>
      </c>
      <c r="JI2313" t="str">
        <f t="shared" ca="1" si="391"/>
        <v/>
      </c>
    </row>
    <row r="2314" spans="264:269" x14ac:dyDescent="0.2">
      <c r="JD2314">
        <f t="shared" si="386"/>
        <v>0</v>
      </c>
      <c r="JE2314">
        <f t="shared" si="387"/>
        <v>0</v>
      </c>
      <c r="JF2314" t="str">
        <f t="shared" ca="1" si="388"/>
        <v/>
      </c>
      <c r="JG2314" t="str">
        <f t="shared" ca="1" si="389"/>
        <v/>
      </c>
      <c r="JH2314" t="str">
        <f t="shared" ca="1" si="390"/>
        <v/>
      </c>
      <c r="JI2314" t="str">
        <f t="shared" ca="1" si="391"/>
        <v/>
      </c>
    </row>
    <row r="2315" spans="264:269" x14ac:dyDescent="0.2">
      <c r="JD2315">
        <f t="shared" si="386"/>
        <v>0</v>
      </c>
      <c r="JE2315">
        <f t="shared" si="387"/>
        <v>0</v>
      </c>
      <c r="JF2315" t="str">
        <f t="shared" ca="1" si="388"/>
        <v/>
      </c>
      <c r="JG2315" t="str">
        <f t="shared" ca="1" si="389"/>
        <v/>
      </c>
      <c r="JH2315" t="str">
        <f t="shared" ca="1" si="390"/>
        <v/>
      </c>
      <c r="JI2315" t="str">
        <f t="shared" ca="1" si="391"/>
        <v/>
      </c>
    </row>
    <row r="2316" spans="264:269" x14ac:dyDescent="0.2">
      <c r="JD2316">
        <f t="shared" si="386"/>
        <v>0</v>
      </c>
      <c r="JE2316">
        <f t="shared" si="387"/>
        <v>0</v>
      </c>
      <c r="JF2316" t="str">
        <f t="shared" ca="1" si="388"/>
        <v/>
      </c>
      <c r="JG2316" t="str">
        <f t="shared" ca="1" si="389"/>
        <v/>
      </c>
      <c r="JH2316" t="str">
        <f t="shared" ca="1" si="390"/>
        <v/>
      </c>
      <c r="JI2316" t="str">
        <f t="shared" ca="1" si="391"/>
        <v/>
      </c>
    </row>
    <row r="2317" spans="264:269" x14ac:dyDescent="0.2">
      <c r="JD2317">
        <f t="shared" si="386"/>
        <v>0</v>
      </c>
      <c r="JE2317">
        <f t="shared" si="387"/>
        <v>0</v>
      </c>
      <c r="JF2317" t="str">
        <f t="shared" ca="1" si="388"/>
        <v/>
      </c>
      <c r="JG2317" t="str">
        <f t="shared" ca="1" si="389"/>
        <v/>
      </c>
      <c r="JH2317" t="str">
        <f t="shared" ca="1" si="390"/>
        <v/>
      </c>
      <c r="JI2317" t="str">
        <f t="shared" ca="1" si="391"/>
        <v/>
      </c>
    </row>
    <row r="2318" spans="264:269" x14ac:dyDescent="0.2">
      <c r="JD2318">
        <f t="shared" si="386"/>
        <v>0</v>
      </c>
      <c r="JE2318">
        <f t="shared" si="387"/>
        <v>0</v>
      </c>
      <c r="JF2318" t="str">
        <f t="shared" ca="1" si="388"/>
        <v/>
      </c>
      <c r="JG2318" t="str">
        <f t="shared" ca="1" si="389"/>
        <v/>
      </c>
      <c r="JH2318" t="str">
        <f t="shared" ca="1" si="390"/>
        <v/>
      </c>
      <c r="JI2318" t="str">
        <f t="shared" ca="1" si="391"/>
        <v/>
      </c>
    </row>
    <row r="2319" spans="264:269" x14ac:dyDescent="0.2">
      <c r="JD2319">
        <f t="shared" si="386"/>
        <v>0</v>
      </c>
      <c r="JE2319">
        <f t="shared" si="387"/>
        <v>0</v>
      </c>
      <c r="JF2319" t="str">
        <f t="shared" ca="1" si="388"/>
        <v/>
      </c>
      <c r="JG2319" t="str">
        <f t="shared" ca="1" si="389"/>
        <v/>
      </c>
      <c r="JH2319" t="str">
        <f t="shared" ca="1" si="390"/>
        <v/>
      </c>
      <c r="JI2319" t="str">
        <f t="shared" ca="1" si="391"/>
        <v/>
      </c>
    </row>
    <row r="2320" spans="264:269" x14ac:dyDescent="0.2">
      <c r="JD2320">
        <f t="shared" si="386"/>
        <v>0</v>
      </c>
      <c r="JE2320">
        <f t="shared" si="387"/>
        <v>0</v>
      </c>
      <c r="JF2320" t="str">
        <f t="shared" ca="1" si="388"/>
        <v/>
      </c>
      <c r="JG2320" t="str">
        <f t="shared" ca="1" si="389"/>
        <v/>
      </c>
      <c r="JH2320" t="str">
        <f t="shared" ca="1" si="390"/>
        <v/>
      </c>
      <c r="JI2320" t="str">
        <f t="shared" ca="1" si="391"/>
        <v/>
      </c>
    </row>
    <row r="2321" spans="264:269" x14ac:dyDescent="0.2">
      <c r="JD2321">
        <f t="shared" si="386"/>
        <v>0</v>
      </c>
      <c r="JE2321">
        <f t="shared" si="387"/>
        <v>0</v>
      </c>
      <c r="JF2321" t="str">
        <f t="shared" ca="1" si="388"/>
        <v/>
      </c>
      <c r="JG2321" t="str">
        <f t="shared" ca="1" si="389"/>
        <v/>
      </c>
      <c r="JH2321" t="str">
        <f t="shared" ca="1" si="390"/>
        <v/>
      </c>
      <c r="JI2321" t="str">
        <f t="shared" ca="1" si="391"/>
        <v/>
      </c>
    </row>
    <row r="2322" spans="264:269" x14ac:dyDescent="0.2">
      <c r="JD2322">
        <f t="shared" si="386"/>
        <v>0</v>
      </c>
      <c r="JE2322">
        <f t="shared" si="387"/>
        <v>0</v>
      </c>
      <c r="JF2322" t="str">
        <f t="shared" ca="1" si="388"/>
        <v/>
      </c>
      <c r="JG2322" t="str">
        <f t="shared" ca="1" si="389"/>
        <v/>
      </c>
      <c r="JH2322" t="str">
        <f t="shared" ca="1" si="390"/>
        <v/>
      </c>
      <c r="JI2322" t="str">
        <f t="shared" ca="1" si="391"/>
        <v/>
      </c>
    </row>
    <row r="2323" spans="264:269" x14ac:dyDescent="0.2">
      <c r="JD2323">
        <f t="shared" si="386"/>
        <v>0</v>
      </c>
      <c r="JE2323">
        <f t="shared" si="387"/>
        <v>0</v>
      </c>
      <c r="JF2323" t="str">
        <f t="shared" ca="1" si="388"/>
        <v/>
      </c>
      <c r="JG2323" t="str">
        <f t="shared" ca="1" si="389"/>
        <v/>
      </c>
      <c r="JH2323" t="str">
        <f t="shared" ca="1" si="390"/>
        <v/>
      </c>
      <c r="JI2323" t="str">
        <f t="shared" ca="1" si="391"/>
        <v/>
      </c>
    </row>
    <row r="2324" spans="264:269" x14ac:dyDescent="0.2">
      <c r="JD2324">
        <f t="shared" si="386"/>
        <v>0</v>
      </c>
      <c r="JE2324">
        <f t="shared" si="387"/>
        <v>0</v>
      </c>
      <c r="JF2324" t="str">
        <f t="shared" ca="1" si="388"/>
        <v/>
      </c>
      <c r="JG2324" t="str">
        <f t="shared" ca="1" si="389"/>
        <v/>
      </c>
      <c r="JH2324" t="str">
        <f t="shared" ca="1" si="390"/>
        <v/>
      </c>
      <c r="JI2324" t="str">
        <f t="shared" ca="1" si="391"/>
        <v/>
      </c>
    </row>
    <row r="2325" spans="264:269" x14ac:dyDescent="0.2">
      <c r="JD2325">
        <f t="shared" si="386"/>
        <v>0</v>
      </c>
      <c r="JE2325">
        <f t="shared" si="387"/>
        <v>0</v>
      </c>
      <c r="JF2325" t="str">
        <f t="shared" ca="1" si="388"/>
        <v/>
      </c>
      <c r="JG2325" t="str">
        <f t="shared" ca="1" si="389"/>
        <v/>
      </c>
      <c r="JH2325" t="str">
        <f t="shared" ca="1" si="390"/>
        <v/>
      </c>
      <c r="JI2325" t="str">
        <f t="shared" ca="1" si="391"/>
        <v/>
      </c>
    </row>
    <row r="2326" spans="264:269" x14ac:dyDescent="0.2">
      <c r="JD2326">
        <f t="shared" si="386"/>
        <v>0</v>
      </c>
      <c r="JE2326">
        <f t="shared" si="387"/>
        <v>0</v>
      </c>
      <c r="JF2326" t="str">
        <f t="shared" ca="1" si="388"/>
        <v/>
      </c>
      <c r="JG2326" t="str">
        <f t="shared" ca="1" si="389"/>
        <v/>
      </c>
      <c r="JH2326" t="str">
        <f t="shared" ca="1" si="390"/>
        <v/>
      </c>
      <c r="JI2326" t="str">
        <f t="shared" ca="1" si="391"/>
        <v/>
      </c>
    </row>
    <row r="2327" spans="264:269" x14ac:dyDescent="0.2">
      <c r="JD2327">
        <f t="shared" si="386"/>
        <v>0</v>
      </c>
      <c r="JE2327">
        <f t="shared" si="387"/>
        <v>0</v>
      </c>
      <c r="JF2327" t="str">
        <f t="shared" ca="1" si="388"/>
        <v/>
      </c>
      <c r="JG2327" t="str">
        <f t="shared" ca="1" si="389"/>
        <v/>
      </c>
      <c r="JH2327" t="str">
        <f t="shared" ca="1" si="390"/>
        <v/>
      </c>
      <c r="JI2327" t="str">
        <f t="shared" ca="1" si="391"/>
        <v/>
      </c>
    </row>
    <row r="2328" spans="264:269" x14ac:dyDescent="0.2">
      <c r="JD2328">
        <f t="shared" si="386"/>
        <v>0</v>
      </c>
      <c r="JE2328">
        <f t="shared" si="387"/>
        <v>0</v>
      </c>
      <c r="JF2328" t="str">
        <f t="shared" ca="1" si="388"/>
        <v/>
      </c>
      <c r="JG2328" t="str">
        <f t="shared" ca="1" si="389"/>
        <v/>
      </c>
      <c r="JH2328" t="str">
        <f t="shared" ca="1" si="390"/>
        <v/>
      </c>
      <c r="JI2328" t="str">
        <f t="shared" ca="1" si="391"/>
        <v/>
      </c>
    </row>
    <row r="2329" spans="264:269" x14ac:dyDescent="0.2">
      <c r="JD2329">
        <f t="shared" si="386"/>
        <v>0</v>
      </c>
      <c r="JE2329">
        <f t="shared" si="387"/>
        <v>0</v>
      </c>
      <c r="JF2329" t="str">
        <f t="shared" ca="1" si="388"/>
        <v/>
      </c>
      <c r="JG2329" t="str">
        <f t="shared" ca="1" si="389"/>
        <v/>
      </c>
      <c r="JH2329" t="str">
        <f t="shared" ca="1" si="390"/>
        <v/>
      </c>
      <c r="JI2329" t="str">
        <f t="shared" ca="1" si="391"/>
        <v/>
      </c>
    </row>
    <row r="2330" spans="264:269" x14ac:dyDescent="0.2">
      <c r="JD2330">
        <f t="shared" si="386"/>
        <v>0</v>
      </c>
      <c r="JE2330">
        <f t="shared" si="387"/>
        <v>0</v>
      </c>
      <c r="JF2330" t="str">
        <f t="shared" ca="1" si="388"/>
        <v/>
      </c>
      <c r="JG2330" t="str">
        <f t="shared" ca="1" si="389"/>
        <v/>
      </c>
      <c r="JH2330" t="str">
        <f t="shared" ca="1" si="390"/>
        <v/>
      </c>
      <c r="JI2330" t="str">
        <f t="shared" ca="1" si="391"/>
        <v/>
      </c>
    </row>
    <row r="2331" spans="264:269" x14ac:dyDescent="0.2">
      <c r="JD2331">
        <f t="shared" si="386"/>
        <v>0</v>
      </c>
      <c r="JE2331">
        <f t="shared" si="387"/>
        <v>0</v>
      </c>
      <c r="JF2331" t="str">
        <f t="shared" ca="1" si="388"/>
        <v/>
      </c>
      <c r="JG2331" t="str">
        <f t="shared" ca="1" si="389"/>
        <v/>
      </c>
      <c r="JH2331" t="str">
        <f t="shared" ca="1" si="390"/>
        <v/>
      </c>
      <c r="JI2331" t="str">
        <f t="shared" ca="1" si="391"/>
        <v/>
      </c>
    </row>
    <row r="2332" spans="264:269" x14ac:dyDescent="0.2">
      <c r="JD2332">
        <f t="shared" ref="JD2332:JD2395" si="392">IF(JD2331&lt;&gt;0,JD2331-1,0)</f>
        <v>0</v>
      </c>
      <c r="JE2332">
        <f t="shared" ref="JE2332:JE2395" si="393">IF(JD2332&lt;&gt;0,JE2331+1,0)</f>
        <v>0</v>
      </c>
      <c r="JF2332" t="str">
        <f t="shared" ref="JF2332:JF2395" ca="1" si="394">IF(ScenarioType&lt;&gt;"ALL",IF(ISERROR(IF(INDIRECT("SCENARIOMETA!B"&amp;JE2332)=ScenarioType,INDIRECT("SCENARIOMETA!A"&amp;JE2332)," ")),"",IF(INDIRECT("SCENARIOMETA!B"&amp;JE2332)=ScenarioType,INDIRECT("SCENARIOMETA!A"&amp;JE2332)," ")),IF(JD2332&lt;&gt;0,INDIRECT("SCENARIOMETA!A"&amp;JE2332),""))</f>
        <v/>
      </c>
      <c r="JG2332" t="str">
        <f t="shared" ref="JG2332:JG2395" ca="1" si="395">IF(ScenarioType&lt;&gt;"ALL",IF(ISERROR(IF(INDIRECT("SCENARIOMETA!B"&amp;JE2332)=ScenarioType,INDIRECT("SCENARIOMETA!B"&amp;JE2332)," ")),"",IF(INDIRECT("SCENARIOMETA!B"&amp;JE2332)=ScenarioType,INDIRECT("SCENARIOMETA!B"&amp;JE2332)," ")),IF(JD2332&lt;&gt;0,INDIRECT("SCENARIOMETA!B"&amp;JE2332),""))</f>
        <v/>
      </c>
      <c r="JH2332" t="str">
        <f t="shared" ref="JH2332:JH2395" ca="1" si="396">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397">IF(ScenarioType&lt;&gt;"ALL",IF(ISERROR(IF(INDIRECT("SCENARIOMETA!B"&amp;JE2332)=ScenarioType,INDIRECT("SCENARIOMETA!E"&amp;JE2332)," ")),"",IF(INDIRECT("SCENARIOMETA!B"&amp;JE2332)=ScenarioType,INDIRECT("SCENARIOMETA!E"&amp;JE2332)," ")+14),IF(JD2332&lt;&gt;0,INDIRECT("SCENARIOMETA!E"&amp;JE2332)+14,""))</f>
        <v/>
      </c>
    </row>
    <row r="2333" spans="264:269" x14ac:dyDescent="0.2">
      <c r="JD2333">
        <f t="shared" si="392"/>
        <v>0</v>
      </c>
      <c r="JE2333">
        <f t="shared" si="393"/>
        <v>0</v>
      </c>
      <c r="JF2333" t="str">
        <f t="shared" ca="1" si="394"/>
        <v/>
      </c>
      <c r="JG2333" t="str">
        <f t="shared" ca="1" si="395"/>
        <v/>
      </c>
      <c r="JH2333" t="str">
        <f t="shared" ca="1" si="396"/>
        <v/>
      </c>
      <c r="JI2333" t="str">
        <f t="shared" ca="1" si="397"/>
        <v/>
      </c>
    </row>
    <row r="2334" spans="264:269" x14ac:dyDescent="0.2">
      <c r="JD2334">
        <f t="shared" si="392"/>
        <v>0</v>
      </c>
      <c r="JE2334">
        <f t="shared" si="393"/>
        <v>0</v>
      </c>
      <c r="JF2334" t="str">
        <f t="shared" ca="1" si="394"/>
        <v/>
      </c>
      <c r="JG2334" t="str">
        <f t="shared" ca="1" si="395"/>
        <v/>
      </c>
      <c r="JH2334" t="str">
        <f t="shared" ca="1" si="396"/>
        <v/>
      </c>
      <c r="JI2334" t="str">
        <f t="shared" ca="1" si="397"/>
        <v/>
      </c>
    </row>
    <row r="2335" spans="264:269" x14ac:dyDescent="0.2">
      <c r="JD2335">
        <f t="shared" si="392"/>
        <v>0</v>
      </c>
      <c r="JE2335">
        <f t="shared" si="393"/>
        <v>0</v>
      </c>
      <c r="JF2335" t="str">
        <f t="shared" ca="1" si="394"/>
        <v/>
      </c>
      <c r="JG2335" t="str">
        <f t="shared" ca="1" si="395"/>
        <v/>
      </c>
      <c r="JH2335" t="str">
        <f t="shared" ca="1" si="396"/>
        <v/>
      </c>
      <c r="JI2335" t="str">
        <f t="shared" ca="1" si="397"/>
        <v/>
      </c>
    </row>
    <row r="2336" spans="264:269" x14ac:dyDescent="0.2">
      <c r="JD2336">
        <f t="shared" si="392"/>
        <v>0</v>
      </c>
      <c r="JE2336">
        <f t="shared" si="393"/>
        <v>0</v>
      </c>
      <c r="JF2336" t="str">
        <f t="shared" ca="1" si="394"/>
        <v/>
      </c>
      <c r="JG2336" t="str">
        <f t="shared" ca="1" si="395"/>
        <v/>
      </c>
      <c r="JH2336" t="str">
        <f t="shared" ca="1" si="396"/>
        <v/>
      </c>
      <c r="JI2336" t="str">
        <f t="shared" ca="1" si="397"/>
        <v/>
      </c>
    </row>
    <row r="2337" spans="264:269" x14ac:dyDescent="0.2">
      <c r="JD2337">
        <f t="shared" si="392"/>
        <v>0</v>
      </c>
      <c r="JE2337">
        <f t="shared" si="393"/>
        <v>0</v>
      </c>
      <c r="JF2337" t="str">
        <f t="shared" ca="1" si="394"/>
        <v/>
      </c>
      <c r="JG2337" t="str">
        <f t="shared" ca="1" si="395"/>
        <v/>
      </c>
      <c r="JH2337" t="str">
        <f t="shared" ca="1" si="396"/>
        <v/>
      </c>
      <c r="JI2337" t="str">
        <f t="shared" ca="1" si="397"/>
        <v/>
      </c>
    </row>
    <row r="2338" spans="264:269" x14ac:dyDescent="0.2">
      <c r="JD2338">
        <f t="shared" si="392"/>
        <v>0</v>
      </c>
      <c r="JE2338">
        <f t="shared" si="393"/>
        <v>0</v>
      </c>
      <c r="JF2338" t="str">
        <f t="shared" ca="1" si="394"/>
        <v/>
      </c>
      <c r="JG2338" t="str">
        <f t="shared" ca="1" si="395"/>
        <v/>
      </c>
      <c r="JH2338" t="str">
        <f t="shared" ca="1" si="396"/>
        <v/>
      </c>
      <c r="JI2338" t="str">
        <f t="shared" ca="1" si="397"/>
        <v/>
      </c>
    </row>
    <row r="2339" spans="264:269" x14ac:dyDescent="0.2">
      <c r="JD2339">
        <f t="shared" si="392"/>
        <v>0</v>
      </c>
      <c r="JE2339">
        <f t="shared" si="393"/>
        <v>0</v>
      </c>
      <c r="JF2339" t="str">
        <f t="shared" ca="1" si="394"/>
        <v/>
      </c>
      <c r="JG2339" t="str">
        <f t="shared" ca="1" si="395"/>
        <v/>
      </c>
      <c r="JH2339" t="str">
        <f t="shared" ca="1" si="396"/>
        <v/>
      </c>
      <c r="JI2339" t="str">
        <f t="shared" ca="1" si="397"/>
        <v/>
      </c>
    </row>
    <row r="2340" spans="264:269" x14ac:dyDescent="0.2">
      <c r="JD2340">
        <f t="shared" si="392"/>
        <v>0</v>
      </c>
      <c r="JE2340">
        <f t="shared" si="393"/>
        <v>0</v>
      </c>
      <c r="JF2340" t="str">
        <f t="shared" ca="1" si="394"/>
        <v/>
      </c>
      <c r="JG2340" t="str">
        <f t="shared" ca="1" si="395"/>
        <v/>
      </c>
      <c r="JH2340" t="str">
        <f t="shared" ca="1" si="396"/>
        <v/>
      </c>
      <c r="JI2340" t="str">
        <f t="shared" ca="1" si="397"/>
        <v/>
      </c>
    </row>
    <row r="2341" spans="264:269" x14ac:dyDescent="0.2">
      <c r="JD2341">
        <f t="shared" si="392"/>
        <v>0</v>
      </c>
      <c r="JE2341">
        <f t="shared" si="393"/>
        <v>0</v>
      </c>
      <c r="JF2341" t="str">
        <f t="shared" ca="1" si="394"/>
        <v/>
      </c>
      <c r="JG2341" t="str">
        <f t="shared" ca="1" si="395"/>
        <v/>
      </c>
      <c r="JH2341" t="str">
        <f t="shared" ca="1" si="396"/>
        <v/>
      </c>
      <c r="JI2341" t="str">
        <f t="shared" ca="1" si="397"/>
        <v/>
      </c>
    </row>
    <row r="2342" spans="264:269" x14ac:dyDescent="0.2">
      <c r="JD2342">
        <f t="shared" si="392"/>
        <v>0</v>
      </c>
      <c r="JE2342">
        <f t="shared" si="393"/>
        <v>0</v>
      </c>
      <c r="JF2342" t="str">
        <f t="shared" ca="1" si="394"/>
        <v/>
      </c>
      <c r="JG2342" t="str">
        <f t="shared" ca="1" si="395"/>
        <v/>
      </c>
      <c r="JH2342" t="str">
        <f t="shared" ca="1" si="396"/>
        <v/>
      </c>
      <c r="JI2342" t="str">
        <f t="shared" ca="1" si="397"/>
        <v/>
      </c>
    </row>
    <row r="2343" spans="264:269" x14ac:dyDescent="0.2">
      <c r="JD2343">
        <f t="shared" si="392"/>
        <v>0</v>
      </c>
      <c r="JE2343">
        <f t="shared" si="393"/>
        <v>0</v>
      </c>
      <c r="JF2343" t="str">
        <f t="shared" ca="1" si="394"/>
        <v/>
      </c>
      <c r="JG2343" t="str">
        <f t="shared" ca="1" si="395"/>
        <v/>
      </c>
      <c r="JH2343" t="str">
        <f t="shared" ca="1" si="396"/>
        <v/>
      </c>
      <c r="JI2343" t="str">
        <f t="shared" ca="1" si="397"/>
        <v/>
      </c>
    </row>
    <row r="2344" spans="264:269" x14ac:dyDescent="0.2">
      <c r="JD2344">
        <f t="shared" si="392"/>
        <v>0</v>
      </c>
      <c r="JE2344">
        <f t="shared" si="393"/>
        <v>0</v>
      </c>
      <c r="JF2344" t="str">
        <f t="shared" ca="1" si="394"/>
        <v/>
      </c>
      <c r="JG2344" t="str">
        <f t="shared" ca="1" si="395"/>
        <v/>
      </c>
      <c r="JH2344" t="str">
        <f t="shared" ca="1" si="396"/>
        <v/>
      </c>
      <c r="JI2344" t="str">
        <f t="shared" ca="1" si="397"/>
        <v/>
      </c>
    </row>
    <row r="2345" spans="264:269" x14ac:dyDescent="0.2">
      <c r="JD2345">
        <f t="shared" si="392"/>
        <v>0</v>
      </c>
      <c r="JE2345">
        <f t="shared" si="393"/>
        <v>0</v>
      </c>
      <c r="JF2345" t="str">
        <f t="shared" ca="1" si="394"/>
        <v/>
      </c>
      <c r="JG2345" t="str">
        <f t="shared" ca="1" si="395"/>
        <v/>
      </c>
      <c r="JH2345" t="str">
        <f t="shared" ca="1" si="396"/>
        <v/>
      </c>
      <c r="JI2345" t="str">
        <f t="shared" ca="1" si="397"/>
        <v/>
      </c>
    </row>
    <row r="2346" spans="264:269" x14ac:dyDescent="0.2">
      <c r="JD2346">
        <f t="shared" si="392"/>
        <v>0</v>
      </c>
      <c r="JE2346">
        <f t="shared" si="393"/>
        <v>0</v>
      </c>
      <c r="JF2346" t="str">
        <f t="shared" ca="1" si="394"/>
        <v/>
      </c>
      <c r="JG2346" t="str">
        <f t="shared" ca="1" si="395"/>
        <v/>
      </c>
      <c r="JH2346" t="str">
        <f t="shared" ca="1" si="396"/>
        <v/>
      </c>
      <c r="JI2346" t="str">
        <f t="shared" ca="1" si="397"/>
        <v/>
      </c>
    </row>
    <row r="2347" spans="264:269" x14ac:dyDescent="0.2">
      <c r="JD2347">
        <f t="shared" si="392"/>
        <v>0</v>
      </c>
      <c r="JE2347">
        <f t="shared" si="393"/>
        <v>0</v>
      </c>
      <c r="JF2347" t="str">
        <f t="shared" ca="1" si="394"/>
        <v/>
      </c>
      <c r="JG2347" t="str">
        <f t="shared" ca="1" si="395"/>
        <v/>
      </c>
      <c r="JH2347" t="str">
        <f t="shared" ca="1" si="396"/>
        <v/>
      </c>
      <c r="JI2347" t="str">
        <f t="shared" ca="1" si="397"/>
        <v/>
      </c>
    </row>
    <row r="2348" spans="264:269" x14ac:dyDescent="0.2">
      <c r="JD2348">
        <f t="shared" si="392"/>
        <v>0</v>
      </c>
      <c r="JE2348">
        <f t="shared" si="393"/>
        <v>0</v>
      </c>
      <c r="JF2348" t="str">
        <f t="shared" ca="1" si="394"/>
        <v/>
      </c>
      <c r="JG2348" t="str">
        <f t="shared" ca="1" si="395"/>
        <v/>
      </c>
      <c r="JH2348" t="str">
        <f t="shared" ca="1" si="396"/>
        <v/>
      </c>
      <c r="JI2348" t="str">
        <f t="shared" ca="1" si="397"/>
        <v/>
      </c>
    </row>
    <row r="2349" spans="264:269" x14ac:dyDescent="0.2">
      <c r="JD2349">
        <f t="shared" si="392"/>
        <v>0</v>
      </c>
      <c r="JE2349">
        <f t="shared" si="393"/>
        <v>0</v>
      </c>
      <c r="JF2349" t="str">
        <f t="shared" ca="1" si="394"/>
        <v/>
      </c>
      <c r="JG2349" t="str">
        <f t="shared" ca="1" si="395"/>
        <v/>
      </c>
      <c r="JH2349" t="str">
        <f t="shared" ca="1" si="396"/>
        <v/>
      </c>
      <c r="JI2349" t="str">
        <f t="shared" ca="1" si="397"/>
        <v/>
      </c>
    </row>
    <row r="2350" spans="264:269" x14ac:dyDescent="0.2">
      <c r="JD2350">
        <f t="shared" si="392"/>
        <v>0</v>
      </c>
      <c r="JE2350">
        <f t="shared" si="393"/>
        <v>0</v>
      </c>
      <c r="JF2350" t="str">
        <f t="shared" ca="1" si="394"/>
        <v/>
      </c>
      <c r="JG2350" t="str">
        <f t="shared" ca="1" si="395"/>
        <v/>
      </c>
      <c r="JH2350" t="str">
        <f t="shared" ca="1" si="396"/>
        <v/>
      </c>
      <c r="JI2350" t="str">
        <f t="shared" ca="1" si="397"/>
        <v/>
      </c>
    </row>
    <row r="2351" spans="264:269" x14ac:dyDescent="0.2">
      <c r="JD2351">
        <f t="shared" si="392"/>
        <v>0</v>
      </c>
      <c r="JE2351">
        <f t="shared" si="393"/>
        <v>0</v>
      </c>
      <c r="JF2351" t="str">
        <f t="shared" ca="1" si="394"/>
        <v/>
      </c>
      <c r="JG2351" t="str">
        <f t="shared" ca="1" si="395"/>
        <v/>
      </c>
      <c r="JH2351" t="str">
        <f t="shared" ca="1" si="396"/>
        <v/>
      </c>
      <c r="JI2351" t="str">
        <f t="shared" ca="1" si="397"/>
        <v/>
      </c>
    </row>
    <row r="2352" spans="264:269" x14ac:dyDescent="0.2">
      <c r="JD2352">
        <f t="shared" si="392"/>
        <v>0</v>
      </c>
      <c r="JE2352">
        <f t="shared" si="393"/>
        <v>0</v>
      </c>
      <c r="JF2352" t="str">
        <f t="shared" ca="1" si="394"/>
        <v/>
      </c>
      <c r="JG2352" t="str">
        <f t="shared" ca="1" si="395"/>
        <v/>
      </c>
      <c r="JH2352" t="str">
        <f t="shared" ca="1" si="396"/>
        <v/>
      </c>
      <c r="JI2352" t="str">
        <f t="shared" ca="1" si="397"/>
        <v/>
      </c>
    </row>
    <row r="2353" spans="264:269" x14ac:dyDescent="0.2">
      <c r="JD2353">
        <f t="shared" si="392"/>
        <v>0</v>
      </c>
      <c r="JE2353">
        <f t="shared" si="393"/>
        <v>0</v>
      </c>
      <c r="JF2353" t="str">
        <f t="shared" ca="1" si="394"/>
        <v/>
      </c>
      <c r="JG2353" t="str">
        <f t="shared" ca="1" si="395"/>
        <v/>
      </c>
      <c r="JH2353" t="str">
        <f t="shared" ca="1" si="396"/>
        <v/>
      </c>
      <c r="JI2353" t="str">
        <f t="shared" ca="1" si="397"/>
        <v/>
      </c>
    </row>
    <row r="2354" spans="264:269" x14ac:dyDescent="0.2">
      <c r="JD2354">
        <f t="shared" si="392"/>
        <v>0</v>
      </c>
      <c r="JE2354">
        <f t="shared" si="393"/>
        <v>0</v>
      </c>
      <c r="JF2354" t="str">
        <f t="shared" ca="1" si="394"/>
        <v/>
      </c>
      <c r="JG2354" t="str">
        <f t="shared" ca="1" si="395"/>
        <v/>
      </c>
      <c r="JH2354" t="str">
        <f t="shared" ca="1" si="396"/>
        <v/>
      </c>
      <c r="JI2354" t="str">
        <f t="shared" ca="1" si="397"/>
        <v/>
      </c>
    </row>
    <row r="2355" spans="264:269" x14ac:dyDescent="0.2">
      <c r="JD2355">
        <f t="shared" si="392"/>
        <v>0</v>
      </c>
      <c r="JE2355">
        <f t="shared" si="393"/>
        <v>0</v>
      </c>
      <c r="JF2355" t="str">
        <f t="shared" ca="1" si="394"/>
        <v/>
      </c>
      <c r="JG2355" t="str">
        <f t="shared" ca="1" si="395"/>
        <v/>
      </c>
      <c r="JH2355" t="str">
        <f t="shared" ca="1" si="396"/>
        <v/>
      </c>
      <c r="JI2355" t="str">
        <f t="shared" ca="1" si="397"/>
        <v/>
      </c>
    </row>
    <row r="2356" spans="264:269" x14ac:dyDescent="0.2">
      <c r="JD2356">
        <f t="shared" si="392"/>
        <v>0</v>
      </c>
      <c r="JE2356">
        <f t="shared" si="393"/>
        <v>0</v>
      </c>
      <c r="JF2356" t="str">
        <f t="shared" ca="1" si="394"/>
        <v/>
      </c>
      <c r="JG2356" t="str">
        <f t="shared" ca="1" si="395"/>
        <v/>
      </c>
      <c r="JH2356" t="str">
        <f t="shared" ca="1" si="396"/>
        <v/>
      </c>
      <c r="JI2356" t="str">
        <f t="shared" ca="1" si="397"/>
        <v/>
      </c>
    </row>
    <row r="2357" spans="264:269" x14ac:dyDescent="0.2">
      <c r="JD2357">
        <f t="shared" si="392"/>
        <v>0</v>
      </c>
      <c r="JE2357">
        <f t="shared" si="393"/>
        <v>0</v>
      </c>
      <c r="JF2357" t="str">
        <f t="shared" ca="1" si="394"/>
        <v/>
      </c>
      <c r="JG2357" t="str">
        <f t="shared" ca="1" si="395"/>
        <v/>
      </c>
      <c r="JH2357" t="str">
        <f t="shared" ca="1" si="396"/>
        <v/>
      </c>
      <c r="JI2357" t="str">
        <f t="shared" ca="1" si="397"/>
        <v/>
      </c>
    </row>
    <row r="2358" spans="264:269" x14ac:dyDescent="0.2">
      <c r="JD2358">
        <f t="shared" si="392"/>
        <v>0</v>
      </c>
      <c r="JE2358">
        <f t="shared" si="393"/>
        <v>0</v>
      </c>
      <c r="JF2358" t="str">
        <f t="shared" ca="1" si="394"/>
        <v/>
      </c>
      <c r="JG2358" t="str">
        <f t="shared" ca="1" si="395"/>
        <v/>
      </c>
      <c r="JH2358" t="str">
        <f t="shared" ca="1" si="396"/>
        <v/>
      </c>
      <c r="JI2358" t="str">
        <f t="shared" ca="1" si="397"/>
        <v/>
      </c>
    </row>
    <row r="2359" spans="264:269" x14ac:dyDescent="0.2">
      <c r="JD2359">
        <f t="shared" si="392"/>
        <v>0</v>
      </c>
      <c r="JE2359">
        <f t="shared" si="393"/>
        <v>0</v>
      </c>
      <c r="JF2359" t="str">
        <f t="shared" ca="1" si="394"/>
        <v/>
      </c>
      <c r="JG2359" t="str">
        <f t="shared" ca="1" si="395"/>
        <v/>
      </c>
      <c r="JH2359" t="str">
        <f t="shared" ca="1" si="396"/>
        <v/>
      </c>
      <c r="JI2359" t="str">
        <f t="shared" ca="1" si="397"/>
        <v/>
      </c>
    </row>
    <row r="2360" spans="264:269" x14ac:dyDescent="0.2">
      <c r="JD2360">
        <f t="shared" si="392"/>
        <v>0</v>
      </c>
      <c r="JE2360">
        <f t="shared" si="393"/>
        <v>0</v>
      </c>
      <c r="JF2360" t="str">
        <f t="shared" ca="1" si="394"/>
        <v/>
      </c>
      <c r="JG2360" t="str">
        <f t="shared" ca="1" si="395"/>
        <v/>
      </c>
      <c r="JH2360" t="str">
        <f t="shared" ca="1" si="396"/>
        <v/>
      </c>
      <c r="JI2360" t="str">
        <f t="shared" ca="1" si="397"/>
        <v/>
      </c>
    </row>
    <row r="2361" spans="264:269" x14ac:dyDescent="0.2">
      <c r="JD2361">
        <f t="shared" si="392"/>
        <v>0</v>
      </c>
      <c r="JE2361">
        <f t="shared" si="393"/>
        <v>0</v>
      </c>
      <c r="JF2361" t="str">
        <f t="shared" ca="1" si="394"/>
        <v/>
      </c>
      <c r="JG2361" t="str">
        <f t="shared" ca="1" si="395"/>
        <v/>
      </c>
      <c r="JH2361" t="str">
        <f t="shared" ca="1" si="396"/>
        <v/>
      </c>
      <c r="JI2361" t="str">
        <f t="shared" ca="1" si="397"/>
        <v/>
      </c>
    </row>
    <row r="2362" spans="264:269" x14ac:dyDescent="0.2">
      <c r="JD2362">
        <f t="shared" si="392"/>
        <v>0</v>
      </c>
      <c r="JE2362">
        <f t="shared" si="393"/>
        <v>0</v>
      </c>
      <c r="JF2362" t="str">
        <f t="shared" ca="1" si="394"/>
        <v/>
      </c>
      <c r="JG2362" t="str">
        <f t="shared" ca="1" si="395"/>
        <v/>
      </c>
      <c r="JH2362" t="str">
        <f t="shared" ca="1" si="396"/>
        <v/>
      </c>
      <c r="JI2362" t="str">
        <f t="shared" ca="1" si="397"/>
        <v/>
      </c>
    </row>
    <row r="2363" spans="264:269" x14ac:dyDescent="0.2">
      <c r="JD2363">
        <f t="shared" si="392"/>
        <v>0</v>
      </c>
      <c r="JE2363">
        <f t="shared" si="393"/>
        <v>0</v>
      </c>
      <c r="JF2363" t="str">
        <f t="shared" ca="1" si="394"/>
        <v/>
      </c>
      <c r="JG2363" t="str">
        <f t="shared" ca="1" si="395"/>
        <v/>
      </c>
      <c r="JH2363" t="str">
        <f t="shared" ca="1" si="396"/>
        <v/>
      </c>
      <c r="JI2363" t="str">
        <f t="shared" ca="1" si="397"/>
        <v/>
      </c>
    </row>
    <row r="2364" spans="264:269" x14ac:dyDescent="0.2">
      <c r="JD2364">
        <f t="shared" si="392"/>
        <v>0</v>
      </c>
      <c r="JE2364">
        <f t="shared" si="393"/>
        <v>0</v>
      </c>
      <c r="JF2364" t="str">
        <f t="shared" ca="1" si="394"/>
        <v/>
      </c>
      <c r="JG2364" t="str">
        <f t="shared" ca="1" si="395"/>
        <v/>
      </c>
      <c r="JH2364" t="str">
        <f t="shared" ca="1" si="396"/>
        <v/>
      </c>
      <c r="JI2364" t="str">
        <f t="shared" ca="1" si="397"/>
        <v/>
      </c>
    </row>
    <row r="2365" spans="264:269" x14ac:dyDescent="0.2">
      <c r="JD2365">
        <f t="shared" si="392"/>
        <v>0</v>
      </c>
      <c r="JE2365">
        <f t="shared" si="393"/>
        <v>0</v>
      </c>
      <c r="JF2365" t="str">
        <f t="shared" ca="1" si="394"/>
        <v/>
      </c>
      <c r="JG2365" t="str">
        <f t="shared" ca="1" si="395"/>
        <v/>
      </c>
      <c r="JH2365" t="str">
        <f t="shared" ca="1" si="396"/>
        <v/>
      </c>
      <c r="JI2365" t="str">
        <f t="shared" ca="1" si="397"/>
        <v/>
      </c>
    </row>
    <row r="2366" spans="264:269" x14ac:dyDescent="0.2">
      <c r="JD2366">
        <f t="shared" si="392"/>
        <v>0</v>
      </c>
      <c r="JE2366">
        <f t="shared" si="393"/>
        <v>0</v>
      </c>
      <c r="JF2366" t="str">
        <f t="shared" ca="1" si="394"/>
        <v/>
      </c>
      <c r="JG2366" t="str">
        <f t="shared" ca="1" si="395"/>
        <v/>
      </c>
      <c r="JH2366" t="str">
        <f t="shared" ca="1" si="396"/>
        <v/>
      </c>
      <c r="JI2366" t="str">
        <f t="shared" ca="1" si="397"/>
        <v/>
      </c>
    </row>
    <row r="2367" spans="264:269" x14ac:dyDescent="0.2">
      <c r="JD2367">
        <f t="shared" si="392"/>
        <v>0</v>
      </c>
      <c r="JE2367">
        <f t="shared" si="393"/>
        <v>0</v>
      </c>
      <c r="JF2367" t="str">
        <f t="shared" ca="1" si="394"/>
        <v/>
      </c>
      <c r="JG2367" t="str">
        <f t="shared" ca="1" si="395"/>
        <v/>
      </c>
      <c r="JH2367" t="str">
        <f t="shared" ca="1" si="396"/>
        <v/>
      </c>
      <c r="JI2367" t="str">
        <f t="shared" ca="1" si="397"/>
        <v/>
      </c>
    </row>
    <row r="2368" spans="264:269" x14ac:dyDescent="0.2">
      <c r="JD2368">
        <f t="shared" si="392"/>
        <v>0</v>
      </c>
      <c r="JE2368">
        <f t="shared" si="393"/>
        <v>0</v>
      </c>
      <c r="JF2368" t="str">
        <f t="shared" ca="1" si="394"/>
        <v/>
      </c>
      <c r="JG2368" t="str">
        <f t="shared" ca="1" si="395"/>
        <v/>
      </c>
      <c r="JH2368" t="str">
        <f t="shared" ca="1" si="396"/>
        <v/>
      </c>
      <c r="JI2368" t="str">
        <f t="shared" ca="1" si="397"/>
        <v/>
      </c>
    </row>
    <row r="2369" spans="264:269" x14ac:dyDescent="0.2">
      <c r="JD2369">
        <f t="shared" si="392"/>
        <v>0</v>
      </c>
      <c r="JE2369">
        <f t="shared" si="393"/>
        <v>0</v>
      </c>
      <c r="JF2369" t="str">
        <f t="shared" ca="1" si="394"/>
        <v/>
      </c>
      <c r="JG2369" t="str">
        <f t="shared" ca="1" si="395"/>
        <v/>
      </c>
      <c r="JH2369" t="str">
        <f t="shared" ca="1" si="396"/>
        <v/>
      </c>
      <c r="JI2369" t="str">
        <f t="shared" ca="1" si="397"/>
        <v/>
      </c>
    </row>
    <row r="2370" spans="264:269" x14ac:dyDescent="0.2">
      <c r="JD2370">
        <f t="shared" si="392"/>
        <v>0</v>
      </c>
      <c r="JE2370">
        <f t="shared" si="393"/>
        <v>0</v>
      </c>
      <c r="JF2370" t="str">
        <f t="shared" ca="1" si="394"/>
        <v/>
      </c>
      <c r="JG2370" t="str">
        <f t="shared" ca="1" si="395"/>
        <v/>
      </c>
      <c r="JH2370" t="str">
        <f t="shared" ca="1" si="396"/>
        <v/>
      </c>
      <c r="JI2370" t="str">
        <f t="shared" ca="1" si="397"/>
        <v/>
      </c>
    </row>
    <row r="2371" spans="264:269" x14ac:dyDescent="0.2">
      <c r="JD2371">
        <f t="shared" si="392"/>
        <v>0</v>
      </c>
      <c r="JE2371">
        <f t="shared" si="393"/>
        <v>0</v>
      </c>
      <c r="JF2371" t="str">
        <f t="shared" ca="1" si="394"/>
        <v/>
      </c>
      <c r="JG2371" t="str">
        <f t="shared" ca="1" si="395"/>
        <v/>
      </c>
      <c r="JH2371" t="str">
        <f t="shared" ca="1" si="396"/>
        <v/>
      </c>
      <c r="JI2371" t="str">
        <f t="shared" ca="1" si="397"/>
        <v/>
      </c>
    </row>
    <row r="2372" spans="264:269" x14ac:dyDescent="0.2">
      <c r="JD2372">
        <f t="shared" si="392"/>
        <v>0</v>
      </c>
      <c r="JE2372">
        <f t="shared" si="393"/>
        <v>0</v>
      </c>
      <c r="JF2372" t="str">
        <f t="shared" ca="1" si="394"/>
        <v/>
      </c>
      <c r="JG2372" t="str">
        <f t="shared" ca="1" si="395"/>
        <v/>
      </c>
      <c r="JH2372" t="str">
        <f t="shared" ca="1" si="396"/>
        <v/>
      </c>
      <c r="JI2372" t="str">
        <f t="shared" ca="1" si="397"/>
        <v/>
      </c>
    </row>
    <row r="2373" spans="264:269" x14ac:dyDescent="0.2">
      <c r="JD2373">
        <f t="shared" si="392"/>
        <v>0</v>
      </c>
      <c r="JE2373">
        <f t="shared" si="393"/>
        <v>0</v>
      </c>
      <c r="JF2373" t="str">
        <f t="shared" ca="1" si="394"/>
        <v/>
      </c>
      <c r="JG2373" t="str">
        <f t="shared" ca="1" si="395"/>
        <v/>
      </c>
      <c r="JH2373" t="str">
        <f t="shared" ca="1" si="396"/>
        <v/>
      </c>
      <c r="JI2373" t="str">
        <f t="shared" ca="1" si="397"/>
        <v/>
      </c>
    </row>
    <row r="2374" spans="264:269" x14ac:dyDescent="0.2">
      <c r="JD2374">
        <f t="shared" si="392"/>
        <v>0</v>
      </c>
      <c r="JE2374">
        <f t="shared" si="393"/>
        <v>0</v>
      </c>
      <c r="JF2374" t="str">
        <f t="shared" ca="1" si="394"/>
        <v/>
      </c>
      <c r="JG2374" t="str">
        <f t="shared" ca="1" si="395"/>
        <v/>
      </c>
      <c r="JH2374" t="str">
        <f t="shared" ca="1" si="396"/>
        <v/>
      </c>
      <c r="JI2374" t="str">
        <f t="shared" ca="1" si="397"/>
        <v/>
      </c>
    </row>
    <row r="2375" spans="264:269" x14ac:dyDescent="0.2">
      <c r="JD2375">
        <f t="shared" si="392"/>
        <v>0</v>
      </c>
      <c r="JE2375">
        <f t="shared" si="393"/>
        <v>0</v>
      </c>
      <c r="JF2375" t="str">
        <f t="shared" ca="1" si="394"/>
        <v/>
      </c>
      <c r="JG2375" t="str">
        <f t="shared" ca="1" si="395"/>
        <v/>
      </c>
      <c r="JH2375" t="str">
        <f t="shared" ca="1" si="396"/>
        <v/>
      </c>
      <c r="JI2375" t="str">
        <f t="shared" ca="1" si="397"/>
        <v/>
      </c>
    </row>
    <row r="2376" spans="264:269" x14ac:dyDescent="0.2">
      <c r="JD2376">
        <f t="shared" si="392"/>
        <v>0</v>
      </c>
      <c r="JE2376">
        <f t="shared" si="393"/>
        <v>0</v>
      </c>
      <c r="JF2376" t="str">
        <f t="shared" ca="1" si="394"/>
        <v/>
      </c>
      <c r="JG2376" t="str">
        <f t="shared" ca="1" si="395"/>
        <v/>
      </c>
      <c r="JH2376" t="str">
        <f t="shared" ca="1" si="396"/>
        <v/>
      </c>
      <c r="JI2376" t="str">
        <f t="shared" ca="1" si="397"/>
        <v/>
      </c>
    </row>
    <row r="2377" spans="264:269" x14ac:dyDescent="0.2">
      <c r="JD2377">
        <f t="shared" si="392"/>
        <v>0</v>
      </c>
      <c r="JE2377">
        <f t="shared" si="393"/>
        <v>0</v>
      </c>
      <c r="JF2377" t="str">
        <f t="shared" ca="1" si="394"/>
        <v/>
      </c>
      <c r="JG2377" t="str">
        <f t="shared" ca="1" si="395"/>
        <v/>
      </c>
      <c r="JH2377" t="str">
        <f t="shared" ca="1" si="396"/>
        <v/>
      </c>
      <c r="JI2377" t="str">
        <f t="shared" ca="1" si="397"/>
        <v/>
      </c>
    </row>
    <row r="2378" spans="264:269" x14ac:dyDescent="0.2">
      <c r="JD2378">
        <f t="shared" si="392"/>
        <v>0</v>
      </c>
      <c r="JE2378">
        <f t="shared" si="393"/>
        <v>0</v>
      </c>
      <c r="JF2378" t="str">
        <f t="shared" ca="1" si="394"/>
        <v/>
      </c>
      <c r="JG2378" t="str">
        <f t="shared" ca="1" si="395"/>
        <v/>
      </c>
      <c r="JH2378" t="str">
        <f t="shared" ca="1" si="396"/>
        <v/>
      </c>
      <c r="JI2378" t="str">
        <f t="shared" ca="1" si="397"/>
        <v/>
      </c>
    </row>
    <row r="2379" spans="264:269" x14ac:dyDescent="0.2">
      <c r="JD2379">
        <f t="shared" si="392"/>
        <v>0</v>
      </c>
      <c r="JE2379">
        <f t="shared" si="393"/>
        <v>0</v>
      </c>
      <c r="JF2379" t="str">
        <f t="shared" ca="1" si="394"/>
        <v/>
      </c>
      <c r="JG2379" t="str">
        <f t="shared" ca="1" si="395"/>
        <v/>
      </c>
      <c r="JH2379" t="str">
        <f t="shared" ca="1" si="396"/>
        <v/>
      </c>
      <c r="JI2379" t="str">
        <f t="shared" ca="1" si="397"/>
        <v/>
      </c>
    </row>
    <row r="2380" spans="264:269" x14ac:dyDescent="0.2">
      <c r="JD2380">
        <f t="shared" si="392"/>
        <v>0</v>
      </c>
      <c r="JE2380">
        <f t="shared" si="393"/>
        <v>0</v>
      </c>
      <c r="JF2380" t="str">
        <f t="shared" ca="1" si="394"/>
        <v/>
      </c>
      <c r="JG2380" t="str">
        <f t="shared" ca="1" si="395"/>
        <v/>
      </c>
      <c r="JH2380" t="str">
        <f t="shared" ca="1" si="396"/>
        <v/>
      </c>
      <c r="JI2380" t="str">
        <f t="shared" ca="1" si="397"/>
        <v/>
      </c>
    </row>
    <row r="2381" spans="264:269" x14ac:dyDescent="0.2">
      <c r="JD2381">
        <f t="shared" si="392"/>
        <v>0</v>
      </c>
      <c r="JE2381">
        <f t="shared" si="393"/>
        <v>0</v>
      </c>
      <c r="JF2381" t="str">
        <f t="shared" ca="1" si="394"/>
        <v/>
      </c>
      <c r="JG2381" t="str">
        <f t="shared" ca="1" si="395"/>
        <v/>
      </c>
      <c r="JH2381" t="str">
        <f t="shared" ca="1" si="396"/>
        <v/>
      </c>
      <c r="JI2381" t="str">
        <f t="shared" ca="1" si="397"/>
        <v/>
      </c>
    </row>
    <row r="2382" spans="264:269" x14ac:dyDescent="0.2">
      <c r="JD2382">
        <f t="shared" si="392"/>
        <v>0</v>
      </c>
      <c r="JE2382">
        <f t="shared" si="393"/>
        <v>0</v>
      </c>
      <c r="JF2382" t="str">
        <f t="shared" ca="1" si="394"/>
        <v/>
      </c>
      <c r="JG2382" t="str">
        <f t="shared" ca="1" si="395"/>
        <v/>
      </c>
      <c r="JH2382" t="str">
        <f t="shared" ca="1" si="396"/>
        <v/>
      </c>
      <c r="JI2382" t="str">
        <f t="shared" ca="1" si="397"/>
        <v/>
      </c>
    </row>
    <row r="2383" spans="264:269" x14ac:dyDescent="0.2">
      <c r="JD2383">
        <f t="shared" si="392"/>
        <v>0</v>
      </c>
      <c r="JE2383">
        <f t="shared" si="393"/>
        <v>0</v>
      </c>
      <c r="JF2383" t="str">
        <f t="shared" ca="1" si="394"/>
        <v/>
      </c>
      <c r="JG2383" t="str">
        <f t="shared" ca="1" si="395"/>
        <v/>
      </c>
      <c r="JH2383" t="str">
        <f t="shared" ca="1" si="396"/>
        <v/>
      </c>
      <c r="JI2383" t="str">
        <f t="shared" ca="1" si="397"/>
        <v/>
      </c>
    </row>
    <row r="2384" spans="264:269" x14ac:dyDescent="0.2">
      <c r="JD2384">
        <f t="shared" si="392"/>
        <v>0</v>
      </c>
      <c r="JE2384">
        <f t="shared" si="393"/>
        <v>0</v>
      </c>
      <c r="JF2384" t="str">
        <f t="shared" ca="1" si="394"/>
        <v/>
      </c>
      <c r="JG2384" t="str">
        <f t="shared" ca="1" si="395"/>
        <v/>
      </c>
      <c r="JH2384" t="str">
        <f t="shared" ca="1" si="396"/>
        <v/>
      </c>
      <c r="JI2384" t="str">
        <f t="shared" ca="1" si="397"/>
        <v/>
      </c>
    </row>
    <row r="2385" spans="264:269" x14ac:dyDescent="0.2">
      <c r="JD2385">
        <f t="shared" si="392"/>
        <v>0</v>
      </c>
      <c r="JE2385">
        <f t="shared" si="393"/>
        <v>0</v>
      </c>
      <c r="JF2385" t="str">
        <f t="shared" ca="1" si="394"/>
        <v/>
      </c>
      <c r="JG2385" t="str">
        <f t="shared" ca="1" si="395"/>
        <v/>
      </c>
      <c r="JH2385" t="str">
        <f t="shared" ca="1" si="396"/>
        <v/>
      </c>
      <c r="JI2385" t="str">
        <f t="shared" ca="1" si="397"/>
        <v/>
      </c>
    </row>
    <row r="2386" spans="264:269" x14ac:dyDescent="0.2">
      <c r="JD2386">
        <f t="shared" si="392"/>
        <v>0</v>
      </c>
      <c r="JE2386">
        <f t="shared" si="393"/>
        <v>0</v>
      </c>
      <c r="JF2386" t="str">
        <f t="shared" ca="1" si="394"/>
        <v/>
      </c>
      <c r="JG2386" t="str">
        <f t="shared" ca="1" si="395"/>
        <v/>
      </c>
      <c r="JH2386" t="str">
        <f t="shared" ca="1" si="396"/>
        <v/>
      </c>
      <c r="JI2386" t="str">
        <f t="shared" ca="1" si="397"/>
        <v/>
      </c>
    </row>
    <row r="2387" spans="264:269" x14ac:dyDescent="0.2">
      <c r="JD2387">
        <f t="shared" si="392"/>
        <v>0</v>
      </c>
      <c r="JE2387">
        <f t="shared" si="393"/>
        <v>0</v>
      </c>
      <c r="JF2387" t="str">
        <f t="shared" ca="1" si="394"/>
        <v/>
      </c>
      <c r="JG2387" t="str">
        <f t="shared" ca="1" si="395"/>
        <v/>
      </c>
      <c r="JH2387" t="str">
        <f t="shared" ca="1" si="396"/>
        <v/>
      </c>
      <c r="JI2387" t="str">
        <f t="shared" ca="1" si="397"/>
        <v/>
      </c>
    </row>
    <row r="2388" spans="264:269" x14ac:dyDescent="0.2">
      <c r="JD2388">
        <f t="shared" si="392"/>
        <v>0</v>
      </c>
      <c r="JE2388">
        <f t="shared" si="393"/>
        <v>0</v>
      </c>
      <c r="JF2388" t="str">
        <f t="shared" ca="1" si="394"/>
        <v/>
      </c>
      <c r="JG2388" t="str">
        <f t="shared" ca="1" si="395"/>
        <v/>
      </c>
      <c r="JH2388" t="str">
        <f t="shared" ca="1" si="396"/>
        <v/>
      </c>
      <c r="JI2388" t="str">
        <f t="shared" ca="1" si="397"/>
        <v/>
      </c>
    </row>
    <row r="2389" spans="264:269" x14ac:dyDescent="0.2">
      <c r="JD2389">
        <f t="shared" si="392"/>
        <v>0</v>
      </c>
      <c r="JE2389">
        <f t="shared" si="393"/>
        <v>0</v>
      </c>
      <c r="JF2389" t="str">
        <f t="shared" ca="1" si="394"/>
        <v/>
      </c>
      <c r="JG2389" t="str">
        <f t="shared" ca="1" si="395"/>
        <v/>
      </c>
      <c r="JH2389" t="str">
        <f t="shared" ca="1" si="396"/>
        <v/>
      </c>
      <c r="JI2389" t="str">
        <f t="shared" ca="1" si="397"/>
        <v/>
      </c>
    </row>
    <row r="2390" spans="264:269" x14ac:dyDescent="0.2">
      <c r="JD2390">
        <f t="shared" si="392"/>
        <v>0</v>
      </c>
      <c r="JE2390">
        <f t="shared" si="393"/>
        <v>0</v>
      </c>
      <c r="JF2390" t="str">
        <f t="shared" ca="1" si="394"/>
        <v/>
      </c>
      <c r="JG2390" t="str">
        <f t="shared" ca="1" si="395"/>
        <v/>
      </c>
      <c r="JH2390" t="str">
        <f t="shared" ca="1" si="396"/>
        <v/>
      </c>
      <c r="JI2390" t="str">
        <f t="shared" ca="1" si="397"/>
        <v/>
      </c>
    </row>
    <row r="2391" spans="264:269" x14ac:dyDescent="0.2">
      <c r="JD2391">
        <f t="shared" si="392"/>
        <v>0</v>
      </c>
      <c r="JE2391">
        <f t="shared" si="393"/>
        <v>0</v>
      </c>
      <c r="JF2391" t="str">
        <f t="shared" ca="1" si="394"/>
        <v/>
      </c>
      <c r="JG2391" t="str">
        <f t="shared" ca="1" si="395"/>
        <v/>
      </c>
      <c r="JH2391" t="str">
        <f t="shared" ca="1" si="396"/>
        <v/>
      </c>
      <c r="JI2391" t="str">
        <f t="shared" ca="1" si="397"/>
        <v/>
      </c>
    </row>
    <row r="2392" spans="264:269" x14ac:dyDescent="0.2">
      <c r="JD2392">
        <f t="shared" si="392"/>
        <v>0</v>
      </c>
      <c r="JE2392">
        <f t="shared" si="393"/>
        <v>0</v>
      </c>
      <c r="JF2392" t="str">
        <f t="shared" ca="1" si="394"/>
        <v/>
      </c>
      <c r="JG2392" t="str">
        <f t="shared" ca="1" si="395"/>
        <v/>
      </c>
      <c r="JH2392" t="str">
        <f t="shared" ca="1" si="396"/>
        <v/>
      </c>
      <c r="JI2392" t="str">
        <f t="shared" ca="1" si="397"/>
        <v/>
      </c>
    </row>
    <row r="2393" spans="264:269" x14ac:dyDescent="0.2">
      <c r="JD2393">
        <f t="shared" si="392"/>
        <v>0</v>
      </c>
      <c r="JE2393">
        <f t="shared" si="393"/>
        <v>0</v>
      </c>
      <c r="JF2393" t="str">
        <f t="shared" ca="1" si="394"/>
        <v/>
      </c>
      <c r="JG2393" t="str">
        <f t="shared" ca="1" si="395"/>
        <v/>
      </c>
      <c r="JH2393" t="str">
        <f t="shared" ca="1" si="396"/>
        <v/>
      </c>
      <c r="JI2393" t="str">
        <f t="shared" ca="1" si="397"/>
        <v/>
      </c>
    </row>
    <row r="2394" spans="264:269" x14ac:dyDescent="0.2">
      <c r="JD2394">
        <f t="shared" si="392"/>
        <v>0</v>
      </c>
      <c r="JE2394">
        <f t="shared" si="393"/>
        <v>0</v>
      </c>
      <c r="JF2394" t="str">
        <f t="shared" ca="1" si="394"/>
        <v/>
      </c>
      <c r="JG2394" t="str">
        <f t="shared" ca="1" si="395"/>
        <v/>
      </c>
      <c r="JH2394" t="str">
        <f t="shared" ca="1" si="396"/>
        <v/>
      </c>
      <c r="JI2394" t="str">
        <f t="shared" ca="1" si="397"/>
        <v/>
      </c>
    </row>
    <row r="2395" spans="264:269" x14ac:dyDescent="0.2">
      <c r="JD2395">
        <f t="shared" si="392"/>
        <v>0</v>
      </c>
      <c r="JE2395">
        <f t="shared" si="393"/>
        <v>0</v>
      </c>
      <c r="JF2395" t="str">
        <f t="shared" ca="1" si="394"/>
        <v/>
      </c>
      <c r="JG2395" t="str">
        <f t="shared" ca="1" si="395"/>
        <v/>
      </c>
      <c r="JH2395" t="str">
        <f t="shared" ca="1" si="396"/>
        <v/>
      </c>
      <c r="JI2395" t="str">
        <f t="shared" ca="1" si="397"/>
        <v/>
      </c>
    </row>
    <row r="2396" spans="264:269" x14ac:dyDescent="0.2">
      <c r="JD2396">
        <f t="shared" ref="JD2396:JD2459" si="398">IF(JD2395&lt;&gt;0,JD2395-1,0)</f>
        <v>0</v>
      </c>
      <c r="JE2396">
        <f t="shared" ref="JE2396:JE2459" si="399">IF(JD2396&lt;&gt;0,JE2395+1,0)</f>
        <v>0</v>
      </c>
      <c r="JF2396" t="str">
        <f t="shared" ref="JF2396:JF2459" ca="1" si="400">IF(ScenarioType&lt;&gt;"ALL",IF(ISERROR(IF(INDIRECT("SCENARIOMETA!B"&amp;JE2396)=ScenarioType,INDIRECT("SCENARIOMETA!A"&amp;JE2396)," ")),"",IF(INDIRECT("SCENARIOMETA!B"&amp;JE2396)=ScenarioType,INDIRECT("SCENARIOMETA!A"&amp;JE2396)," ")),IF(JD2396&lt;&gt;0,INDIRECT("SCENARIOMETA!A"&amp;JE2396),""))</f>
        <v/>
      </c>
      <c r="JG2396" t="str">
        <f t="shared" ref="JG2396:JG2459" ca="1" si="401">IF(ScenarioType&lt;&gt;"ALL",IF(ISERROR(IF(INDIRECT("SCENARIOMETA!B"&amp;JE2396)=ScenarioType,INDIRECT("SCENARIOMETA!B"&amp;JE2396)," ")),"",IF(INDIRECT("SCENARIOMETA!B"&amp;JE2396)=ScenarioType,INDIRECT("SCENARIOMETA!B"&amp;JE2396)," ")),IF(JD2396&lt;&gt;0,INDIRECT("SCENARIOMETA!B"&amp;JE2396),""))</f>
        <v/>
      </c>
      <c r="JH2396" t="str">
        <f t="shared" ref="JH2396:JH2459" ca="1" si="402">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403">IF(ScenarioType&lt;&gt;"ALL",IF(ISERROR(IF(INDIRECT("SCENARIOMETA!B"&amp;JE2396)=ScenarioType,INDIRECT("SCENARIOMETA!E"&amp;JE2396)," ")),"",IF(INDIRECT("SCENARIOMETA!B"&amp;JE2396)=ScenarioType,INDIRECT("SCENARIOMETA!E"&amp;JE2396)," ")+14),IF(JD2396&lt;&gt;0,INDIRECT("SCENARIOMETA!E"&amp;JE2396)+14,""))</f>
        <v/>
      </c>
    </row>
    <row r="2397" spans="264:269" x14ac:dyDescent="0.2">
      <c r="JD2397">
        <f t="shared" si="398"/>
        <v>0</v>
      </c>
      <c r="JE2397">
        <f t="shared" si="399"/>
        <v>0</v>
      </c>
      <c r="JF2397" t="str">
        <f t="shared" ca="1" si="400"/>
        <v/>
      </c>
      <c r="JG2397" t="str">
        <f t="shared" ca="1" si="401"/>
        <v/>
      </c>
      <c r="JH2397" t="str">
        <f t="shared" ca="1" si="402"/>
        <v/>
      </c>
      <c r="JI2397" t="str">
        <f t="shared" ca="1" si="403"/>
        <v/>
      </c>
    </row>
    <row r="2398" spans="264:269" x14ac:dyDescent="0.2">
      <c r="JD2398">
        <f t="shared" si="398"/>
        <v>0</v>
      </c>
      <c r="JE2398">
        <f t="shared" si="399"/>
        <v>0</v>
      </c>
      <c r="JF2398" t="str">
        <f t="shared" ca="1" si="400"/>
        <v/>
      </c>
      <c r="JG2398" t="str">
        <f t="shared" ca="1" si="401"/>
        <v/>
      </c>
      <c r="JH2398" t="str">
        <f t="shared" ca="1" si="402"/>
        <v/>
      </c>
      <c r="JI2398" t="str">
        <f t="shared" ca="1" si="403"/>
        <v/>
      </c>
    </row>
    <row r="2399" spans="264:269" x14ac:dyDescent="0.2">
      <c r="JD2399">
        <f t="shared" si="398"/>
        <v>0</v>
      </c>
      <c r="JE2399">
        <f t="shared" si="399"/>
        <v>0</v>
      </c>
      <c r="JF2399" t="str">
        <f t="shared" ca="1" si="400"/>
        <v/>
      </c>
      <c r="JG2399" t="str">
        <f t="shared" ca="1" si="401"/>
        <v/>
      </c>
      <c r="JH2399" t="str">
        <f t="shared" ca="1" si="402"/>
        <v/>
      </c>
      <c r="JI2399" t="str">
        <f t="shared" ca="1" si="403"/>
        <v/>
      </c>
    </row>
    <row r="2400" spans="264:269" x14ac:dyDescent="0.2">
      <c r="JD2400">
        <f t="shared" si="398"/>
        <v>0</v>
      </c>
      <c r="JE2400">
        <f t="shared" si="399"/>
        <v>0</v>
      </c>
      <c r="JF2400" t="str">
        <f t="shared" ca="1" si="400"/>
        <v/>
      </c>
      <c r="JG2400" t="str">
        <f t="shared" ca="1" si="401"/>
        <v/>
      </c>
      <c r="JH2400" t="str">
        <f t="shared" ca="1" si="402"/>
        <v/>
      </c>
      <c r="JI2400" t="str">
        <f t="shared" ca="1" si="403"/>
        <v/>
      </c>
    </row>
    <row r="2401" spans="264:269" x14ac:dyDescent="0.2">
      <c r="JD2401">
        <f t="shared" si="398"/>
        <v>0</v>
      </c>
      <c r="JE2401">
        <f t="shared" si="399"/>
        <v>0</v>
      </c>
      <c r="JF2401" t="str">
        <f t="shared" ca="1" si="400"/>
        <v/>
      </c>
      <c r="JG2401" t="str">
        <f t="shared" ca="1" si="401"/>
        <v/>
      </c>
      <c r="JH2401" t="str">
        <f t="shared" ca="1" si="402"/>
        <v/>
      </c>
      <c r="JI2401" t="str">
        <f t="shared" ca="1" si="403"/>
        <v/>
      </c>
    </row>
    <row r="2402" spans="264:269" x14ac:dyDescent="0.2">
      <c r="JD2402">
        <f t="shared" si="398"/>
        <v>0</v>
      </c>
      <c r="JE2402">
        <f t="shared" si="399"/>
        <v>0</v>
      </c>
      <c r="JF2402" t="str">
        <f t="shared" ca="1" si="400"/>
        <v/>
      </c>
      <c r="JG2402" t="str">
        <f t="shared" ca="1" si="401"/>
        <v/>
      </c>
      <c r="JH2402" t="str">
        <f t="shared" ca="1" si="402"/>
        <v/>
      </c>
      <c r="JI2402" t="str">
        <f t="shared" ca="1" si="403"/>
        <v/>
      </c>
    </row>
    <row r="2403" spans="264:269" x14ac:dyDescent="0.2">
      <c r="JD2403">
        <f t="shared" si="398"/>
        <v>0</v>
      </c>
      <c r="JE2403">
        <f t="shared" si="399"/>
        <v>0</v>
      </c>
      <c r="JF2403" t="str">
        <f t="shared" ca="1" si="400"/>
        <v/>
      </c>
      <c r="JG2403" t="str">
        <f t="shared" ca="1" si="401"/>
        <v/>
      </c>
      <c r="JH2403" t="str">
        <f t="shared" ca="1" si="402"/>
        <v/>
      </c>
      <c r="JI2403" t="str">
        <f t="shared" ca="1" si="403"/>
        <v/>
      </c>
    </row>
    <row r="2404" spans="264:269" x14ac:dyDescent="0.2">
      <c r="JD2404">
        <f t="shared" si="398"/>
        <v>0</v>
      </c>
      <c r="JE2404">
        <f t="shared" si="399"/>
        <v>0</v>
      </c>
      <c r="JF2404" t="str">
        <f t="shared" ca="1" si="400"/>
        <v/>
      </c>
      <c r="JG2404" t="str">
        <f t="shared" ca="1" si="401"/>
        <v/>
      </c>
      <c r="JH2404" t="str">
        <f t="shared" ca="1" si="402"/>
        <v/>
      </c>
      <c r="JI2404" t="str">
        <f t="shared" ca="1" si="403"/>
        <v/>
      </c>
    </row>
    <row r="2405" spans="264:269" x14ac:dyDescent="0.2">
      <c r="JD2405">
        <f t="shared" si="398"/>
        <v>0</v>
      </c>
      <c r="JE2405">
        <f t="shared" si="399"/>
        <v>0</v>
      </c>
      <c r="JF2405" t="str">
        <f t="shared" ca="1" si="400"/>
        <v/>
      </c>
      <c r="JG2405" t="str">
        <f t="shared" ca="1" si="401"/>
        <v/>
      </c>
      <c r="JH2405" t="str">
        <f t="shared" ca="1" si="402"/>
        <v/>
      </c>
      <c r="JI2405" t="str">
        <f t="shared" ca="1" si="403"/>
        <v/>
      </c>
    </row>
    <row r="2406" spans="264:269" x14ac:dyDescent="0.2">
      <c r="JD2406">
        <f t="shared" si="398"/>
        <v>0</v>
      </c>
      <c r="JE2406">
        <f t="shared" si="399"/>
        <v>0</v>
      </c>
      <c r="JF2406" t="str">
        <f t="shared" ca="1" si="400"/>
        <v/>
      </c>
      <c r="JG2406" t="str">
        <f t="shared" ca="1" si="401"/>
        <v/>
      </c>
      <c r="JH2406" t="str">
        <f t="shared" ca="1" si="402"/>
        <v/>
      </c>
      <c r="JI2406" t="str">
        <f t="shared" ca="1" si="403"/>
        <v/>
      </c>
    </row>
    <row r="2407" spans="264:269" x14ac:dyDescent="0.2">
      <c r="JD2407">
        <f t="shared" si="398"/>
        <v>0</v>
      </c>
      <c r="JE2407">
        <f t="shared" si="399"/>
        <v>0</v>
      </c>
      <c r="JF2407" t="str">
        <f t="shared" ca="1" si="400"/>
        <v/>
      </c>
      <c r="JG2407" t="str">
        <f t="shared" ca="1" si="401"/>
        <v/>
      </c>
      <c r="JH2407" t="str">
        <f t="shared" ca="1" si="402"/>
        <v/>
      </c>
      <c r="JI2407" t="str">
        <f t="shared" ca="1" si="403"/>
        <v/>
      </c>
    </row>
    <row r="2408" spans="264:269" x14ac:dyDescent="0.2">
      <c r="JD2408">
        <f t="shared" si="398"/>
        <v>0</v>
      </c>
      <c r="JE2408">
        <f t="shared" si="399"/>
        <v>0</v>
      </c>
      <c r="JF2408" t="str">
        <f t="shared" ca="1" si="400"/>
        <v/>
      </c>
      <c r="JG2408" t="str">
        <f t="shared" ca="1" si="401"/>
        <v/>
      </c>
      <c r="JH2408" t="str">
        <f t="shared" ca="1" si="402"/>
        <v/>
      </c>
      <c r="JI2408" t="str">
        <f t="shared" ca="1" si="403"/>
        <v/>
      </c>
    </row>
    <row r="2409" spans="264:269" x14ac:dyDescent="0.2">
      <c r="JD2409">
        <f t="shared" si="398"/>
        <v>0</v>
      </c>
      <c r="JE2409">
        <f t="shared" si="399"/>
        <v>0</v>
      </c>
      <c r="JF2409" t="str">
        <f t="shared" ca="1" si="400"/>
        <v/>
      </c>
      <c r="JG2409" t="str">
        <f t="shared" ca="1" si="401"/>
        <v/>
      </c>
      <c r="JH2409" t="str">
        <f t="shared" ca="1" si="402"/>
        <v/>
      </c>
      <c r="JI2409" t="str">
        <f t="shared" ca="1" si="403"/>
        <v/>
      </c>
    </row>
    <row r="2410" spans="264:269" x14ac:dyDescent="0.2">
      <c r="JD2410">
        <f t="shared" si="398"/>
        <v>0</v>
      </c>
      <c r="JE2410">
        <f t="shared" si="399"/>
        <v>0</v>
      </c>
      <c r="JF2410" t="str">
        <f t="shared" ca="1" si="400"/>
        <v/>
      </c>
      <c r="JG2410" t="str">
        <f t="shared" ca="1" si="401"/>
        <v/>
      </c>
      <c r="JH2410" t="str">
        <f t="shared" ca="1" si="402"/>
        <v/>
      </c>
      <c r="JI2410" t="str">
        <f t="shared" ca="1" si="403"/>
        <v/>
      </c>
    </row>
    <row r="2411" spans="264:269" x14ac:dyDescent="0.2">
      <c r="JD2411">
        <f t="shared" si="398"/>
        <v>0</v>
      </c>
      <c r="JE2411">
        <f t="shared" si="399"/>
        <v>0</v>
      </c>
      <c r="JF2411" t="str">
        <f t="shared" ca="1" si="400"/>
        <v/>
      </c>
      <c r="JG2411" t="str">
        <f t="shared" ca="1" si="401"/>
        <v/>
      </c>
      <c r="JH2411" t="str">
        <f t="shared" ca="1" si="402"/>
        <v/>
      </c>
      <c r="JI2411" t="str">
        <f t="shared" ca="1" si="403"/>
        <v/>
      </c>
    </row>
    <row r="2412" spans="264:269" x14ac:dyDescent="0.2">
      <c r="JD2412">
        <f t="shared" si="398"/>
        <v>0</v>
      </c>
      <c r="JE2412">
        <f t="shared" si="399"/>
        <v>0</v>
      </c>
      <c r="JF2412" t="str">
        <f t="shared" ca="1" si="400"/>
        <v/>
      </c>
      <c r="JG2412" t="str">
        <f t="shared" ca="1" si="401"/>
        <v/>
      </c>
      <c r="JH2412" t="str">
        <f t="shared" ca="1" si="402"/>
        <v/>
      </c>
      <c r="JI2412" t="str">
        <f t="shared" ca="1" si="403"/>
        <v/>
      </c>
    </row>
    <row r="2413" spans="264:269" x14ac:dyDescent="0.2">
      <c r="JD2413">
        <f t="shared" si="398"/>
        <v>0</v>
      </c>
      <c r="JE2413">
        <f t="shared" si="399"/>
        <v>0</v>
      </c>
      <c r="JF2413" t="str">
        <f t="shared" ca="1" si="400"/>
        <v/>
      </c>
      <c r="JG2413" t="str">
        <f t="shared" ca="1" si="401"/>
        <v/>
      </c>
      <c r="JH2413" t="str">
        <f t="shared" ca="1" si="402"/>
        <v/>
      </c>
      <c r="JI2413" t="str">
        <f t="shared" ca="1" si="403"/>
        <v/>
      </c>
    </row>
    <row r="2414" spans="264:269" x14ac:dyDescent="0.2">
      <c r="JD2414">
        <f t="shared" si="398"/>
        <v>0</v>
      </c>
      <c r="JE2414">
        <f t="shared" si="399"/>
        <v>0</v>
      </c>
      <c r="JF2414" t="str">
        <f t="shared" ca="1" si="400"/>
        <v/>
      </c>
      <c r="JG2414" t="str">
        <f t="shared" ca="1" si="401"/>
        <v/>
      </c>
      <c r="JH2414" t="str">
        <f t="shared" ca="1" si="402"/>
        <v/>
      </c>
      <c r="JI2414" t="str">
        <f t="shared" ca="1" si="403"/>
        <v/>
      </c>
    </row>
    <row r="2415" spans="264:269" x14ac:dyDescent="0.2">
      <c r="JD2415">
        <f t="shared" si="398"/>
        <v>0</v>
      </c>
      <c r="JE2415">
        <f t="shared" si="399"/>
        <v>0</v>
      </c>
      <c r="JF2415" t="str">
        <f t="shared" ca="1" si="400"/>
        <v/>
      </c>
      <c r="JG2415" t="str">
        <f t="shared" ca="1" si="401"/>
        <v/>
      </c>
      <c r="JH2415" t="str">
        <f t="shared" ca="1" si="402"/>
        <v/>
      </c>
      <c r="JI2415" t="str">
        <f t="shared" ca="1" si="403"/>
        <v/>
      </c>
    </row>
    <row r="2416" spans="264:269" x14ac:dyDescent="0.2">
      <c r="JD2416">
        <f t="shared" si="398"/>
        <v>0</v>
      </c>
      <c r="JE2416">
        <f t="shared" si="399"/>
        <v>0</v>
      </c>
      <c r="JF2416" t="str">
        <f t="shared" ca="1" si="400"/>
        <v/>
      </c>
      <c r="JG2416" t="str">
        <f t="shared" ca="1" si="401"/>
        <v/>
      </c>
      <c r="JH2416" t="str">
        <f t="shared" ca="1" si="402"/>
        <v/>
      </c>
      <c r="JI2416" t="str">
        <f t="shared" ca="1" si="403"/>
        <v/>
      </c>
    </row>
    <row r="2417" spans="264:269" x14ac:dyDescent="0.2">
      <c r="JD2417">
        <f t="shared" si="398"/>
        <v>0</v>
      </c>
      <c r="JE2417">
        <f t="shared" si="399"/>
        <v>0</v>
      </c>
      <c r="JF2417" t="str">
        <f t="shared" ca="1" si="400"/>
        <v/>
      </c>
      <c r="JG2417" t="str">
        <f t="shared" ca="1" si="401"/>
        <v/>
      </c>
      <c r="JH2417" t="str">
        <f t="shared" ca="1" si="402"/>
        <v/>
      </c>
      <c r="JI2417" t="str">
        <f t="shared" ca="1" si="403"/>
        <v/>
      </c>
    </row>
    <row r="2418" spans="264:269" x14ac:dyDescent="0.2">
      <c r="JD2418">
        <f t="shared" si="398"/>
        <v>0</v>
      </c>
      <c r="JE2418">
        <f t="shared" si="399"/>
        <v>0</v>
      </c>
      <c r="JF2418" t="str">
        <f t="shared" ca="1" si="400"/>
        <v/>
      </c>
      <c r="JG2418" t="str">
        <f t="shared" ca="1" si="401"/>
        <v/>
      </c>
      <c r="JH2418" t="str">
        <f t="shared" ca="1" si="402"/>
        <v/>
      </c>
      <c r="JI2418" t="str">
        <f t="shared" ca="1" si="403"/>
        <v/>
      </c>
    </row>
    <row r="2419" spans="264:269" x14ac:dyDescent="0.2">
      <c r="JD2419">
        <f t="shared" si="398"/>
        <v>0</v>
      </c>
      <c r="JE2419">
        <f t="shared" si="399"/>
        <v>0</v>
      </c>
      <c r="JF2419" t="str">
        <f t="shared" ca="1" si="400"/>
        <v/>
      </c>
      <c r="JG2419" t="str">
        <f t="shared" ca="1" si="401"/>
        <v/>
      </c>
      <c r="JH2419" t="str">
        <f t="shared" ca="1" si="402"/>
        <v/>
      </c>
      <c r="JI2419" t="str">
        <f t="shared" ca="1" si="403"/>
        <v/>
      </c>
    </row>
    <row r="2420" spans="264:269" x14ac:dyDescent="0.2">
      <c r="JD2420">
        <f t="shared" si="398"/>
        <v>0</v>
      </c>
      <c r="JE2420">
        <f t="shared" si="399"/>
        <v>0</v>
      </c>
      <c r="JF2420" t="str">
        <f t="shared" ca="1" si="400"/>
        <v/>
      </c>
      <c r="JG2420" t="str">
        <f t="shared" ca="1" si="401"/>
        <v/>
      </c>
      <c r="JH2420" t="str">
        <f t="shared" ca="1" si="402"/>
        <v/>
      </c>
      <c r="JI2420" t="str">
        <f t="shared" ca="1" si="403"/>
        <v/>
      </c>
    </row>
    <row r="2421" spans="264:269" x14ac:dyDescent="0.2">
      <c r="JD2421">
        <f t="shared" si="398"/>
        <v>0</v>
      </c>
      <c r="JE2421">
        <f t="shared" si="399"/>
        <v>0</v>
      </c>
      <c r="JF2421" t="str">
        <f t="shared" ca="1" si="400"/>
        <v/>
      </c>
      <c r="JG2421" t="str">
        <f t="shared" ca="1" si="401"/>
        <v/>
      </c>
      <c r="JH2421" t="str">
        <f t="shared" ca="1" si="402"/>
        <v/>
      </c>
      <c r="JI2421" t="str">
        <f t="shared" ca="1" si="403"/>
        <v/>
      </c>
    </row>
    <row r="2422" spans="264:269" x14ac:dyDescent="0.2">
      <c r="JD2422">
        <f t="shared" si="398"/>
        <v>0</v>
      </c>
      <c r="JE2422">
        <f t="shared" si="399"/>
        <v>0</v>
      </c>
      <c r="JF2422" t="str">
        <f t="shared" ca="1" si="400"/>
        <v/>
      </c>
      <c r="JG2422" t="str">
        <f t="shared" ca="1" si="401"/>
        <v/>
      </c>
      <c r="JH2422" t="str">
        <f t="shared" ca="1" si="402"/>
        <v/>
      </c>
      <c r="JI2422" t="str">
        <f t="shared" ca="1" si="403"/>
        <v/>
      </c>
    </row>
    <row r="2423" spans="264:269" x14ac:dyDescent="0.2">
      <c r="JD2423">
        <f t="shared" si="398"/>
        <v>0</v>
      </c>
      <c r="JE2423">
        <f t="shared" si="399"/>
        <v>0</v>
      </c>
      <c r="JF2423" t="str">
        <f t="shared" ca="1" si="400"/>
        <v/>
      </c>
      <c r="JG2423" t="str">
        <f t="shared" ca="1" si="401"/>
        <v/>
      </c>
      <c r="JH2423" t="str">
        <f t="shared" ca="1" si="402"/>
        <v/>
      </c>
      <c r="JI2423" t="str">
        <f t="shared" ca="1" si="403"/>
        <v/>
      </c>
    </row>
    <row r="2424" spans="264:269" x14ac:dyDescent="0.2">
      <c r="JD2424">
        <f t="shared" si="398"/>
        <v>0</v>
      </c>
      <c r="JE2424">
        <f t="shared" si="399"/>
        <v>0</v>
      </c>
      <c r="JF2424" t="str">
        <f t="shared" ca="1" si="400"/>
        <v/>
      </c>
      <c r="JG2424" t="str">
        <f t="shared" ca="1" si="401"/>
        <v/>
      </c>
      <c r="JH2424" t="str">
        <f t="shared" ca="1" si="402"/>
        <v/>
      </c>
      <c r="JI2424" t="str">
        <f t="shared" ca="1" si="403"/>
        <v/>
      </c>
    </row>
    <row r="2425" spans="264:269" x14ac:dyDescent="0.2">
      <c r="JD2425">
        <f t="shared" si="398"/>
        <v>0</v>
      </c>
      <c r="JE2425">
        <f t="shared" si="399"/>
        <v>0</v>
      </c>
      <c r="JF2425" t="str">
        <f t="shared" ca="1" si="400"/>
        <v/>
      </c>
      <c r="JG2425" t="str">
        <f t="shared" ca="1" si="401"/>
        <v/>
      </c>
      <c r="JH2425" t="str">
        <f t="shared" ca="1" si="402"/>
        <v/>
      </c>
      <c r="JI2425" t="str">
        <f t="shared" ca="1" si="403"/>
        <v/>
      </c>
    </row>
    <row r="2426" spans="264:269" x14ac:dyDescent="0.2">
      <c r="JD2426">
        <f t="shared" si="398"/>
        <v>0</v>
      </c>
      <c r="JE2426">
        <f t="shared" si="399"/>
        <v>0</v>
      </c>
      <c r="JF2426" t="str">
        <f t="shared" ca="1" si="400"/>
        <v/>
      </c>
      <c r="JG2426" t="str">
        <f t="shared" ca="1" si="401"/>
        <v/>
      </c>
      <c r="JH2426" t="str">
        <f t="shared" ca="1" si="402"/>
        <v/>
      </c>
      <c r="JI2426" t="str">
        <f t="shared" ca="1" si="403"/>
        <v/>
      </c>
    </row>
    <row r="2427" spans="264:269" x14ac:dyDescent="0.2">
      <c r="JD2427">
        <f t="shared" si="398"/>
        <v>0</v>
      </c>
      <c r="JE2427">
        <f t="shared" si="399"/>
        <v>0</v>
      </c>
      <c r="JF2427" t="str">
        <f t="shared" ca="1" si="400"/>
        <v/>
      </c>
      <c r="JG2427" t="str">
        <f t="shared" ca="1" si="401"/>
        <v/>
      </c>
      <c r="JH2427" t="str">
        <f t="shared" ca="1" si="402"/>
        <v/>
      </c>
      <c r="JI2427" t="str">
        <f t="shared" ca="1" si="403"/>
        <v/>
      </c>
    </row>
    <row r="2428" spans="264:269" x14ac:dyDescent="0.2">
      <c r="JD2428">
        <f t="shared" si="398"/>
        <v>0</v>
      </c>
      <c r="JE2428">
        <f t="shared" si="399"/>
        <v>0</v>
      </c>
      <c r="JF2428" t="str">
        <f t="shared" ca="1" si="400"/>
        <v/>
      </c>
      <c r="JG2428" t="str">
        <f t="shared" ca="1" si="401"/>
        <v/>
      </c>
      <c r="JH2428" t="str">
        <f t="shared" ca="1" si="402"/>
        <v/>
      </c>
      <c r="JI2428" t="str">
        <f t="shared" ca="1" si="403"/>
        <v/>
      </c>
    </row>
    <row r="2429" spans="264:269" x14ac:dyDescent="0.2">
      <c r="JD2429">
        <f t="shared" si="398"/>
        <v>0</v>
      </c>
      <c r="JE2429">
        <f t="shared" si="399"/>
        <v>0</v>
      </c>
      <c r="JF2429" t="str">
        <f t="shared" ca="1" si="400"/>
        <v/>
      </c>
      <c r="JG2429" t="str">
        <f t="shared" ca="1" si="401"/>
        <v/>
      </c>
      <c r="JH2429" t="str">
        <f t="shared" ca="1" si="402"/>
        <v/>
      </c>
      <c r="JI2429" t="str">
        <f t="shared" ca="1" si="403"/>
        <v/>
      </c>
    </row>
    <row r="2430" spans="264:269" x14ac:dyDescent="0.2">
      <c r="JD2430">
        <f t="shared" si="398"/>
        <v>0</v>
      </c>
      <c r="JE2430">
        <f t="shared" si="399"/>
        <v>0</v>
      </c>
      <c r="JF2430" t="str">
        <f t="shared" ca="1" si="400"/>
        <v/>
      </c>
      <c r="JG2430" t="str">
        <f t="shared" ca="1" si="401"/>
        <v/>
      </c>
      <c r="JH2430" t="str">
        <f t="shared" ca="1" si="402"/>
        <v/>
      </c>
      <c r="JI2430" t="str">
        <f t="shared" ca="1" si="403"/>
        <v/>
      </c>
    </row>
    <row r="2431" spans="264:269" x14ac:dyDescent="0.2">
      <c r="JD2431">
        <f t="shared" si="398"/>
        <v>0</v>
      </c>
      <c r="JE2431">
        <f t="shared" si="399"/>
        <v>0</v>
      </c>
      <c r="JF2431" t="str">
        <f t="shared" ca="1" si="400"/>
        <v/>
      </c>
      <c r="JG2431" t="str">
        <f t="shared" ca="1" si="401"/>
        <v/>
      </c>
      <c r="JH2431" t="str">
        <f t="shared" ca="1" si="402"/>
        <v/>
      </c>
      <c r="JI2431" t="str">
        <f t="shared" ca="1" si="403"/>
        <v/>
      </c>
    </row>
    <row r="2432" spans="264:269" x14ac:dyDescent="0.2">
      <c r="JD2432">
        <f t="shared" si="398"/>
        <v>0</v>
      </c>
      <c r="JE2432">
        <f t="shared" si="399"/>
        <v>0</v>
      </c>
      <c r="JF2432" t="str">
        <f t="shared" ca="1" si="400"/>
        <v/>
      </c>
      <c r="JG2432" t="str">
        <f t="shared" ca="1" si="401"/>
        <v/>
      </c>
      <c r="JH2432" t="str">
        <f t="shared" ca="1" si="402"/>
        <v/>
      </c>
      <c r="JI2432" t="str">
        <f t="shared" ca="1" si="403"/>
        <v/>
      </c>
    </row>
    <row r="2433" spans="264:269" x14ac:dyDescent="0.2">
      <c r="JD2433">
        <f t="shared" si="398"/>
        <v>0</v>
      </c>
      <c r="JE2433">
        <f t="shared" si="399"/>
        <v>0</v>
      </c>
      <c r="JF2433" t="str">
        <f t="shared" ca="1" si="400"/>
        <v/>
      </c>
      <c r="JG2433" t="str">
        <f t="shared" ca="1" si="401"/>
        <v/>
      </c>
      <c r="JH2433" t="str">
        <f t="shared" ca="1" si="402"/>
        <v/>
      </c>
      <c r="JI2433" t="str">
        <f t="shared" ca="1" si="403"/>
        <v/>
      </c>
    </row>
    <row r="2434" spans="264:269" x14ac:dyDescent="0.2">
      <c r="JD2434">
        <f t="shared" si="398"/>
        <v>0</v>
      </c>
      <c r="JE2434">
        <f t="shared" si="399"/>
        <v>0</v>
      </c>
      <c r="JF2434" t="str">
        <f t="shared" ca="1" si="400"/>
        <v/>
      </c>
      <c r="JG2434" t="str">
        <f t="shared" ca="1" si="401"/>
        <v/>
      </c>
      <c r="JH2434" t="str">
        <f t="shared" ca="1" si="402"/>
        <v/>
      </c>
      <c r="JI2434" t="str">
        <f t="shared" ca="1" si="403"/>
        <v/>
      </c>
    </row>
    <row r="2435" spans="264:269" x14ac:dyDescent="0.2">
      <c r="JD2435">
        <f t="shared" si="398"/>
        <v>0</v>
      </c>
      <c r="JE2435">
        <f t="shared" si="399"/>
        <v>0</v>
      </c>
      <c r="JF2435" t="str">
        <f t="shared" ca="1" si="400"/>
        <v/>
      </c>
      <c r="JG2435" t="str">
        <f t="shared" ca="1" si="401"/>
        <v/>
      </c>
      <c r="JH2435" t="str">
        <f t="shared" ca="1" si="402"/>
        <v/>
      </c>
      <c r="JI2435" t="str">
        <f t="shared" ca="1" si="403"/>
        <v/>
      </c>
    </row>
    <row r="2436" spans="264:269" x14ac:dyDescent="0.2">
      <c r="JD2436">
        <f t="shared" si="398"/>
        <v>0</v>
      </c>
      <c r="JE2436">
        <f t="shared" si="399"/>
        <v>0</v>
      </c>
      <c r="JF2436" t="str">
        <f t="shared" ca="1" si="400"/>
        <v/>
      </c>
      <c r="JG2436" t="str">
        <f t="shared" ca="1" si="401"/>
        <v/>
      </c>
      <c r="JH2436" t="str">
        <f t="shared" ca="1" si="402"/>
        <v/>
      </c>
      <c r="JI2436" t="str">
        <f t="shared" ca="1" si="403"/>
        <v/>
      </c>
    </row>
    <row r="2437" spans="264:269" x14ac:dyDescent="0.2">
      <c r="JD2437">
        <f t="shared" si="398"/>
        <v>0</v>
      </c>
      <c r="JE2437">
        <f t="shared" si="399"/>
        <v>0</v>
      </c>
      <c r="JF2437" t="str">
        <f t="shared" ca="1" si="400"/>
        <v/>
      </c>
      <c r="JG2437" t="str">
        <f t="shared" ca="1" si="401"/>
        <v/>
      </c>
      <c r="JH2437" t="str">
        <f t="shared" ca="1" si="402"/>
        <v/>
      </c>
      <c r="JI2437" t="str">
        <f t="shared" ca="1" si="403"/>
        <v/>
      </c>
    </row>
    <row r="2438" spans="264:269" x14ac:dyDescent="0.2">
      <c r="JD2438">
        <f t="shared" si="398"/>
        <v>0</v>
      </c>
      <c r="JE2438">
        <f t="shared" si="399"/>
        <v>0</v>
      </c>
      <c r="JF2438" t="str">
        <f t="shared" ca="1" si="400"/>
        <v/>
      </c>
      <c r="JG2438" t="str">
        <f t="shared" ca="1" si="401"/>
        <v/>
      </c>
      <c r="JH2438" t="str">
        <f t="shared" ca="1" si="402"/>
        <v/>
      </c>
      <c r="JI2438" t="str">
        <f t="shared" ca="1" si="403"/>
        <v/>
      </c>
    </row>
    <row r="2439" spans="264:269" x14ac:dyDescent="0.2">
      <c r="JD2439">
        <f t="shared" si="398"/>
        <v>0</v>
      </c>
      <c r="JE2439">
        <f t="shared" si="399"/>
        <v>0</v>
      </c>
      <c r="JF2439" t="str">
        <f t="shared" ca="1" si="400"/>
        <v/>
      </c>
      <c r="JG2439" t="str">
        <f t="shared" ca="1" si="401"/>
        <v/>
      </c>
      <c r="JH2439" t="str">
        <f t="shared" ca="1" si="402"/>
        <v/>
      </c>
      <c r="JI2439" t="str">
        <f t="shared" ca="1" si="403"/>
        <v/>
      </c>
    </row>
    <row r="2440" spans="264:269" x14ac:dyDescent="0.2">
      <c r="JD2440">
        <f t="shared" si="398"/>
        <v>0</v>
      </c>
      <c r="JE2440">
        <f t="shared" si="399"/>
        <v>0</v>
      </c>
      <c r="JF2440" t="str">
        <f t="shared" ca="1" si="400"/>
        <v/>
      </c>
      <c r="JG2440" t="str">
        <f t="shared" ca="1" si="401"/>
        <v/>
      </c>
      <c r="JH2440" t="str">
        <f t="shared" ca="1" si="402"/>
        <v/>
      </c>
      <c r="JI2440" t="str">
        <f t="shared" ca="1" si="403"/>
        <v/>
      </c>
    </row>
    <row r="2441" spans="264:269" x14ac:dyDescent="0.2">
      <c r="JD2441">
        <f t="shared" si="398"/>
        <v>0</v>
      </c>
      <c r="JE2441">
        <f t="shared" si="399"/>
        <v>0</v>
      </c>
      <c r="JF2441" t="str">
        <f t="shared" ca="1" si="400"/>
        <v/>
      </c>
      <c r="JG2441" t="str">
        <f t="shared" ca="1" si="401"/>
        <v/>
      </c>
      <c r="JH2441" t="str">
        <f t="shared" ca="1" si="402"/>
        <v/>
      </c>
      <c r="JI2441" t="str">
        <f t="shared" ca="1" si="403"/>
        <v/>
      </c>
    </row>
    <row r="2442" spans="264:269" x14ac:dyDescent="0.2">
      <c r="JD2442">
        <f t="shared" si="398"/>
        <v>0</v>
      </c>
      <c r="JE2442">
        <f t="shared" si="399"/>
        <v>0</v>
      </c>
      <c r="JF2442" t="str">
        <f t="shared" ca="1" si="400"/>
        <v/>
      </c>
      <c r="JG2442" t="str">
        <f t="shared" ca="1" si="401"/>
        <v/>
      </c>
      <c r="JH2442" t="str">
        <f t="shared" ca="1" si="402"/>
        <v/>
      </c>
      <c r="JI2442" t="str">
        <f t="shared" ca="1" si="403"/>
        <v/>
      </c>
    </row>
    <row r="2443" spans="264:269" x14ac:dyDescent="0.2">
      <c r="JD2443">
        <f t="shared" si="398"/>
        <v>0</v>
      </c>
      <c r="JE2443">
        <f t="shared" si="399"/>
        <v>0</v>
      </c>
      <c r="JF2443" t="str">
        <f t="shared" ca="1" si="400"/>
        <v/>
      </c>
      <c r="JG2443" t="str">
        <f t="shared" ca="1" si="401"/>
        <v/>
      </c>
      <c r="JH2443" t="str">
        <f t="shared" ca="1" si="402"/>
        <v/>
      </c>
      <c r="JI2443" t="str">
        <f t="shared" ca="1" si="403"/>
        <v/>
      </c>
    </row>
    <row r="2444" spans="264:269" x14ac:dyDescent="0.2">
      <c r="JD2444">
        <f t="shared" si="398"/>
        <v>0</v>
      </c>
      <c r="JE2444">
        <f t="shared" si="399"/>
        <v>0</v>
      </c>
      <c r="JF2444" t="str">
        <f t="shared" ca="1" si="400"/>
        <v/>
      </c>
      <c r="JG2444" t="str">
        <f t="shared" ca="1" si="401"/>
        <v/>
      </c>
      <c r="JH2444" t="str">
        <f t="shared" ca="1" si="402"/>
        <v/>
      </c>
      <c r="JI2444" t="str">
        <f t="shared" ca="1" si="403"/>
        <v/>
      </c>
    </row>
    <row r="2445" spans="264:269" x14ac:dyDescent="0.2">
      <c r="JD2445">
        <f t="shared" si="398"/>
        <v>0</v>
      </c>
      <c r="JE2445">
        <f t="shared" si="399"/>
        <v>0</v>
      </c>
      <c r="JF2445" t="str">
        <f t="shared" ca="1" si="400"/>
        <v/>
      </c>
      <c r="JG2445" t="str">
        <f t="shared" ca="1" si="401"/>
        <v/>
      </c>
      <c r="JH2445" t="str">
        <f t="shared" ca="1" si="402"/>
        <v/>
      </c>
      <c r="JI2445" t="str">
        <f t="shared" ca="1" si="403"/>
        <v/>
      </c>
    </row>
    <row r="2446" spans="264:269" x14ac:dyDescent="0.2">
      <c r="JD2446">
        <f t="shared" si="398"/>
        <v>0</v>
      </c>
      <c r="JE2446">
        <f t="shared" si="399"/>
        <v>0</v>
      </c>
      <c r="JF2446" t="str">
        <f t="shared" ca="1" si="400"/>
        <v/>
      </c>
      <c r="JG2446" t="str">
        <f t="shared" ca="1" si="401"/>
        <v/>
      </c>
      <c r="JH2446" t="str">
        <f t="shared" ca="1" si="402"/>
        <v/>
      </c>
      <c r="JI2446" t="str">
        <f t="shared" ca="1" si="403"/>
        <v/>
      </c>
    </row>
    <row r="2447" spans="264:269" x14ac:dyDescent="0.2">
      <c r="JD2447">
        <f t="shared" si="398"/>
        <v>0</v>
      </c>
      <c r="JE2447">
        <f t="shared" si="399"/>
        <v>0</v>
      </c>
      <c r="JF2447" t="str">
        <f t="shared" ca="1" si="400"/>
        <v/>
      </c>
      <c r="JG2447" t="str">
        <f t="shared" ca="1" si="401"/>
        <v/>
      </c>
      <c r="JH2447" t="str">
        <f t="shared" ca="1" si="402"/>
        <v/>
      </c>
      <c r="JI2447" t="str">
        <f t="shared" ca="1" si="403"/>
        <v/>
      </c>
    </row>
    <row r="2448" spans="264:269" x14ac:dyDescent="0.2">
      <c r="JD2448">
        <f t="shared" si="398"/>
        <v>0</v>
      </c>
      <c r="JE2448">
        <f t="shared" si="399"/>
        <v>0</v>
      </c>
      <c r="JF2448" t="str">
        <f t="shared" ca="1" si="400"/>
        <v/>
      </c>
      <c r="JG2448" t="str">
        <f t="shared" ca="1" si="401"/>
        <v/>
      </c>
      <c r="JH2448" t="str">
        <f t="shared" ca="1" si="402"/>
        <v/>
      </c>
      <c r="JI2448" t="str">
        <f t="shared" ca="1" si="403"/>
        <v/>
      </c>
    </row>
    <row r="2449" spans="264:269" x14ac:dyDescent="0.2">
      <c r="JD2449">
        <f t="shared" si="398"/>
        <v>0</v>
      </c>
      <c r="JE2449">
        <f t="shared" si="399"/>
        <v>0</v>
      </c>
      <c r="JF2449" t="str">
        <f t="shared" ca="1" si="400"/>
        <v/>
      </c>
      <c r="JG2449" t="str">
        <f t="shared" ca="1" si="401"/>
        <v/>
      </c>
      <c r="JH2449" t="str">
        <f t="shared" ca="1" si="402"/>
        <v/>
      </c>
      <c r="JI2449" t="str">
        <f t="shared" ca="1" si="403"/>
        <v/>
      </c>
    </row>
    <row r="2450" spans="264:269" x14ac:dyDescent="0.2">
      <c r="JD2450">
        <f t="shared" si="398"/>
        <v>0</v>
      </c>
      <c r="JE2450">
        <f t="shared" si="399"/>
        <v>0</v>
      </c>
      <c r="JF2450" t="str">
        <f t="shared" ca="1" si="400"/>
        <v/>
      </c>
      <c r="JG2450" t="str">
        <f t="shared" ca="1" si="401"/>
        <v/>
      </c>
      <c r="JH2450" t="str">
        <f t="shared" ca="1" si="402"/>
        <v/>
      </c>
      <c r="JI2450" t="str">
        <f t="shared" ca="1" si="403"/>
        <v/>
      </c>
    </row>
    <row r="2451" spans="264:269" x14ac:dyDescent="0.2">
      <c r="JD2451">
        <f t="shared" si="398"/>
        <v>0</v>
      </c>
      <c r="JE2451">
        <f t="shared" si="399"/>
        <v>0</v>
      </c>
      <c r="JF2451" t="str">
        <f t="shared" ca="1" si="400"/>
        <v/>
      </c>
      <c r="JG2451" t="str">
        <f t="shared" ca="1" si="401"/>
        <v/>
      </c>
      <c r="JH2451" t="str">
        <f t="shared" ca="1" si="402"/>
        <v/>
      </c>
      <c r="JI2451" t="str">
        <f t="shared" ca="1" si="403"/>
        <v/>
      </c>
    </row>
    <row r="2452" spans="264:269" x14ac:dyDescent="0.2">
      <c r="JD2452">
        <f t="shared" si="398"/>
        <v>0</v>
      </c>
      <c r="JE2452">
        <f t="shared" si="399"/>
        <v>0</v>
      </c>
      <c r="JF2452" t="str">
        <f t="shared" ca="1" si="400"/>
        <v/>
      </c>
      <c r="JG2452" t="str">
        <f t="shared" ca="1" si="401"/>
        <v/>
      </c>
      <c r="JH2452" t="str">
        <f t="shared" ca="1" si="402"/>
        <v/>
      </c>
      <c r="JI2452" t="str">
        <f t="shared" ca="1" si="403"/>
        <v/>
      </c>
    </row>
    <row r="2453" spans="264:269" x14ac:dyDescent="0.2">
      <c r="JD2453">
        <f t="shared" si="398"/>
        <v>0</v>
      </c>
      <c r="JE2453">
        <f t="shared" si="399"/>
        <v>0</v>
      </c>
      <c r="JF2453" t="str">
        <f t="shared" ca="1" si="400"/>
        <v/>
      </c>
      <c r="JG2453" t="str">
        <f t="shared" ca="1" si="401"/>
        <v/>
      </c>
      <c r="JH2453" t="str">
        <f t="shared" ca="1" si="402"/>
        <v/>
      </c>
      <c r="JI2453" t="str">
        <f t="shared" ca="1" si="403"/>
        <v/>
      </c>
    </row>
    <row r="2454" spans="264:269" x14ac:dyDescent="0.2">
      <c r="JD2454">
        <f t="shared" si="398"/>
        <v>0</v>
      </c>
      <c r="JE2454">
        <f t="shared" si="399"/>
        <v>0</v>
      </c>
      <c r="JF2454" t="str">
        <f t="shared" ca="1" si="400"/>
        <v/>
      </c>
      <c r="JG2454" t="str">
        <f t="shared" ca="1" si="401"/>
        <v/>
      </c>
      <c r="JH2454" t="str">
        <f t="shared" ca="1" si="402"/>
        <v/>
      </c>
      <c r="JI2454" t="str">
        <f t="shared" ca="1" si="403"/>
        <v/>
      </c>
    </row>
    <row r="2455" spans="264:269" x14ac:dyDescent="0.2">
      <c r="JD2455">
        <f t="shared" si="398"/>
        <v>0</v>
      </c>
      <c r="JE2455">
        <f t="shared" si="399"/>
        <v>0</v>
      </c>
      <c r="JF2455" t="str">
        <f t="shared" ca="1" si="400"/>
        <v/>
      </c>
      <c r="JG2455" t="str">
        <f t="shared" ca="1" si="401"/>
        <v/>
      </c>
      <c r="JH2455" t="str">
        <f t="shared" ca="1" si="402"/>
        <v/>
      </c>
      <c r="JI2455" t="str">
        <f t="shared" ca="1" si="403"/>
        <v/>
      </c>
    </row>
    <row r="2456" spans="264:269" x14ac:dyDescent="0.2">
      <c r="JD2456">
        <f t="shared" si="398"/>
        <v>0</v>
      </c>
      <c r="JE2456">
        <f t="shared" si="399"/>
        <v>0</v>
      </c>
      <c r="JF2456" t="str">
        <f t="shared" ca="1" si="400"/>
        <v/>
      </c>
      <c r="JG2456" t="str">
        <f t="shared" ca="1" si="401"/>
        <v/>
      </c>
      <c r="JH2456" t="str">
        <f t="shared" ca="1" si="402"/>
        <v/>
      </c>
      <c r="JI2456" t="str">
        <f t="shared" ca="1" si="403"/>
        <v/>
      </c>
    </row>
    <row r="2457" spans="264:269" x14ac:dyDescent="0.2">
      <c r="JD2457">
        <f t="shared" si="398"/>
        <v>0</v>
      </c>
      <c r="JE2457">
        <f t="shared" si="399"/>
        <v>0</v>
      </c>
      <c r="JF2457" t="str">
        <f t="shared" ca="1" si="400"/>
        <v/>
      </c>
      <c r="JG2457" t="str">
        <f t="shared" ca="1" si="401"/>
        <v/>
      </c>
      <c r="JH2457" t="str">
        <f t="shared" ca="1" si="402"/>
        <v/>
      </c>
      <c r="JI2457" t="str">
        <f t="shared" ca="1" si="403"/>
        <v/>
      </c>
    </row>
    <row r="2458" spans="264:269" x14ac:dyDescent="0.2">
      <c r="JD2458">
        <f t="shared" si="398"/>
        <v>0</v>
      </c>
      <c r="JE2458">
        <f t="shared" si="399"/>
        <v>0</v>
      </c>
      <c r="JF2458" t="str">
        <f t="shared" ca="1" si="400"/>
        <v/>
      </c>
      <c r="JG2458" t="str">
        <f t="shared" ca="1" si="401"/>
        <v/>
      </c>
      <c r="JH2458" t="str">
        <f t="shared" ca="1" si="402"/>
        <v/>
      </c>
      <c r="JI2458" t="str">
        <f t="shared" ca="1" si="403"/>
        <v/>
      </c>
    </row>
    <row r="2459" spans="264:269" x14ac:dyDescent="0.2">
      <c r="JD2459">
        <f t="shared" si="398"/>
        <v>0</v>
      </c>
      <c r="JE2459">
        <f t="shared" si="399"/>
        <v>0</v>
      </c>
      <c r="JF2459" t="str">
        <f t="shared" ca="1" si="400"/>
        <v/>
      </c>
      <c r="JG2459" t="str">
        <f t="shared" ca="1" si="401"/>
        <v/>
      </c>
      <c r="JH2459" t="str">
        <f t="shared" ca="1" si="402"/>
        <v/>
      </c>
      <c r="JI2459" t="str">
        <f t="shared" ca="1" si="403"/>
        <v/>
      </c>
    </row>
    <row r="2460" spans="264:269" x14ac:dyDescent="0.2">
      <c r="JD2460">
        <f t="shared" ref="JD2460:JD2523" si="404">IF(JD2459&lt;&gt;0,JD2459-1,0)</f>
        <v>0</v>
      </c>
      <c r="JE2460">
        <f t="shared" ref="JE2460:JE2523" si="405">IF(JD2460&lt;&gt;0,JE2459+1,0)</f>
        <v>0</v>
      </c>
      <c r="JF2460" t="str">
        <f t="shared" ref="JF2460:JF2523" ca="1" si="406">IF(ScenarioType&lt;&gt;"ALL",IF(ISERROR(IF(INDIRECT("SCENARIOMETA!B"&amp;JE2460)=ScenarioType,INDIRECT("SCENARIOMETA!A"&amp;JE2460)," ")),"",IF(INDIRECT("SCENARIOMETA!B"&amp;JE2460)=ScenarioType,INDIRECT("SCENARIOMETA!A"&amp;JE2460)," ")),IF(JD2460&lt;&gt;0,INDIRECT("SCENARIOMETA!A"&amp;JE2460),""))</f>
        <v/>
      </c>
      <c r="JG2460" t="str">
        <f t="shared" ref="JG2460:JG2523" ca="1" si="407">IF(ScenarioType&lt;&gt;"ALL",IF(ISERROR(IF(INDIRECT("SCENARIOMETA!B"&amp;JE2460)=ScenarioType,INDIRECT("SCENARIOMETA!B"&amp;JE2460)," ")),"",IF(INDIRECT("SCENARIOMETA!B"&amp;JE2460)=ScenarioType,INDIRECT("SCENARIOMETA!B"&amp;JE2460)," ")),IF(JD2460&lt;&gt;0,INDIRECT("SCENARIOMETA!B"&amp;JE2460),""))</f>
        <v/>
      </c>
      <c r="JH2460" t="str">
        <f t="shared" ref="JH2460:JH2523" ca="1" si="408">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409">IF(ScenarioType&lt;&gt;"ALL",IF(ISERROR(IF(INDIRECT("SCENARIOMETA!B"&amp;JE2460)=ScenarioType,INDIRECT("SCENARIOMETA!E"&amp;JE2460)," ")),"",IF(INDIRECT("SCENARIOMETA!B"&amp;JE2460)=ScenarioType,INDIRECT("SCENARIOMETA!E"&amp;JE2460)," ")+14),IF(JD2460&lt;&gt;0,INDIRECT("SCENARIOMETA!E"&amp;JE2460)+14,""))</f>
        <v/>
      </c>
    </row>
    <row r="2461" spans="264:269" x14ac:dyDescent="0.2">
      <c r="JD2461">
        <f t="shared" si="404"/>
        <v>0</v>
      </c>
      <c r="JE2461">
        <f t="shared" si="405"/>
        <v>0</v>
      </c>
      <c r="JF2461" t="str">
        <f t="shared" ca="1" si="406"/>
        <v/>
      </c>
      <c r="JG2461" t="str">
        <f t="shared" ca="1" si="407"/>
        <v/>
      </c>
      <c r="JH2461" t="str">
        <f t="shared" ca="1" si="408"/>
        <v/>
      </c>
      <c r="JI2461" t="str">
        <f t="shared" ca="1" si="409"/>
        <v/>
      </c>
    </row>
    <row r="2462" spans="264:269" x14ac:dyDescent="0.2">
      <c r="JD2462">
        <f t="shared" si="404"/>
        <v>0</v>
      </c>
      <c r="JE2462">
        <f t="shared" si="405"/>
        <v>0</v>
      </c>
      <c r="JF2462" t="str">
        <f t="shared" ca="1" si="406"/>
        <v/>
      </c>
      <c r="JG2462" t="str">
        <f t="shared" ca="1" si="407"/>
        <v/>
      </c>
      <c r="JH2462" t="str">
        <f t="shared" ca="1" si="408"/>
        <v/>
      </c>
      <c r="JI2462" t="str">
        <f t="shared" ca="1" si="409"/>
        <v/>
      </c>
    </row>
    <row r="2463" spans="264:269" x14ac:dyDescent="0.2">
      <c r="JD2463">
        <f t="shared" si="404"/>
        <v>0</v>
      </c>
      <c r="JE2463">
        <f t="shared" si="405"/>
        <v>0</v>
      </c>
      <c r="JF2463" t="str">
        <f t="shared" ca="1" si="406"/>
        <v/>
      </c>
      <c r="JG2463" t="str">
        <f t="shared" ca="1" si="407"/>
        <v/>
      </c>
      <c r="JH2463" t="str">
        <f t="shared" ca="1" si="408"/>
        <v/>
      </c>
      <c r="JI2463" t="str">
        <f t="shared" ca="1" si="409"/>
        <v/>
      </c>
    </row>
    <row r="2464" spans="264:269" x14ac:dyDescent="0.2">
      <c r="JD2464">
        <f t="shared" si="404"/>
        <v>0</v>
      </c>
      <c r="JE2464">
        <f t="shared" si="405"/>
        <v>0</v>
      </c>
      <c r="JF2464" t="str">
        <f t="shared" ca="1" si="406"/>
        <v/>
      </c>
      <c r="JG2464" t="str">
        <f t="shared" ca="1" si="407"/>
        <v/>
      </c>
      <c r="JH2464" t="str">
        <f t="shared" ca="1" si="408"/>
        <v/>
      </c>
      <c r="JI2464" t="str">
        <f t="shared" ca="1" si="409"/>
        <v/>
      </c>
    </row>
    <row r="2465" spans="264:269" x14ac:dyDescent="0.2">
      <c r="JD2465">
        <f t="shared" si="404"/>
        <v>0</v>
      </c>
      <c r="JE2465">
        <f t="shared" si="405"/>
        <v>0</v>
      </c>
      <c r="JF2465" t="str">
        <f t="shared" ca="1" si="406"/>
        <v/>
      </c>
      <c r="JG2465" t="str">
        <f t="shared" ca="1" si="407"/>
        <v/>
      </c>
      <c r="JH2465" t="str">
        <f t="shared" ca="1" si="408"/>
        <v/>
      </c>
      <c r="JI2465" t="str">
        <f t="shared" ca="1" si="409"/>
        <v/>
      </c>
    </row>
    <row r="2466" spans="264:269" x14ac:dyDescent="0.2">
      <c r="JD2466">
        <f t="shared" si="404"/>
        <v>0</v>
      </c>
      <c r="JE2466">
        <f t="shared" si="405"/>
        <v>0</v>
      </c>
      <c r="JF2466" t="str">
        <f t="shared" ca="1" si="406"/>
        <v/>
      </c>
      <c r="JG2466" t="str">
        <f t="shared" ca="1" si="407"/>
        <v/>
      </c>
      <c r="JH2466" t="str">
        <f t="shared" ca="1" si="408"/>
        <v/>
      </c>
      <c r="JI2466" t="str">
        <f t="shared" ca="1" si="409"/>
        <v/>
      </c>
    </row>
    <row r="2467" spans="264:269" x14ac:dyDescent="0.2">
      <c r="JD2467">
        <f t="shared" si="404"/>
        <v>0</v>
      </c>
      <c r="JE2467">
        <f t="shared" si="405"/>
        <v>0</v>
      </c>
      <c r="JF2467" t="str">
        <f t="shared" ca="1" si="406"/>
        <v/>
      </c>
      <c r="JG2467" t="str">
        <f t="shared" ca="1" si="407"/>
        <v/>
      </c>
      <c r="JH2467" t="str">
        <f t="shared" ca="1" si="408"/>
        <v/>
      </c>
      <c r="JI2467" t="str">
        <f t="shared" ca="1" si="409"/>
        <v/>
      </c>
    </row>
    <row r="2468" spans="264:269" x14ac:dyDescent="0.2">
      <c r="JD2468">
        <f t="shared" si="404"/>
        <v>0</v>
      </c>
      <c r="JE2468">
        <f t="shared" si="405"/>
        <v>0</v>
      </c>
      <c r="JF2468" t="str">
        <f t="shared" ca="1" si="406"/>
        <v/>
      </c>
      <c r="JG2468" t="str">
        <f t="shared" ca="1" si="407"/>
        <v/>
      </c>
      <c r="JH2468" t="str">
        <f t="shared" ca="1" si="408"/>
        <v/>
      </c>
      <c r="JI2468" t="str">
        <f t="shared" ca="1" si="409"/>
        <v/>
      </c>
    </row>
    <row r="2469" spans="264:269" x14ac:dyDescent="0.2">
      <c r="JD2469">
        <f t="shared" si="404"/>
        <v>0</v>
      </c>
      <c r="JE2469">
        <f t="shared" si="405"/>
        <v>0</v>
      </c>
      <c r="JF2469" t="str">
        <f t="shared" ca="1" si="406"/>
        <v/>
      </c>
      <c r="JG2469" t="str">
        <f t="shared" ca="1" si="407"/>
        <v/>
      </c>
      <c r="JH2469" t="str">
        <f t="shared" ca="1" si="408"/>
        <v/>
      </c>
      <c r="JI2469" t="str">
        <f t="shared" ca="1" si="409"/>
        <v/>
      </c>
    </row>
    <row r="2470" spans="264:269" x14ac:dyDescent="0.2">
      <c r="JD2470">
        <f t="shared" si="404"/>
        <v>0</v>
      </c>
      <c r="JE2470">
        <f t="shared" si="405"/>
        <v>0</v>
      </c>
      <c r="JF2470" t="str">
        <f t="shared" ca="1" si="406"/>
        <v/>
      </c>
      <c r="JG2470" t="str">
        <f t="shared" ca="1" si="407"/>
        <v/>
      </c>
      <c r="JH2470" t="str">
        <f t="shared" ca="1" si="408"/>
        <v/>
      </c>
      <c r="JI2470" t="str">
        <f t="shared" ca="1" si="409"/>
        <v/>
      </c>
    </row>
    <row r="2471" spans="264:269" x14ac:dyDescent="0.2">
      <c r="JD2471">
        <f t="shared" si="404"/>
        <v>0</v>
      </c>
      <c r="JE2471">
        <f t="shared" si="405"/>
        <v>0</v>
      </c>
      <c r="JF2471" t="str">
        <f t="shared" ca="1" si="406"/>
        <v/>
      </c>
      <c r="JG2471" t="str">
        <f t="shared" ca="1" si="407"/>
        <v/>
      </c>
      <c r="JH2471" t="str">
        <f t="shared" ca="1" si="408"/>
        <v/>
      </c>
      <c r="JI2471" t="str">
        <f t="shared" ca="1" si="409"/>
        <v/>
      </c>
    </row>
    <row r="2472" spans="264:269" x14ac:dyDescent="0.2">
      <c r="JD2472">
        <f t="shared" si="404"/>
        <v>0</v>
      </c>
      <c r="JE2472">
        <f t="shared" si="405"/>
        <v>0</v>
      </c>
      <c r="JF2472" t="str">
        <f t="shared" ca="1" si="406"/>
        <v/>
      </c>
      <c r="JG2472" t="str">
        <f t="shared" ca="1" si="407"/>
        <v/>
      </c>
      <c r="JH2472" t="str">
        <f t="shared" ca="1" si="408"/>
        <v/>
      </c>
      <c r="JI2472" t="str">
        <f t="shared" ca="1" si="409"/>
        <v/>
      </c>
    </row>
    <row r="2473" spans="264:269" x14ac:dyDescent="0.2">
      <c r="JD2473">
        <f t="shared" si="404"/>
        <v>0</v>
      </c>
      <c r="JE2473">
        <f t="shared" si="405"/>
        <v>0</v>
      </c>
      <c r="JF2473" t="str">
        <f t="shared" ca="1" si="406"/>
        <v/>
      </c>
      <c r="JG2473" t="str">
        <f t="shared" ca="1" si="407"/>
        <v/>
      </c>
      <c r="JH2473" t="str">
        <f t="shared" ca="1" si="408"/>
        <v/>
      </c>
      <c r="JI2473" t="str">
        <f t="shared" ca="1" si="409"/>
        <v/>
      </c>
    </row>
    <row r="2474" spans="264:269" x14ac:dyDescent="0.2">
      <c r="JD2474">
        <f t="shared" si="404"/>
        <v>0</v>
      </c>
      <c r="JE2474">
        <f t="shared" si="405"/>
        <v>0</v>
      </c>
      <c r="JF2474" t="str">
        <f t="shared" ca="1" si="406"/>
        <v/>
      </c>
      <c r="JG2474" t="str">
        <f t="shared" ca="1" si="407"/>
        <v/>
      </c>
      <c r="JH2474" t="str">
        <f t="shared" ca="1" si="408"/>
        <v/>
      </c>
      <c r="JI2474" t="str">
        <f t="shared" ca="1" si="409"/>
        <v/>
      </c>
    </row>
    <row r="2475" spans="264:269" x14ac:dyDescent="0.2">
      <c r="JD2475">
        <f t="shared" si="404"/>
        <v>0</v>
      </c>
      <c r="JE2475">
        <f t="shared" si="405"/>
        <v>0</v>
      </c>
      <c r="JF2475" t="str">
        <f t="shared" ca="1" si="406"/>
        <v/>
      </c>
      <c r="JG2475" t="str">
        <f t="shared" ca="1" si="407"/>
        <v/>
      </c>
      <c r="JH2475" t="str">
        <f t="shared" ca="1" si="408"/>
        <v/>
      </c>
      <c r="JI2475" t="str">
        <f t="shared" ca="1" si="409"/>
        <v/>
      </c>
    </row>
    <row r="2476" spans="264:269" x14ac:dyDescent="0.2">
      <c r="JD2476">
        <f t="shared" si="404"/>
        <v>0</v>
      </c>
      <c r="JE2476">
        <f t="shared" si="405"/>
        <v>0</v>
      </c>
      <c r="JF2476" t="str">
        <f t="shared" ca="1" si="406"/>
        <v/>
      </c>
      <c r="JG2476" t="str">
        <f t="shared" ca="1" si="407"/>
        <v/>
      </c>
      <c r="JH2476" t="str">
        <f t="shared" ca="1" si="408"/>
        <v/>
      </c>
      <c r="JI2476" t="str">
        <f t="shared" ca="1" si="409"/>
        <v/>
      </c>
    </row>
    <row r="2477" spans="264:269" x14ac:dyDescent="0.2">
      <c r="JD2477">
        <f t="shared" si="404"/>
        <v>0</v>
      </c>
      <c r="JE2477">
        <f t="shared" si="405"/>
        <v>0</v>
      </c>
      <c r="JF2477" t="str">
        <f t="shared" ca="1" si="406"/>
        <v/>
      </c>
      <c r="JG2477" t="str">
        <f t="shared" ca="1" si="407"/>
        <v/>
      </c>
      <c r="JH2477" t="str">
        <f t="shared" ca="1" si="408"/>
        <v/>
      </c>
      <c r="JI2477" t="str">
        <f t="shared" ca="1" si="409"/>
        <v/>
      </c>
    </row>
    <row r="2478" spans="264:269" x14ac:dyDescent="0.2">
      <c r="JD2478">
        <f t="shared" si="404"/>
        <v>0</v>
      </c>
      <c r="JE2478">
        <f t="shared" si="405"/>
        <v>0</v>
      </c>
      <c r="JF2478" t="str">
        <f t="shared" ca="1" si="406"/>
        <v/>
      </c>
      <c r="JG2478" t="str">
        <f t="shared" ca="1" si="407"/>
        <v/>
      </c>
      <c r="JH2478" t="str">
        <f t="shared" ca="1" si="408"/>
        <v/>
      </c>
      <c r="JI2478" t="str">
        <f t="shared" ca="1" si="409"/>
        <v/>
      </c>
    </row>
    <row r="2479" spans="264:269" x14ac:dyDescent="0.2">
      <c r="JD2479">
        <f t="shared" si="404"/>
        <v>0</v>
      </c>
      <c r="JE2479">
        <f t="shared" si="405"/>
        <v>0</v>
      </c>
      <c r="JF2479" t="str">
        <f t="shared" ca="1" si="406"/>
        <v/>
      </c>
      <c r="JG2479" t="str">
        <f t="shared" ca="1" si="407"/>
        <v/>
      </c>
      <c r="JH2479" t="str">
        <f t="shared" ca="1" si="408"/>
        <v/>
      </c>
      <c r="JI2479" t="str">
        <f t="shared" ca="1" si="409"/>
        <v/>
      </c>
    </row>
    <row r="2480" spans="264:269" x14ac:dyDescent="0.2">
      <c r="JD2480">
        <f t="shared" si="404"/>
        <v>0</v>
      </c>
      <c r="JE2480">
        <f t="shared" si="405"/>
        <v>0</v>
      </c>
      <c r="JF2480" t="str">
        <f t="shared" ca="1" si="406"/>
        <v/>
      </c>
      <c r="JG2480" t="str">
        <f t="shared" ca="1" si="407"/>
        <v/>
      </c>
      <c r="JH2480" t="str">
        <f t="shared" ca="1" si="408"/>
        <v/>
      </c>
      <c r="JI2480" t="str">
        <f t="shared" ca="1" si="409"/>
        <v/>
      </c>
    </row>
    <row r="2481" spans="264:269" x14ac:dyDescent="0.2">
      <c r="JD2481">
        <f t="shared" si="404"/>
        <v>0</v>
      </c>
      <c r="JE2481">
        <f t="shared" si="405"/>
        <v>0</v>
      </c>
      <c r="JF2481" t="str">
        <f t="shared" ca="1" si="406"/>
        <v/>
      </c>
      <c r="JG2481" t="str">
        <f t="shared" ca="1" si="407"/>
        <v/>
      </c>
      <c r="JH2481" t="str">
        <f t="shared" ca="1" si="408"/>
        <v/>
      </c>
      <c r="JI2481" t="str">
        <f t="shared" ca="1" si="409"/>
        <v/>
      </c>
    </row>
    <row r="2482" spans="264:269" x14ac:dyDescent="0.2">
      <c r="JD2482">
        <f t="shared" si="404"/>
        <v>0</v>
      </c>
      <c r="JE2482">
        <f t="shared" si="405"/>
        <v>0</v>
      </c>
      <c r="JF2482" t="str">
        <f t="shared" ca="1" si="406"/>
        <v/>
      </c>
      <c r="JG2482" t="str">
        <f t="shared" ca="1" si="407"/>
        <v/>
      </c>
      <c r="JH2482" t="str">
        <f t="shared" ca="1" si="408"/>
        <v/>
      </c>
      <c r="JI2482" t="str">
        <f t="shared" ca="1" si="409"/>
        <v/>
      </c>
    </row>
    <row r="2483" spans="264:269" x14ac:dyDescent="0.2">
      <c r="JD2483">
        <f t="shared" si="404"/>
        <v>0</v>
      </c>
      <c r="JE2483">
        <f t="shared" si="405"/>
        <v>0</v>
      </c>
      <c r="JF2483" t="str">
        <f t="shared" ca="1" si="406"/>
        <v/>
      </c>
      <c r="JG2483" t="str">
        <f t="shared" ca="1" si="407"/>
        <v/>
      </c>
      <c r="JH2483" t="str">
        <f t="shared" ca="1" si="408"/>
        <v/>
      </c>
      <c r="JI2483" t="str">
        <f t="shared" ca="1" si="409"/>
        <v/>
      </c>
    </row>
    <row r="2484" spans="264:269" x14ac:dyDescent="0.2">
      <c r="JD2484">
        <f t="shared" si="404"/>
        <v>0</v>
      </c>
      <c r="JE2484">
        <f t="shared" si="405"/>
        <v>0</v>
      </c>
      <c r="JF2484" t="str">
        <f t="shared" ca="1" si="406"/>
        <v/>
      </c>
      <c r="JG2484" t="str">
        <f t="shared" ca="1" si="407"/>
        <v/>
      </c>
      <c r="JH2484" t="str">
        <f t="shared" ca="1" si="408"/>
        <v/>
      </c>
      <c r="JI2484" t="str">
        <f t="shared" ca="1" si="409"/>
        <v/>
      </c>
    </row>
    <row r="2485" spans="264:269" x14ac:dyDescent="0.2">
      <c r="JD2485">
        <f t="shared" si="404"/>
        <v>0</v>
      </c>
      <c r="JE2485">
        <f t="shared" si="405"/>
        <v>0</v>
      </c>
      <c r="JF2485" t="str">
        <f t="shared" ca="1" si="406"/>
        <v/>
      </c>
      <c r="JG2485" t="str">
        <f t="shared" ca="1" si="407"/>
        <v/>
      </c>
      <c r="JH2485" t="str">
        <f t="shared" ca="1" si="408"/>
        <v/>
      </c>
      <c r="JI2485" t="str">
        <f t="shared" ca="1" si="409"/>
        <v/>
      </c>
    </row>
    <row r="2486" spans="264:269" x14ac:dyDescent="0.2">
      <c r="JD2486">
        <f t="shared" si="404"/>
        <v>0</v>
      </c>
      <c r="JE2486">
        <f t="shared" si="405"/>
        <v>0</v>
      </c>
      <c r="JF2486" t="str">
        <f t="shared" ca="1" si="406"/>
        <v/>
      </c>
      <c r="JG2486" t="str">
        <f t="shared" ca="1" si="407"/>
        <v/>
      </c>
      <c r="JH2486" t="str">
        <f t="shared" ca="1" si="408"/>
        <v/>
      </c>
      <c r="JI2486" t="str">
        <f t="shared" ca="1" si="409"/>
        <v/>
      </c>
    </row>
    <row r="2487" spans="264:269" x14ac:dyDescent="0.2">
      <c r="JD2487">
        <f t="shared" si="404"/>
        <v>0</v>
      </c>
      <c r="JE2487">
        <f t="shared" si="405"/>
        <v>0</v>
      </c>
      <c r="JF2487" t="str">
        <f t="shared" ca="1" si="406"/>
        <v/>
      </c>
      <c r="JG2487" t="str">
        <f t="shared" ca="1" si="407"/>
        <v/>
      </c>
      <c r="JH2487" t="str">
        <f t="shared" ca="1" si="408"/>
        <v/>
      </c>
      <c r="JI2487" t="str">
        <f t="shared" ca="1" si="409"/>
        <v/>
      </c>
    </row>
    <row r="2488" spans="264:269" x14ac:dyDescent="0.2">
      <c r="JD2488">
        <f t="shared" si="404"/>
        <v>0</v>
      </c>
      <c r="JE2488">
        <f t="shared" si="405"/>
        <v>0</v>
      </c>
      <c r="JF2488" t="str">
        <f t="shared" ca="1" si="406"/>
        <v/>
      </c>
      <c r="JG2488" t="str">
        <f t="shared" ca="1" si="407"/>
        <v/>
      </c>
      <c r="JH2488" t="str">
        <f t="shared" ca="1" si="408"/>
        <v/>
      </c>
      <c r="JI2488" t="str">
        <f t="shared" ca="1" si="409"/>
        <v/>
      </c>
    </row>
    <row r="2489" spans="264:269" x14ac:dyDescent="0.2">
      <c r="JD2489">
        <f t="shared" si="404"/>
        <v>0</v>
      </c>
      <c r="JE2489">
        <f t="shared" si="405"/>
        <v>0</v>
      </c>
      <c r="JF2489" t="str">
        <f t="shared" ca="1" si="406"/>
        <v/>
      </c>
      <c r="JG2489" t="str">
        <f t="shared" ca="1" si="407"/>
        <v/>
      </c>
      <c r="JH2489" t="str">
        <f t="shared" ca="1" si="408"/>
        <v/>
      </c>
      <c r="JI2489" t="str">
        <f t="shared" ca="1" si="409"/>
        <v/>
      </c>
    </row>
    <row r="2490" spans="264:269" x14ac:dyDescent="0.2">
      <c r="JD2490">
        <f t="shared" si="404"/>
        <v>0</v>
      </c>
      <c r="JE2490">
        <f t="shared" si="405"/>
        <v>0</v>
      </c>
      <c r="JF2490" t="str">
        <f t="shared" ca="1" si="406"/>
        <v/>
      </c>
      <c r="JG2490" t="str">
        <f t="shared" ca="1" si="407"/>
        <v/>
      </c>
      <c r="JH2490" t="str">
        <f t="shared" ca="1" si="408"/>
        <v/>
      </c>
      <c r="JI2490" t="str">
        <f t="shared" ca="1" si="409"/>
        <v/>
      </c>
    </row>
    <row r="2491" spans="264:269" x14ac:dyDescent="0.2">
      <c r="JD2491">
        <f t="shared" si="404"/>
        <v>0</v>
      </c>
      <c r="JE2491">
        <f t="shared" si="405"/>
        <v>0</v>
      </c>
      <c r="JF2491" t="str">
        <f t="shared" ca="1" si="406"/>
        <v/>
      </c>
      <c r="JG2491" t="str">
        <f t="shared" ca="1" si="407"/>
        <v/>
      </c>
      <c r="JH2491" t="str">
        <f t="shared" ca="1" si="408"/>
        <v/>
      </c>
      <c r="JI2491" t="str">
        <f t="shared" ca="1" si="409"/>
        <v/>
      </c>
    </row>
    <row r="2492" spans="264:269" x14ac:dyDescent="0.2">
      <c r="JD2492">
        <f t="shared" si="404"/>
        <v>0</v>
      </c>
      <c r="JE2492">
        <f t="shared" si="405"/>
        <v>0</v>
      </c>
      <c r="JF2492" t="str">
        <f t="shared" ca="1" si="406"/>
        <v/>
      </c>
      <c r="JG2492" t="str">
        <f t="shared" ca="1" si="407"/>
        <v/>
      </c>
      <c r="JH2492" t="str">
        <f t="shared" ca="1" si="408"/>
        <v/>
      </c>
      <c r="JI2492" t="str">
        <f t="shared" ca="1" si="409"/>
        <v/>
      </c>
    </row>
    <row r="2493" spans="264:269" x14ac:dyDescent="0.2">
      <c r="JD2493">
        <f t="shared" si="404"/>
        <v>0</v>
      </c>
      <c r="JE2493">
        <f t="shared" si="405"/>
        <v>0</v>
      </c>
      <c r="JF2493" t="str">
        <f t="shared" ca="1" si="406"/>
        <v/>
      </c>
      <c r="JG2493" t="str">
        <f t="shared" ca="1" si="407"/>
        <v/>
      </c>
      <c r="JH2493" t="str">
        <f t="shared" ca="1" si="408"/>
        <v/>
      </c>
      <c r="JI2493" t="str">
        <f t="shared" ca="1" si="409"/>
        <v/>
      </c>
    </row>
    <row r="2494" spans="264:269" x14ac:dyDescent="0.2">
      <c r="JD2494">
        <f t="shared" si="404"/>
        <v>0</v>
      </c>
      <c r="JE2494">
        <f t="shared" si="405"/>
        <v>0</v>
      </c>
      <c r="JF2494" t="str">
        <f t="shared" ca="1" si="406"/>
        <v/>
      </c>
      <c r="JG2494" t="str">
        <f t="shared" ca="1" si="407"/>
        <v/>
      </c>
      <c r="JH2494" t="str">
        <f t="shared" ca="1" si="408"/>
        <v/>
      </c>
      <c r="JI2494" t="str">
        <f t="shared" ca="1" si="409"/>
        <v/>
      </c>
    </row>
    <row r="2495" spans="264:269" x14ac:dyDescent="0.2">
      <c r="JD2495">
        <f t="shared" si="404"/>
        <v>0</v>
      </c>
      <c r="JE2495">
        <f t="shared" si="405"/>
        <v>0</v>
      </c>
      <c r="JF2495" t="str">
        <f t="shared" ca="1" si="406"/>
        <v/>
      </c>
      <c r="JG2495" t="str">
        <f t="shared" ca="1" si="407"/>
        <v/>
      </c>
      <c r="JH2495" t="str">
        <f t="shared" ca="1" si="408"/>
        <v/>
      </c>
      <c r="JI2495" t="str">
        <f t="shared" ca="1" si="409"/>
        <v/>
      </c>
    </row>
    <row r="2496" spans="264:269" x14ac:dyDescent="0.2">
      <c r="JD2496">
        <f t="shared" si="404"/>
        <v>0</v>
      </c>
      <c r="JE2496">
        <f t="shared" si="405"/>
        <v>0</v>
      </c>
      <c r="JF2496" t="str">
        <f t="shared" ca="1" si="406"/>
        <v/>
      </c>
      <c r="JG2496" t="str">
        <f t="shared" ca="1" si="407"/>
        <v/>
      </c>
      <c r="JH2496" t="str">
        <f t="shared" ca="1" si="408"/>
        <v/>
      </c>
      <c r="JI2496" t="str">
        <f t="shared" ca="1" si="409"/>
        <v/>
      </c>
    </row>
    <row r="2497" spans="264:269" x14ac:dyDescent="0.2">
      <c r="JD2497">
        <f t="shared" si="404"/>
        <v>0</v>
      </c>
      <c r="JE2497">
        <f t="shared" si="405"/>
        <v>0</v>
      </c>
      <c r="JF2497" t="str">
        <f t="shared" ca="1" si="406"/>
        <v/>
      </c>
      <c r="JG2497" t="str">
        <f t="shared" ca="1" si="407"/>
        <v/>
      </c>
      <c r="JH2497" t="str">
        <f t="shared" ca="1" si="408"/>
        <v/>
      </c>
      <c r="JI2497" t="str">
        <f t="shared" ca="1" si="409"/>
        <v/>
      </c>
    </row>
    <row r="2498" spans="264:269" x14ac:dyDescent="0.2">
      <c r="JD2498">
        <f t="shared" si="404"/>
        <v>0</v>
      </c>
      <c r="JE2498">
        <f t="shared" si="405"/>
        <v>0</v>
      </c>
      <c r="JF2498" t="str">
        <f t="shared" ca="1" si="406"/>
        <v/>
      </c>
      <c r="JG2498" t="str">
        <f t="shared" ca="1" si="407"/>
        <v/>
      </c>
      <c r="JH2498" t="str">
        <f t="shared" ca="1" si="408"/>
        <v/>
      </c>
      <c r="JI2498" t="str">
        <f t="shared" ca="1" si="409"/>
        <v/>
      </c>
    </row>
    <row r="2499" spans="264:269" x14ac:dyDescent="0.2">
      <c r="JD2499">
        <f t="shared" si="404"/>
        <v>0</v>
      </c>
      <c r="JE2499">
        <f t="shared" si="405"/>
        <v>0</v>
      </c>
      <c r="JF2499" t="str">
        <f t="shared" ca="1" si="406"/>
        <v/>
      </c>
      <c r="JG2499" t="str">
        <f t="shared" ca="1" si="407"/>
        <v/>
      </c>
      <c r="JH2499" t="str">
        <f t="shared" ca="1" si="408"/>
        <v/>
      </c>
      <c r="JI2499" t="str">
        <f t="shared" ca="1" si="409"/>
        <v/>
      </c>
    </row>
    <row r="2500" spans="264:269" x14ac:dyDescent="0.2">
      <c r="JD2500">
        <f t="shared" si="404"/>
        <v>0</v>
      </c>
      <c r="JE2500">
        <f t="shared" si="405"/>
        <v>0</v>
      </c>
      <c r="JF2500" t="str">
        <f t="shared" ca="1" si="406"/>
        <v/>
      </c>
      <c r="JG2500" t="str">
        <f t="shared" ca="1" si="407"/>
        <v/>
      </c>
      <c r="JH2500" t="str">
        <f t="shared" ca="1" si="408"/>
        <v/>
      </c>
      <c r="JI2500" t="str">
        <f t="shared" ca="1" si="409"/>
        <v/>
      </c>
    </row>
    <row r="2501" spans="264:269" x14ac:dyDescent="0.2">
      <c r="JD2501">
        <f t="shared" si="404"/>
        <v>0</v>
      </c>
      <c r="JE2501">
        <f t="shared" si="405"/>
        <v>0</v>
      </c>
      <c r="JF2501" t="str">
        <f t="shared" ca="1" si="406"/>
        <v/>
      </c>
      <c r="JG2501" t="str">
        <f t="shared" ca="1" si="407"/>
        <v/>
      </c>
      <c r="JH2501" t="str">
        <f t="shared" ca="1" si="408"/>
        <v/>
      </c>
      <c r="JI2501" t="str">
        <f t="shared" ca="1" si="409"/>
        <v/>
      </c>
    </row>
    <row r="2502" spans="264:269" x14ac:dyDescent="0.2">
      <c r="JD2502">
        <f t="shared" si="404"/>
        <v>0</v>
      </c>
      <c r="JE2502">
        <f t="shared" si="405"/>
        <v>0</v>
      </c>
      <c r="JF2502" t="str">
        <f t="shared" ca="1" si="406"/>
        <v/>
      </c>
      <c r="JG2502" t="str">
        <f t="shared" ca="1" si="407"/>
        <v/>
      </c>
      <c r="JH2502" t="str">
        <f t="shared" ca="1" si="408"/>
        <v/>
      </c>
      <c r="JI2502" t="str">
        <f t="shared" ca="1" si="409"/>
        <v/>
      </c>
    </row>
    <row r="2503" spans="264:269" x14ac:dyDescent="0.2">
      <c r="JD2503">
        <f t="shared" si="404"/>
        <v>0</v>
      </c>
      <c r="JE2503">
        <f t="shared" si="405"/>
        <v>0</v>
      </c>
      <c r="JF2503" t="str">
        <f t="shared" ca="1" si="406"/>
        <v/>
      </c>
      <c r="JG2503" t="str">
        <f t="shared" ca="1" si="407"/>
        <v/>
      </c>
      <c r="JH2503" t="str">
        <f t="shared" ca="1" si="408"/>
        <v/>
      </c>
      <c r="JI2503" t="str">
        <f t="shared" ca="1" si="409"/>
        <v/>
      </c>
    </row>
    <row r="2504" spans="264:269" x14ac:dyDescent="0.2">
      <c r="JD2504">
        <f t="shared" si="404"/>
        <v>0</v>
      </c>
      <c r="JE2504">
        <f t="shared" si="405"/>
        <v>0</v>
      </c>
      <c r="JF2504" t="str">
        <f t="shared" ca="1" si="406"/>
        <v/>
      </c>
      <c r="JG2504" t="str">
        <f t="shared" ca="1" si="407"/>
        <v/>
      </c>
      <c r="JH2504" t="str">
        <f t="shared" ca="1" si="408"/>
        <v/>
      </c>
      <c r="JI2504" t="str">
        <f t="shared" ca="1" si="409"/>
        <v/>
      </c>
    </row>
    <row r="2505" spans="264:269" x14ac:dyDescent="0.2">
      <c r="JD2505">
        <f t="shared" si="404"/>
        <v>0</v>
      </c>
      <c r="JE2505">
        <f t="shared" si="405"/>
        <v>0</v>
      </c>
      <c r="JF2505" t="str">
        <f t="shared" ca="1" si="406"/>
        <v/>
      </c>
      <c r="JG2505" t="str">
        <f t="shared" ca="1" si="407"/>
        <v/>
      </c>
      <c r="JH2505" t="str">
        <f t="shared" ca="1" si="408"/>
        <v/>
      </c>
      <c r="JI2505" t="str">
        <f t="shared" ca="1" si="409"/>
        <v/>
      </c>
    </row>
    <row r="2506" spans="264:269" x14ac:dyDescent="0.2">
      <c r="JD2506">
        <f t="shared" si="404"/>
        <v>0</v>
      </c>
      <c r="JE2506">
        <f t="shared" si="405"/>
        <v>0</v>
      </c>
      <c r="JF2506" t="str">
        <f t="shared" ca="1" si="406"/>
        <v/>
      </c>
      <c r="JG2506" t="str">
        <f t="shared" ca="1" si="407"/>
        <v/>
      </c>
      <c r="JH2506" t="str">
        <f t="shared" ca="1" si="408"/>
        <v/>
      </c>
      <c r="JI2506" t="str">
        <f t="shared" ca="1" si="409"/>
        <v/>
      </c>
    </row>
    <row r="2507" spans="264:269" x14ac:dyDescent="0.2">
      <c r="JD2507">
        <f t="shared" si="404"/>
        <v>0</v>
      </c>
      <c r="JE2507">
        <f t="shared" si="405"/>
        <v>0</v>
      </c>
      <c r="JF2507" t="str">
        <f t="shared" ca="1" si="406"/>
        <v/>
      </c>
      <c r="JG2507" t="str">
        <f t="shared" ca="1" si="407"/>
        <v/>
      </c>
      <c r="JH2507" t="str">
        <f t="shared" ca="1" si="408"/>
        <v/>
      </c>
      <c r="JI2507" t="str">
        <f t="shared" ca="1" si="409"/>
        <v/>
      </c>
    </row>
    <row r="2508" spans="264:269" x14ac:dyDescent="0.2">
      <c r="JD2508">
        <f t="shared" si="404"/>
        <v>0</v>
      </c>
      <c r="JE2508">
        <f t="shared" si="405"/>
        <v>0</v>
      </c>
      <c r="JF2508" t="str">
        <f t="shared" ca="1" si="406"/>
        <v/>
      </c>
      <c r="JG2508" t="str">
        <f t="shared" ca="1" si="407"/>
        <v/>
      </c>
      <c r="JH2508" t="str">
        <f t="shared" ca="1" si="408"/>
        <v/>
      </c>
      <c r="JI2508" t="str">
        <f t="shared" ca="1" si="409"/>
        <v/>
      </c>
    </row>
    <row r="2509" spans="264:269" x14ac:dyDescent="0.2">
      <c r="JD2509">
        <f t="shared" si="404"/>
        <v>0</v>
      </c>
      <c r="JE2509">
        <f t="shared" si="405"/>
        <v>0</v>
      </c>
      <c r="JF2509" t="str">
        <f t="shared" ca="1" si="406"/>
        <v/>
      </c>
      <c r="JG2509" t="str">
        <f t="shared" ca="1" si="407"/>
        <v/>
      </c>
      <c r="JH2509" t="str">
        <f t="shared" ca="1" si="408"/>
        <v/>
      </c>
      <c r="JI2509" t="str">
        <f t="shared" ca="1" si="409"/>
        <v/>
      </c>
    </row>
    <row r="2510" spans="264:269" x14ac:dyDescent="0.2">
      <c r="JD2510">
        <f t="shared" si="404"/>
        <v>0</v>
      </c>
      <c r="JE2510">
        <f t="shared" si="405"/>
        <v>0</v>
      </c>
      <c r="JF2510" t="str">
        <f t="shared" ca="1" si="406"/>
        <v/>
      </c>
      <c r="JG2510" t="str">
        <f t="shared" ca="1" si="407"/>
        <v/>
      </c>
      <c r="JH2510" t="str">
        <f t="shared" ca="1" si="408"/>
        <v/>
      </c>
      <c r="JI2510" t="str">
        <f t="shared" ca="1" si="409"/>
        <v/>
      </c>
    </row>
    <row r="2511" spans="264:269" x14ac:dyDescent="0.2">
      <c r="JD2511">
        <f t="shared" si="404"/>
        <v>0</v>
      </c>
      <c r="JE2511">
        <f t="shared" si="405"/>
        <v>0</v>
      </c>
      <c r="JF2511" t="str">
        <f t="shared" ca="1" si="406"/>
        <v/>
      </c>
      <c r="JG2511" t="str">
        <f t="shared" ca="1" si="407"/>
        <v/>
      </c>
      <c r="JH2511" t="str">
        <f t="shared" ca="1" si="408"/>
        <v/>
      </c>
      <c r="JI2511" t="str">
        <f t="shared" ca="1" si="409"/>
        <v/>
      </c>
    </row>
    <row r="2512" spans="264:269" x14ac:dyDescent="0.2">
      <c r="JD2512">
        <f t="shared" si="404"/>
        <v>0</v>
      </c>
      <c r="JE2512">
        <f t="shared" si="405"/>
        <v>0</v>
      </c>
      <c r="JF2512" t="str">
        <f t="shared" ca="1" si="406"/>
        <v/>
      </c>
      <c r="JG2512" t="str">
        <f t="shared" ca="1" si="407"/>
        <v/>
      </c>
      <c r="JH2512" t="str">
        <f t="shared" ca="1" si="408"/>
        <v/>
      </c>
      <c r="JI2512" t="str">
        <f t="shared" ca="1" si="409"/>
        <v/>
      </c>
    </row>
    <row r="2513" spans="264:269" x14ac:dyDescent="0.2">
      <c r="JD2513">
        <f t="shared" si="404"/>
        <v>0</v>
      </c>
      <c r="JE2513">
        <f t="shared" si="405"/>
        <v>0</v>
      </c>
      <c r="JF2513" t="str">
        <f t="shared" ca="1" si="406"/>
        <v/>
      </c>
      <c r="JG2513" t="str">
        <f t="shared" ca="1" si="407"/>
        <v/>
      </c>
      <c r="JH2513" t="str">
        <f t="shared" ca="1" si="408"/>
        <v/>
      </c>
      <c r="JI2513" t="str">
        <f t="shared" ca="1" si="409"/>
        <v/>
      </c>
    </row>
    <row r="2514" spans="264:269" x14ac:dyDescent="0.2">
      <c r="JD2514">
        <f t="shared" si="404"/>
        <v>0</v>
      </c>
      <c r="JE2514">
        <f t="shared" si="405"/>
        <v>0</v>
      </c>
      <c r="JF2514" t="str">
        <f t="shared" ca="1" si="406"/>
        <v/>
      </c>
      <c r="JG2514" t="str">
        <f t="shared" ca="1" si="407"/>
        <v/>
      </c>
      <c r="JH2514" t="str">
        <f t="shared" ca="1" si="408"/>
        <v/>
      </c>
      <c r="JI2514" t="str">
        <f t="shared" ca="1" si="409"/>
        <v/>
      </c>
    </row>
    <row r="2515" spans="264:269" x14ac:dyDescent="0.2">
      <c r="JD2515">
        <f t="shared" si="404"/>
        <v>0</v>
      </c>
      <c r="JE2515">
        <f t="shared" si="405"/>
        <v>0</v>
      </c>
      <c r="JF2515" t="str">
        <f t="shared" ca="1" si="406"/>
        <v/>
      </c>
      <c r="JG2515" t="str">
        <f t="shared" ca="1" si="407"/>
        <v/>
      </c>
      <c r="JH2515" t="str">
        <f t="shared" ca="1" si="408"/>
        <v/>
      </c>
      <c r="JI2515" t="str">
        <f t="shared" ca="1" si="409"/>
        <v/>
      </c>
    </row>
    <row r="2516" spans="264:269" x14ac:dyDescent="0.2">
      <c r="JD2516">
        <f t="shared" si="404"/>
        <v>0</v>
      </c>
      <c r="JE2516">
        <f t="shared" si="405"/>
        <v>0</v>
      </c>
      <c r="JF2516" t="str">
        <f t="shared" ca="1" si="406"/>
        <v/>
      </c>
      <c r="JG2516" t="str">
        <f t="shared" ca="1" si="407"/>
        <v/>
      </c>
      <c r="JH2516" t="str">
        <f t="shared" ca="1" si="408"/>
        <v/>
      </c>
      <c r="JI2516" t="str">
        <f t="shared" ca="1" si="409"/>
        <v/>
      </c>
    </row>
    <row r="2517" spans="264:269" x14ac:dyDescent="0.2">
      <c r="JD2517">
        <f t="shared" si="404"/>
        <v>0</v>
      </c>
      <c r="JE2517">
        <f t="shared" si="405"/>
        <v>0</v>
      </c>
      <c r="JF2517" t="str">
        <f t="shared" ca="1" si="406"/>
        <v/>
      </c>
      <c r="JG2517" t="str">
        <f t="shared" ca="1" si="407"/>
        <v/>
      </c>
      <c r="JH2517" t="str">
        <f t="shared" ca="1" si="408"/>
        <v/>
      </c>
      <c r="JI2517" t="str">
        <f t="shared" ca="1" si="409"/>
        <v/>
      </c>
    </row>
    <row r="2518" spans="264:269" x14ac:dyDescent="0.2">
      <c r="JD2518">
        <f t="shared" si="404"/>
        <v>0</v>
      </c>
      <c r="JE2518">
        <f t="shared" si="405"/>
        <v>0</v>
      </c>
      <c r="JF2518" t="str">
        <f t="shared" ca="1" si="406"/>
        <v/>
      </c>
      <c r="JG2518" t="str">
        <f t="shared" ca="1" si="407"/>
        <v/>
      </c>
      <c r="JH2518" t="str">
        <f t="shared" ca="1" si="408"/>
        <v/>
      </c>
      <c r="JI2518" t="str">
        <f t="shared" ca="1" si="409"/>
        <v/>
      </c>
    </row>
    <row r="2519" spans="264:269" x14ac:dyDescent="0.2">
      <c r="JD2519">
        <f t="shared" si="404"/>
        <v>0</v>
      </c>
      <c r="JE2519">
        <f t="shared" si="405"/>
        <v>0</v>
      </c>
      <c r="JF2519" t="str">
        <f t="shared" ca="1" si="406"/>
        <v/>
      </c>
      <c r="JG2519" t="str">
        <f t="shared" ca="1" si="407"/>
        <v/>
      </c>
      <c r="JH2519" t="str">
        <f t="shared" ca="1" si="408"/>
        <v/>
      </c>
      <c r="JI2519" t="str">
        <f t="shared" ca="1" si="409"/>
        <v/>
      </c>
    </row>
    <row r="2520" spans="264:269" x14ac:dyDescent="0.2">
      <c r="JD2520">
        <f t="shared" si="404"/>
        <v>0</v>
      </c>
      <c r="JE2520">
        <f t="shared" si="405"/>
        <v>0</v>
      </c>
      <c r="JF2520" t="str">
        <f t="shared" ca="1" si="406"/>
        <v/>
      </c>
      <c r="JG2520" t="str">
        <f t="shared" ca="1" si="407"/>
        <v/>
      </c>
      <c r="JH2520" t="str">
        <f t="shared" ca="1" si="408"/>
        <v/>
      </c>
      <c r="JI2520" t="str">
        <f t="shared" ca="1" si="409"/>
        <v/>
      </c>
    </row>
    <row r="2521" spans="264:269" x14ac:dyDescent="0.2">
      <c r="JD2521">
        <f t="shared" si="404"/>
        <v>0</v>
      </c>
      <c r="JE2521">
        <f t="shared" si="405"/>
        <v>0</v>
      </c>
      <c r="JF2521" t="str">
        <f t="shared" ca="1" si="406"/>
        <v/>
      </c>
      <c r="JG2521" t="str">
        <f t="shared" ca="1" si="407"/>
        <v/>
      </c>
      <c r="JH2521" t="str">
        <f t="shared" ca="1" si="408"/>
        <v/>
      </c>
      <c r="JI2521" t="str">
        <f t="shared" ca="1" si="409"/>
        <v/>
      </c>
    </row>
    <row r="2522" spans="264:269" x14ac:dyDescent="0.2">
      <c r="JD2522">
        <f t="shared" si="404"/>
        <v>0</v>
      </c>
      <c r="JE2522">
        <f t="shared" si="405"/>
        <v>0</v>
      </c>
      <c r="JF2522" t="str">
        <f t="shared" ca="1" si="406"/>
        <v/>
      </c>
      <c r="JG2522" t="str">
        <f t="shared" ca="1" si="407"/>
        <v/>
      </c>
      <c r="JH2522" t="str">
        <f t="shared" ca="1" si="408"/>
        <v/>
      </c>
      <c r="JI2522" t="str">
        <f t="shared" ca="1" si="409"/>
        <v/>
      </c>
    </row>
    <row r="2523" spans="264:269" x14ac:dyDescent="0.2">
      <c r="JD2523">
        <f t="shared" si="404"/>
        <v>0</v>
      </c>
      <c r="JE2523">
        <f t="shared" si="405"/>
        <v>0</v>
      </c>
      <c r="JF2523" t="str">
        <f t="shared" ca="1" si="406"/>
        <v/>
      </c>
      <c r="JG2523" t="str">
        <f t="shared" ca="1" si="407"/>
        <v/>
      </c>
      <c r="JH2523" t="str">
        <f t="shared" ca="1" si="408"/>
        <v/>
      </c>
      <c r="JI2523" t="str">
        <f t="shared" ca="1" si="409"/>
        <v/>
      </c>
    </row>
  </sheetData>
  <phoneticPr fontId="9" type="noConversion"/>
  <conditionalFormatting sqref="BI27 H447:BH449 H27:BH40">
    <cfRule type="expression" dxfId="12" priority="2" stopIfTrue="1">
      <formula>AND($D27&lt;&gt;MAXR, $D27&lt;&gt;0, H$19&lt;&gt;0)</formula>
    </cfRule>
  </conditionalFormatting>
  <conditionalFormatting sqref="V3:V11 V13">
    <cfRule type="expression" dxfId="11" priority="3" stopIfTrue="1">
      <formula>U3=FALSE</formula>
    </cfRule>
  </conditionalFormatting>
  <conditionalFormatting sqref="H23:BH23">
    <cfRule type="expression" dxfId="10" priority="4" stopIfTrue="1">
      <formula>H23&lt;&gt;""</formula>
    </cfRule>
  </conditionalFormatting>
  <conditionalFormatting sqref="E447:E449 E27:E40">
    <cfRule type="cellIs" dxfId="9" priority="5" stopIfTrue="1" operator="notEqual">
      <formula>0</formula>
    </cfRule>
  </conditionalFormatting>
  <conditionalFormatting sqref="F21">
    <cfRule type="expression" dxfId="8" priority="6" stopIfTrue="1">
      <formula>F21&gt;0</formula>
    </cfRule>
  </conditionalFormatting>
  <conditionalFormatting sqref="C16 U3:U7">
    <cfRule type="cellIs" dxfId="7" priority="7" stopIfTrue="1" operator="notEqual">
      <formula>TRUE</formula>
    </cfRule>
  </conditionalFormatting>
  <conditionalFormatting sqref="H21:BH21">
    <cfRule type="expression" dxfId="6" priority="8" stopIfTrue="1">
      <formula>H21&lt;&gt;""</formula>
    </cfRule>
  </conditionalFormatting>
  <conditionalFormatting sqref="H17:BH17">
    <cfRule type="cellIs" dxfId="5" priority="9" stopIfTrue="1" operator="greaterThan">
      <formula>0</formula>
    </cfRule>
  </conditionalFormatting>
  <conditionalFormatting sqref="F447:F449 F27:F40">
    <cfRule type="cellIs" dxfId="4" priority="10" stopIfTrue="1" operator="notEqual">
      <formula>""</formula>
    </cfRule>
  </conditionalFormatting>
  <conditionalFormatting sqref="BN27:DM40">
    <cfRule type="cellIs" dxfId="3" priority="11" stopIfTrue="1" operator="equal">
      <formula>1</formula>
    </cfRule>
    <cfRule type="cellIs" dxfId="2" priority="12" stopIfTrue="1" operator="notEqual">
      <formula>""</formula>
    </cfRule>
  </conditionalFormatting>
  <conditionalFormatting sqref="BJ27:BJ40">
    <cfRule type="cellIs" dxfId="1" priority="24" stopIfTrue="1" operator="equal">
      <formula>1</formula>
    </cfRule>
  </conditionalFormatting>
  <conditionalFormatting sqref="JD447:JI2523 JD24:JI40">
    <cfRule type="expression" dxfId="0" priority="1" stopIfTrue="1">
      <formula>$JD24=0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1" r:id="rId4" name="Spinner 13">
              <controlPr defaultSize="0" autoPict="0">
                <anchor moveWithCells="1" sizeWithCells="1">
                  <from>
                    <xdr:col>7</xdr:col>
                    <xdr:colOff>0</xdr:colOff>
                    <xdr:row>58</xdr:row>
                    <xdr:rowOff>0</xdr:rowOff>
                  </from>
                  <to>
                    <xdr:col>7</xdr:col>
                    <xdr:colOff>0</xdr:colOff>
                    <xdr:row>60</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7" tint="0.39997558519241921"/>
  </sheetPr>
  <dimension ref="A1:CK86"/>
  <sheetViews>
    <sheetView showGridLines="0" zoomScale="80" workbookViewId="0">
      <pane xSplit="7" ySplit="15" topLeftCell="H16" activePane="bottomRight" state="frozen"/>
      <selection activeCell="P19" sqref="P19"/>
      <selection pane="topRight" activeCell="P19" sqref="P19"/>
      <selection pane="bottomLeft" activeCell="P19" sqref="P19"/>
      <selection pane="bottomRight" activeCell="H16" sqref="H16"/>
    </sheetView>
  </sheetViews>
  <sheetFormatPr defaultRowHeight="12.75" outlineLevelCol="1" x14ac:dyDescent="0.2"/>
  <cols>
    <col min="1" max="1" width="14" style="3" customWidth="1"/>
    <col min="2" max="2" width="9.140625" style="3"/>
    <col min="3" max="5" width="9.140625" style="3" hidden="1" customWidth="1"/>
    <col min="6" max="6" width="23.85546875" style="3" bestFit="1" customWidth="1"/>
    <col min="7" max="7" width="10.5703125" style="3" bestFit="1" customWidth="1"/>
    <col min="8" max="8" width="25.7109375"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63" width="48.28515625" style="3" customWidth="1"/>
    <col min="64" max="121" width="18.7109375" style="3" customWidth="1"/>
    <col min="122" max="16384" width="9.140625" style="3"/>
  </cols>
  <sheetData>
    <row r="1" spans="1:89" customFormat="1" ht="13.5" hidden="1" customHeight="1" x14ac:dyDescent="0.2">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89" customFormat="1" ht="13.5" customHeight="1" x14ac:dyDescent="0.2">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89" customFormat="1" ht="13.5" customHeight="1" x14ac:dyDescent="0.2">
      <c r="A3" s="110"/>
      <c r="B3" s="110"/>
      <c r="C3" s="110"/>
      <c r="D3" s="110"/>
      <c r="E3" s="12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CH3" s="3" t="s">
        <v>236</v>
      </c>
      <c r="CI3" s="3"/>
      <c r="CJ3" s="3"/>
      <c r="CK3" s="3"/>
    </row>
    <row r="4" spans="1:89" customFormat="1" ht="13.5" customHeight="1" x14ac:dyDescent="0.2">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CH4" s="126"/>
      <c r="CI4" s="126" t="s">
        <v>235</v>
      </c>
      <c r="CJ4" s="126" t="str">
        <f>"Percentage Metrics Plot for"</f>
        <v>Percentage Metrics Plot for</v>
      </c>
      <c r="CK4" s="126"/>
    </row>
    <row r="5" spans="1:89" customFormat="1" ht="13.5" customHeight="1" x14ac:dyDescent="0.2">
      <c r="A5" s="110"/>
      <c r="B5" s="124"/>
      <c r="C5" s="124"/>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CH5" s="126"/>
      <c r="CI5" s="126"/>
      <c r="CJ5" s="126"/>
      <c r="CK5" s="126"/>
    </row>
    <row r="6" spans="1:89" customFormat="1" ht="13.5" customHeight="1" x14ac:dyDescent="0.2">
      <c r="A6" s="125" t="s">
        <v>225</v>
      </c>
      <c r="B6" s="110"/>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CH6" s="126"/>
      <c r="CI6" s="126"/>
      <c r="CJ6" s="126"/>
      <c r="CK6" s="126"/>
    </row>
    <row r="7" spans="1:89" customFormat="1" ht="13.5" customHeight="1" x14ac:dyDescent="0.2">
      <c r="A7" s="152" t="str">
        <f ca="1">HYPERLINK(Current_Period_Link,"Current Period")</f>
        <v>Current Period</v>
      </c>
      <c r="B7" s="124"/>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CH7" s="126"/>
      <c r="CI7" s="126"/>
      <c r="CJ7" s="126"/>
      <c r="CK7" s="126"/>
    </row>
    <row r="8" spans="1:89" customFormat="1" ht="13.5" customHeight="1" x14ac:dyDescent="0.2">
      <c r="A8" s="152" t="s">
        <v>216</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CH8" s="126"/>
      <c r="CI8" s="126"/>
      <c r="CJ8" s="126"/>
      <c r="CK8" s="126"/>
    </row>
    <row r="9" spans="1:89" customFormat="1" ht="13.5" customHeight="1" x14ac:dyDescent="0.2">
      <c r="A9" s="152" t="s">
        <v>222</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CH9" s="126"/>
      <c r="CI9" s="126"/>
      <c r="CJ9" s="126"/>
      <c r="CK9" s="126"/>
    </row>
    <row r="10" spans="1:89" customFormat="1" ht="13.5" customHeight="1" x14ac:dyDescent="0.2">
      <c r="A10" s="152" t="s">
        <v>238</v>
      </c>
      <c r="B10" s="126"/>
      <c r="C10" s="126"/>
      <c r="D10" s="126"/>
      <c r="E10" s="126"/>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CH10" s="126"/>
      <c r="CI10" s="126"/>
      <c r="CJ10" s="126"/>
      <c r="CK10" s="126"/>
    </row>
    <row r="11" spans="1:89" customFormat="1" x14ac:dyDescent="0.2">
      <c r="A11" s="126"/>
      <c r="B11" s="126"/>
      <c r="C11" s="126"/>
      <c r="D11" s="126"/>
      <c r="E11" s="126"/>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CH11" s="127" t="s">
        <v>229</v>
      </c>
      <c r="CI11" s="128"/>
      <c r="CJ11" s="129">
        <v>1</v>
      </c>
      <c r="CK11" s="128"/>
    </row>
    <row r="12" spans="1:89" s="121" customFormat="1" ht="13.5" customHeight="1" x14ac:dyDescent="0.2">
      <c r="A12" s="131" t="s">
        <v>299</v>
      </c>
      <c r="B12" s="126"/>
      <c r="C12" s="126"/>
      <c r="D12" s="126"/>
      <c r="E12" s="126"/>
      <c r="F12" s="110"/>
      <c r="G12" s="122"/>
      <c r="H12" s="122"/>
      <c r="I12" s="122"/>
      <c r="J12" s="122"/>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CH12" s="128"/>
      <c r="CI12" s="128"/>
      <c r="CJ12" s="128"/>
      <c r="CK12" s="128"/>
    </row>
    <row r="13" spans="1:89" customFormat="1" ht="13.5" customHeight="1" x14ac:dyDescent="0.2">
      <c r="A13" s="126"/>
      <c r="B13" s="126"/>
      <c r="C13" s="126"/>
      <c r="D13" s="126"/>
      <c r="E13" s="126"/>
      <c r="F13" s="110"/>
      <c r="G13" s="118"/>
      <c r="H13" s="118"/>
      <c r="I13" s="118"/>
      <c r="J13" s="118"/>
      <c r="K13" s="110"/>
      <c r="L13" s="110"/>
      <c r="M13" s="110"/>
      <c r="N13" s="309"/>
      <c r="O13" s="309"/>
      <c r="P13" s="309"/>
      <c r="Q13" s="309"/>
      <c r="R13" s="309"/>
      <c r="S13" s="309"/>
      <c r="T13" s="309"/>
      <c r="U13" s="309"/>
      <c r="V13" s="309"/>
      <c r="W13" s="309"/>
      <c r="X13" s="309"/>
      <c r="Y13" s="309"/>
      <c r="Z13" s="309"/>
      <c r="AA13" s="309"/>
      <c r="AB13" s="309"/>
      <c r="AC13" s="309"/>
      <c r="AD13" s="309"/>
      <c r="AE13" s="309"/>
      <c r="AF13" s="309"/>
      <c r="AG13" s="309"/>
      <c r="AH13" s="309"/>
      <c r="AI13" s="309"/>
      <c r="AJ13" s="309"/>
      <c r="AK13" s="309"/>
      <c r="AL13" s="309"/>
      <c r="AM13" s="309"/>
      <c r="AN13" s="309"/>
      <c r="AO13" s="309"/>
      <c r="AP13" s="309"/>
      <c r="AQ13" s="309"/>
      <c r="AR13" s="309"/>
      <c r="AS13" s="309"/>
      <c r="AT13" s="309"/>
      <c r="AU13" s="309"/>
      <c r="AV13" s="309"/>
      <c r="AW13" s="309"/>
      <c r="AX13" s="309"/>
      <c r="AY13" s="309"/>
      <c r="AZ13" s="309"/>
      <c r="BA13" s="309"/>
      <c r="BB13" s="309"/>
      <c r="BC13" s="309"/>
      <c r="BD13" s="309"/>
      <c r="BE13" s="309"/>
      <c r="BF13" s="309"/>
      <c r="BG13" s="309"/>
      <c r="BH13" s="309"/>
      <c r="BI13" s="309"/>
      <c r="BJ13" s="309"/>
      <c r="BK13" s="309"/>
      <c r="BL13" s="110"/>
      <c r="BM13" s="110"/>
      <c r="BN13" s="110"/>
      <c r="BO13" s="110"/>
      <c r="BP13" s="110"/>
      <c r="BQ13" s="110"/>
      <c r="BR13" s="110"/>
      <c r="BS13" s="110"/>
      <c r="BT13" s="110"/>
      <c r="BU13" s="110"/>
      <c r="BV13" s="110"/>
      <c r="CH13" s="127" t="s">
        <v>228</v>
      </c>
      <c r="CI13" s="128"/>
      <c r="CJ13" s="128" t="str">
        <f ca="1">INDEX(N15:AQ15,$CJ$11)</f>
        <v>AMERICAN EXPRESS100^AMERICAN EXPRESS100</v>
      </c>
      <c r="CK13" s="128"/>
    </row>
    <row r="14" spans="1:89" customFormat="1" ht="13.5" customHeight="1" x14ac:dyDescent="0.2">
      <c r="A14" s="126"/>
      <c r="B14" s="126"/>
      <c r="C14" s="126"/>
      <c r="D14" s="126"/>
      <c r="E14" s="126"/>
      <c r="F14" s="113">
        <v>101</v>
      </c>
      <c r="G14" s="113"/>
      <c r="H14" s="113"/>
      <c r="I14" s="113"/>
      <c r="J14" s="113"/>
      <c r="K14" s="113"/>
      <c r="L14" s="113"/>
      <c r="M14" s="113"/>
      <c r="N14" s="113">
        <f>COLUMN()+88</f>
        <v>102</v>
      </c>
      <c r="O14" s="113">
        <f t="shared" ref="O14:BK14" si="0">COLUMN()+88</f>
        <v>103</v>
      </c>
      <c r="P14" s="113">
        <f t="shared" si="0"/>
        <v>104</v>
      </c>
      <c r="Q14" s="113">
        <f t="shared" si="0"/>
        <v>105</v>
      </c>
      <c r="R14" s="113">
        <f t="shared" si="0"/>
        <v>106</v>
      </c>
      <c r="S14" s="113">
        <f t="shared" si="0"/>
        <v>107</v>
      </c>
      <c r="T14" s="113">
        <f t="shared" si="0"/>
        <v>108</v>
      </c>
      <c r="U14" s="113">
        <f t="shared" si="0"/>
        <v>109</v>
      </c>
      <c r="V14" s="113">
        <f t="shared" si="0"/>
        <v>110</v>
      </c>
      <c r="W14" s="113">
        <f t="shared" si="0"/>
        <v>111</v>
      </c>
      <c r="X14" s="113">
        <f t="shared" si="0"/>
        <v>112</v>
      </c>
      <c r="Y14" s="113">
        <f t="shared" si="0"/>
        <v>113</v>
      </c>
      <c r="Z14" s="113">
        <f t="shared" si="0"/>
        <v>114</v>
      </c>
      <c r="AA14" s="113">
        <f t="shared" si="0"/>
        <v>115</v>
      </c>
      <c r="AB14" s="113">
        <f t="shared" si="0"/>
        <v>116</v>
      </c>
      <c r="AC14" s="113">
        <f t="shared" si="0"/>
        <v>117</v>
      </c>
      <c r="AD14" s="113">
        <f t="shared" si="0"/>
        <v>118</v>
      </c>
      <c r="AE14" s="113">
        <f t="shared" si="0"/>
        <v>119</v>
      </c>
      <c r="AF14" s="113">
        <f t="shared" si="0"/>
        <v>120</v>
      </c>
      <c r="AG14" s="113">
        <f t="shared" si="0"/>
        <v>121</v>
      </c>
      <c r="AH14" s="113">
        <f t="shared" si="0"/>
        <v>122</v>
      </c>
      <c r="AI14" s="113">
        <f t="shared" si="0"/>
        <v>123</v>
      </c>
      <c r="AJ14" s="113">
        <f t="shared" si="0"/>
        <v>124</v>
      </c>
      <c r="AK14" s="113">
        <f t="shared" si="0"/>
        <v>125</v>
      </c>
      <c r="AL14" s="113">
        <f t="shared" si="0"/>
        <v>126</v>
      </c>
      <c r="AM14" s="113">
        <f t="shared" si="0"/>
        <v>127</v>
      </c>
      <c r="AN14" s="113">
        <f t="shared" si="0"/>
        <v>128</v>
      </c>
      <c r="AO14" s="113">
        <f t="shared" si="0"/>
        <v>129</v>
      </c>
      <c r="AP14" s="113">
        <f t="shared" si="0"/>
        <v>130</v>
      </c>
      <c r="AQ14" s="113">
        <f t="shared" si="0"/>
        <v>131</v>
      </c>
      <c r="AR14" s="113">
        <f t="shared" si="0"/>
        <v>132</v>
      </c>
      <c r="AS14" s="113">
        <f t="shared" si="0"/>
        <v>133</v>
      </c>
      <c r="AT14" s="113">
        <f t="shared" si="0"/>
        <v>134</v>
      </c>
      <c r="AU14" s="113">
        <f t="shared" si="0"/>
        <v>135</v>
      </c>
      <c r="AV14" s="113">
        <f t="shared" si="0"/>
        <v>136</v>
      </c>
      <c r="AW14" s="113">
        <f t="shared" si="0"/>
        <v>137</v>
      </c>
      <c r="AX14" s="113">
        <f t="shared" si="0"/>
        <v>138</v>
      </c>
      <c r="AY14" s="113">
        <f t="shared" si="0"/>
        <v>139</v>
      </c>
      <c r="AZ14" s="113">
        <f t="shared" si="0"/>
        <v>140</v>
      </c>
      <c r="BA14" s="113">
        <f t="shared" si="0"/>
        <v>141</v>
      </c>
      <c r="BB14" s="113">
        <f t="shared" si="0"/>
        <v>142</v>
      </c>
      <c r="BC14" s="113">
        <f t="shared" si="0"/>
        <v>143</v>
      </c>
      <c r="BD14" s="113">
        <f t="shared" si="0"/>
        <v>144</v>
      </c>
      <c r="BE14" s="113">
        <f t="shared" si="0"/>
        <v>145</v>
      </c>
      <c r="BF14" s="113">
        <f t="shared" si="0"/>
        <v>146</v>
      </c>
      <c r="BG14" s="113">
        <f t="shared" si="0"/>
        <v>147</v>
      </c>
      <c r="BH14" s="113">
        <f t="shared" si="0"/>
        <v>148</v>
      </c>
      <c r="BI14" s="113">
        <f t="shared" si="0"/>
        <v>149</v>
      </c>
      <c r="BJ14" s="113">
        <f t="shared" si="0"/>
        <v>150</v>
      </c>
      <c r="BK14" s="113">
        <f t="shared" si="0"/>
        <v>151</v>
      </c>
      <c r="BL14" s="110"/>
      <c r="BM14" s="110"/>
      <c r="BN14" s="110"/>
      <c r="BO14" s="110"/>
      <c r="BP14" s="110"/>
      <c r="BQ14" s="110"/>
      <c r="BR14" s="110"/>
      <c r="BS14" s="110"/>
      <c r="BT14" s="110"/>
      <c r="BU14" s="110"/>
      <c r="BV14" s="110"/>
      <c r="CH14" s="128"/>
      <c r="CI14" s="128"/>
      <c r="CJ14" s="132"/>
      <c r="CK14" s="128"/>
    </row>
    <row r="15" spans="1:89" customFormat="1" ht="13.5" customHeight="1" x14ac:dyDescent="0.2">
      <c r="A15" s="113">
        <v>11</v>
      </c>
      <c r="B15" s="113" t="str">
        <f>IF(ROW()-$A$15&gt;26, CHAR(64+INT((ROW()-$A$15-1)/26)),"")&amp;CHAR(65+MOD(ROW()-$A$15-1, 26))</f>
        <v>D</v>
      </c>
      <c r="C15" s="126"/>
      <c r="D15" s="126"/>
      <c r="E15" s="126"/>
      <c r="F15" s="264" t="s">
        <v>263</v>
      </c>
      <c r="G15" s="265"/>
      <c r="H15" s="264" t="s">
        <v>263</v>
      </c>
      <c r="I15" s="265" t="s">
        <v>231</v>
      </c>
      <c r="J15" s="266" t="s">
        <v>232</v>
      </c>
      <c r="K15" s="266" t="s">
        <v>233</v>
      </c>
      <c r="L15" s="267" t="s">
        <v>234</v>
      </c>
      <c r="M15" s="265"/>
      <c r="N15" s="268" t="str">
        <f ca="1">IF(LEN(INDIRECT("SWMETA!"&amp;$B15&amp;N$14))=0,"",IF(AND('Planning View'!$O$11="ID",ISNUMBER(FIND("^",INDIRECT("SWMETA!"&amp;$B15&amp;N$14)))),LEFT(INDIRECT("SWMETA!"&amp;$B15&amp;N$14),FIND("^",INDIRECT("SWMETA!"&amp;$B15&amp;N$14))-1),IF(AND('Planning View'!$O$11="Desc",ISNUMBER(FIND("^",INDIRECT("SWMETA!"&amp;$B15&amp;N$14)))),RIGHT(INDIRECT("SWMETA!"&amp;$B15&amp;N$14),LEN(INDIRECT("SWMETA!"&amp;$B15&amp;N$14))-FIND("^",INDIRECT("SWMETA!"&amp;$B15&amp;N$14))),INDIRECT("SWMETA!"&amp;$B15&amp;N$14))))</f>
        <v>AMERICAN EXPRESS100^AMERICAN EXPRESS100</v>
      </c>
      <c r="O15" s="268" t="str">
        <f ca="1">IF(LEN(INDIRECT("SWMETA!"&amp;$B15&amp;O$14))=0,"",IF(AND('Planning View'!$O$11="ID",ISNUMBER(FIND("^",INDIRECT("SWMETA!"&amp;$B15&amp;O$14)))),LEFT(INDIRECT("SWMETA!"&amp;$B15&amp;O$14),FIND("^",INDIRECT("SWMETA!"&amp;$B15&amp;O$14))-1),IF(AND('Planning View'!$O$11="Desc",ISNUMBER(FIND("^",INDIRECT("SWMETA!"&amp;$B15&amp;O$14)))),RIGHT(INDIRECT("SWMETA!"&amp;$B15&amp;O$14),LEN(INDIRECT("SWMETA!"&amp;$B15&amp;O$14))-FIND("^",INDIRECT("SWMETA!"&amp;$B15&amp;O$14))),INDIRECT("SWMETA!"&amp;$B15&amp;O$14))))</f>
        <v/>
      </c>
      <c r="P15" s="268" t="str">
        <f ca="1">IF(LEN(INDIRECT("SWMETA!"&amp;$B15&amp;P$14))=0,"",IF(AND('Planning View'!$O$11="ID",ISNUMBER(FIND("^",INDIRECT("SWMETA!"&amp;$B15&amp;P$14)))),LEFT(INDIRECT("SWMETA!"&amp;$B15&amp;P$14),FIND("^",INDIRECT("SWMETA!"&amp;$B15&amp;P$14))-1),IF(AND('Planning View'!$O$11="Desc",ISNUMBER(FIND("^",INDIRECT("SWMETA!"&amp;$B15&amp;P$14)))),RIGHT(INDIRECT("SWMETA!"&amp;$B15&amp;P$14),LEN(INDIRECT("SWMETA!"&amp;$B15&amp;P$14))-FIND("^",INDIRECT("SWMETA!"&amp;$B15&amp;P$14))),INDIRECT("SWMETA!"&amp;$B15&amp;P$14))))</f>
        <v/>
      </c>
      <c r="Q15" s="268" t="str">
        <f ca="1">IF(LEN(INDIRECT("SWMETA!"&amp;$B15&amp;Q$14))=0,"",IF(AND('Planning View'!$O$11="ID",ISNUMBER(FIND("^",INDIRECT("SWMETA!"&amp;$B15&amp;Q$14)))),LEFT(INDIRECT("SWMETA!"&amp;$B15&amp;Q$14),FIND("^",INDIRECT("SWMETA!"&amp;$B15&amp;Q$14))-1),IF(AND('Planning View'!$O$11="Desc",ISNUMBER(FIND("^",INDIRECT("SWMETA!"&amp;$B15&amp;Q$14)))),RIGHT(INDIRECT("SWMETA!"&amp;$B15&amp;Q$14),LEN(INDIRECT("SWMETA!"&amp;$B15&amp;Q$14))-FIND("^",INDIRECT("SWMETA!"&amp;$B15&amp;Q$14))),INDIRECT("SWMETA!"&amp;$B15&amp;Q$14))))</f>
        <v/>
      </c>
      <c r="R15" s="268" t="str">
        <f ca="1">IF(LEN(INDIRECT("SWMETA!"&amp;$B15&amp;R$14))=0,"",IF(AND('Planning View'!$O$11="ID",ISNUMBER(FIND("^",INDIRECT("SWMETA!"&amp;$B15&amp;R$14)))),LEFT(INDIRECT("SWMETA!"&amp;$B15&amp;R$14),FIND("^",INDIRECT("SWMETA!"&amp;$B15&amp;R$14))-1),IF(AND('Planning View'!$O$11="Desc",ISNUMBER(FIND("^",INDIRECT("SWMETA!"&amp;$B15&amp;R$14)))),RIGHT(INDIRECT("SWMETA!"&amp;$B15&amp;R$14),LEN(INDIRECT("SWMETA!"&amp;$B15&amp;R$14))-FIND("^",INDIRECT("SWMETA!"&amp;$B15&amp;R$14))),INDIRECT("SWMETA!"&amp;$B15&amp;R$14))))</f>
        <v/>
      </c>
      <c r="S15" s="268" t="str">
        <f ca="1">IF(LEN(INDIRECT("SWMETA!"&amp;$B15&amp;S$14))=0,"",IF(AND('Planning View'!$O$11="ID",ISNUMBER(FIND("^",INDIRECT("SWMETA!"&amp;$B15&amp;S$14)))),LEFT(INDIRECT("SWMETA!"&amp;$B15&amp;S$14),FIND("^",INDIRECT("SWMETA!"&amp;$B15&amp;S$14))-1),IF(AND('Planning View'!$O$11="Desc",ISNUMBER(FIND("^",INDIRECT("SWMETA!"&amp;$B15&amp;S$14)))),RIGHT(INDIRECT("SWMETA!"&amp;$B15&amp;S$14),LEN(INDIRECT("SWMETA!"&amp;$B15&amp;S$14))-FIND("^",INDIRECT("SWMETA!"&amp;$B15&amp;S$14))),INDIRECT("SWMETA!"&amp;$B15&amp;S$14))))</f>
        <v/>
      </c>
      <c r="T15" s="268" t="str">
        <f ca="1">IF(LEN(INDIRECT("SWMETA!"&amp;$B15&amp;T$14))=0,"",IF(AND('Planning View'!$O$11="ID",ISNUMBER(FIND("^",INDIRECT("SWMETA!"&amp;$B15&amp;T$14)))),LEFT(INDIRECT("SWMETA!"&amp;$B15&amp;T$14),FIND("^",INDIRECT("SWMETA!"&amp;$B15&amp;T$14))-1),IF(AND('Planning View'!$O$11="Desc",ISNUMBER(FIND("^",INDIRECT("SWMETA!"&amp;$B15&amp;T$14)))),RIGHT(INDIRECT("SWMETA!"&amp;$B15&amp;T$14),LEN(INDIRECT("SWMETA!"&amp;$B15&amp;T$14))-FIND("^",INDIRECT("SWMETA!"&amp;$B15&amp;T$14))),INDIRECT("SWMETA!"&amp;$B15&amp;T$14))))</f>
        <v/>
      </c>
      <c r="U15" s="268" t="str">
        <f ca="1">IF(LEN(INDIRECT("SWMETA!"&amp;$B15&amp;U$14))=0,"",IF(AND('Planning View'!$O$11="ID",ISNUMBER(FIND("^",INDIRECT("SWMETA!"&amp;$B15&amp;U$14)))),LEFT(INDIRECT("SWMETA!"&amp;$B15&amp;U$14),FIND("^",INDIRECT("SWMETA!"&amp;$B15&amp;U$14))-1),IF(AND('Planning View'!$O$11="Desc",ISNUMBER(FIND("^",INDIRECT("SWMETA!"&amp;$B15&amp;U$14)))),RIGHT(INDIRECT("SWMETA!"&amp;$B15&amp;U$14),LEN(INDIRECT("SWMETA!"&amp;$B15&amp;U$14))-FIND("^",INDIRECT("SWMETA!"&amp;$B15&amp;U$14))),INDIRECT("SWMETA!"&amp;$B15&amp;U$14))))</f>
        <v/>
      </c>
      <c r="V15" s="268" t="str">
        <f ca="1">IF(LEN(INDIRECT("SWMETA!"&amp;$B15&amp;V$14))=0,"",IF(AND('Planning View'!$O$11="ID",ISNUMBER(FIND("^",INDIRECT("SWMETA!"&amp;$B15&amp;V$14)))),LEFT(INDIRECT("SWMETA!"&amp;$B15&amp;V$14),FIND("^",INDIRECT("SWMETA!"&amp;$B15&amp;V$14))-1),IF(AND('Planning View'!$O$11="Desc",ISNUMBER(FIND("^",INDIRECT("SWMETA!"&amp;$B15&amp;V$14)))),RIGHT(INDIRECT("SWMETA!"&amp;$B15&amp;V$14),LEN(INDIRECT("SWMETA!"&amp;$B15&amp;V$14))-FIND("^",INDIRECT("SWMETA!"&amp;$B15&amp;V$14))),INDIRECT("SWMETA!"&amp;$B15&amp;V$14))))</f>
        <v/>
      </c>
      <c r="W15" s="268" t="str">
        <f ca="1">IF(LEN(INDIRECT("SWMETA!"&amp;$B15&amp;W$14))=0,"",IF(AND('Planning View'!$O$11="ID",ISNUMBER(FIND("^",INDIRECT("SWMETA!"&amp;$B15&amp;W$14)))),LEFT(INDIRECT("SWMETA!"&amp;$B15&amp;W$14),FIND("^",INDIRECT("SWMETA!"&amp;$B15&amp;W$14))-1),IF(AND('Planning View'!$O$11="Desc",ISNUMBER(FIND("^",INDIRECT("SWMETA!"&amp;$B15&amp;W$14)))),RIGHT(INDIRECT("SWMETA!"&amp;$B15&amp;W$14),LEN(INDIRECT("SWMETA!"&amp;$B15&amp;W$14))-FIND("^",INDIRECT("SWMETA!"&amp;$B15&amp;W$14))),INDIRECT("SWMETA!"&amp;$B15&amp;W$14))))</f>
        <v/>
      </c>
      <c r="X15" s="268" t="str">
        <f ca="1">IF(LEN(INDIRECT("SWMETA!"&amp;$B15&amp;X$14))=0,"",IF(AND('Planning View'!$O$11="ID",ISNUMBER(FIND("^",INDIRECT("SWMETA!"&amp;$B15&amp;X$14)))),LEFT(INDIRECT("SWMETA!"&amp;$B15&amp;X$14),FIND("^",INDIRECT("SWMETA!"&amp;$B15&amp;X$14))-1),IF(AND('Planning View'!$O$11="Desc",ISNUMBER(FIND("^",INDIRECT("SWMETA!"&amp;$B15&amp;X$14)))),RIGHT(INDIRECT("SWMETA!"&amp;$B15&amp;X$14),LEN(INDIRECT("SWMETA!"&amp;$B15&amp;X$14))-FIND("^",INDIRECT("SWMETA!"&amp;$B15&amp;X$14))),INDIRECT("SWMETA!"&amp;$B15&amp;X$14))))</f>
        <v/>
      </c>
      <c r="Y15" s="268" t="str">
        <f ca="1">IF(LEN(INDIRECT("SWMETA!"&amp;$B15&amp;Y$14))=0,"",IF(AND('Planning View'!$O$11="ID",ISNUMBER(FIND("^",INDIRECT("SWMETA!"&amp;$B15&amp;Y$14)))),LEFT(INDIRECT("SWMETA!"&amp;$B15&amp;Y$14),FIND("^",INDIRECT("SWMETA!"&amp;$B15&amp;Y$14))-1),IF(AND('Planning View'!$O$11="Desc",ISNUMBER(FIND("^",INDIRECT("SWMETA!"&amp;$B15&amp;Y$14)))),RIGHT(INDIRECT("SWMETA!"&amp;$B15&amp;Y$14),LEN(INDIRECT("SWMETA!"&amp;$B15&amp;Y$14))-FIND("^",INDIRECT("SWMETA!"&amp;$B15&amp;Y$14))),INDIRECT("SWMETA!"&amp;$B15&amp;Y$14))))</f>
        <v/>
      </c>
      <c r="Z15" s="268" t="str">
        <f ca="1">IF(LEN(INDIRECT("SWMETA!"&amp;$B15&amp;Z$14))=0,"",IF(AND('Planning View'!$O$11="ID",ISNUMBER(FIND("^",INDIRECT("SWMETA!"&amp;$B15&amp;Z$14)))),LEFT(INDIRECT("SWMETA!"&amp;$B15&amp;Z$14),FIND("^",INDIRECT("SWMETA!"&amp;$B15&amp;Z$14))-1),IF(AND('Planning View'!$O$11="Desc",ISNUMBER(FIND("^",INDIRECT("SWMETA!"&amp;$B15&amp;Z$14)))),RIGHT(INDIRECT("SWMETA!"&amp;$B15&amp;Z$14),LEN(INDIRECT("SWMETA!"&amp;$B15&amp;Z$14))-FIND("^",INDIRECT("SWMETA!"&amp;$B15&amp;Z$14))),INDIRECT("SWMETA!"&amp;$B15&amp;Z$14))))</f>
        <v/>
      </c>
      <c r="AA15" s="268" t="str">
        <f ca="1">IF(LEN(INDIRECT("SWMETA!"&amp;$B15&amp;AA$14))=0,"",IF(AND('Planning View'!$O$11="ID",ISNUMBER(FIND("^",INDIRECT("SWMETA!"&amp;$B15&amp;AA$14)))),LEFT(INDIRECT("SWMETA!"&amp;$B15&amp;AA$14),FIND("^",INDIRECT("SWMETA!"&amp;$B15&amp;AA$14))-1),IF(AND('Planning View'!$O$11="Desc",ISNUMBER(FIND("^",INDIRECT("SWMETA!"&amp;$B15&amp;AA$14)))),RIGHT(INDIRECT("SWMETA!"&amp;$B15&amp;AA$14),LEN(INDIRECT("SWMETA!"&amp;$B15&amp;AA$14))-FIND("^",INDIRECT("SWMETA!"&amp;$B15&amp;AA$14))),INDIRECT("SWMETA!"&amp;$B15&amp;AA$14))))</f>
        <v/>
      </c>
      <c r="AB15" s="268" t="str">
        <f ca="1">IF(LEN(INDIRECT("SWMETA!"&amp;$B15&amp;AB$14))=0,"",IF(AND('Planning View'!$O$11="ID",ISNUMBER(FIND("^",INDIRECT("SWMETA!"&amp;$B15&amp;AB$14)))),LEFT(INDIRECT("SWMETA!"&amp;$B15&amp;AB$14),FIND("^",INDIRECT("SWMETA!"&amp;$B15&amp;AB$14))-1),IF(AND('Planning View'!$O$11="Desc",ISNUMBER(FIND("^",INDIRECT("SWMETA!"&amp;$B15&amp;AB$14)))),RIGHT(INDIRECT("SWMETA!"&amp;$B15&amp;AB$14),LEN(INDIRECT("SWMETA!"&amp;$B15&amp;AB$14))-FIND("^",INDIRECT("SWMETA!"&amp;$B15&amp;AB$14))),INDIRECT("SWMETA!"&amp;$B15&amp;AB$14))))</f>
        <v/>
      </c>
      <c r="AC15" s="268" t="str">
        <f ca="1">IF(LEN(INDIRECT("SWMETA!"&amp;$B15&amp;AC$14))=0,"",IF(AND('Planning View'!$O$11="ID",ISNUMBER(FIND("^",INDIRECT("SWMETA!"&amp;$B15&amp;AC$14)))),LEFT(INDIRECT("SWMETA!"&amp;$B15&amp;AC$14),FIND("^",INDIRECT("SWMETA!"&amp;$B15&amp;AC$14))-1),IF(AND('Planning View'!$O$11="Desc",ISNUMBER(FIND("^",INDIRECT("SWMETA!"&amp;$B15&amp;AC$14)))),RIGHT(INDIRECT("SWMETA!"&amp;$B15&amp;AC$14),LEN(INDIRECT("SWMETA!"&amp;$B15&amp;AC$14))-FIND("^",INDIRECT("SWMETA!"&amp;$B15&amp;AC$14))),INDIRECT("SWMETA!"&amp;$B15&amp;AC$14))))</f>
        <v/>
      </c>
      <c r="AD15" s="268" t="str">
        <f ca="1">IF(LEN(INDIRECT("SWMETA!"&amp;$B15&amp;AD$14))=0,"",IF(AND('Planning View'!$O$11="ID",ISNUMBER(FIND("^",INDIRECT("SWMETA!"&amp;$B15&amp;AD$14)))),LEFT(INDIRECT("SWMETA!"&amp;$B15&amp;AD$14),FIND("^",INDIRECT("SWMETA!"&amp;$B15&amp;AD$14))-1),IF(AND('Planning View'!$O$11="Desc",ISNUMBER(FIND("^",INDIRECT("SWMETA!"&amp;$B15&amp;AD$14)))),RIGHT(INDIRECT("SWMETA!"&amp;$B15&amp;AD$14),LEN(INDIRECT("SWMETA!"&amp;$B15&amp;AD$14))-FIND("^",INDIRECT("SWMETA!"&amp;$B15&amp;AD$14))),INDIRECT("SWMETA!"&amp;$B15&amp;AD$14))))</f>
        <v/>
      </c>
      <c r="AE15" s="268" t="str">
        <f ca="1">IF(LEN(INDIRECT("SWMETA!"&amp;$B15&amp;AE$14))=0,"",IF(AND('Planning View'!$O$11="ID",ISNUMBER(FIND("^",INDIRECT("SWMETA!"&amp;$B15&amp;AE$14)))),LEFT(INDIRECT("SWMETA!"&amp;$B15&amp;AE$14),FIND("^",INDIRECT("SWMETA!"&amp;$B15&amp;AE$14))-1),IF(AND('Planning View'!$O$11="Desc",ISNUMBER(FIND("^",INDIRECT("SWMETA!"&amp;$B15&amp;AE$14)))),RIGHT(INDIRECT("SWMETA!"&amp;$B15&amp;AE$14),LEN(INDIRECT("SWMETA!"&amp;$B15&amp;AE$14))-FIND("^",INDIRECT("SWMETA!"&amp;$B15&amp;AE$14))),INDIRECT("SWMETA!"&amp;$B15&amp;AE$14))))</f>
        <v/>
      </c>
      <c r="AF15" s="268" t="str">
        <f ca="1">IF(LEN(INDIRECT("SWMETA!"&amp;$B15&amp;AF$14))=0,"",IF(AND('Planning View'!$O$11="ID",ISNUMBER(FIND("^",INDIRECT("SWMETA!"&amp;$B15&amp;AF$14)))),LEFT(INDIRECT("SWMETA!"&amp;$B15&amp;AF$14),FIND("^",INDIRECT("SWMETA!"&amp;$B15&amp;AF$14))-1),IF(AND('Planning View'!$O$11="Desc",ISNUMBER(FIND("^",INDIRECT("SWMETA!"&amp;$B15&amp;AF$14)))),RIGHT(INDIRECT("SWMETA!"&amp;$B15&amp;AF$14),LEN(INDIRECT("SWMETA!"&amp;$B15&amp;AF$14))-FIND("^",INDIRECT("SWMETA!"&amp;$B15&amp;AF$14))),INDIRECT("SWMETA!"&amp;$B15&amp;AF$14))))</f>
        <v/>
      </c>
      <c r="AG15" s="268" t="str">
        <f ca="1">IF(LEN(INDIRECT("SWMETA!"&amp;$B15&amp;AG$14))=0,"",IF(AND('Planning View'!$O$11="ID",ISNUMBER(FIND("^",INDIRECT("SWMETA!"&amp;$B15&amp;AG$14)))),LEFT(INDIRECT("SWMETA!"&amp;$B15&amp;AG$14),FIND("^",INDIRECT("SWMETA!"&amp;$B15&amp;AG$14))-1),IF(AND('Planning View'!$O$11="Desc",ISNUMBER(FIND("^",INDIRECT("SWMETA!"&amp;$B15&amp;AG$14)))),RIGHT(INDIRECT("SWMETA!"&amp;$B15&amp;AG$14),LEN(INDIRECT("SWMETA!"&amp;$B15&amp;AG$14))-FIND("^",INDIRECT("SWMETA!"&amp;$B15&amp;AG$14))),INDIRECT("SWMETA!"&amp;$B15&amp;AG$14))))</f>
        <v/>
      </c>
      <c r="AH15" s="268" t="str">
        <f ca="1">IF(LEN(INDIRECT("SWMETA!"&amp;$B15&amp;AH$14))=0,"",IF(AND('Planning View'!$O$11="ID",ISNUMBER(FIND("^",INDIRECT("SWMETA!"&amp;$B15&amp;AH$14)))),LEFT(INDIRECT("SWMETA!"&amp;$B15&amp;AH$14),FIND("^",INDIRECT("SWMETA!"&amp;$B15&amp;AH$14))-1),IF(AND('Planning View'!$O$11="Desc",ISNUMBER(FIND("^",INDIRECT("SWMETA!"&amp;$B15&amp;AH$14)))),RIGHT(INDIRECT("SWMETA!"&amp;$B15&amp;AH$14),LEN(INDIRECT("SWMETA!"&amp;$B15&amp;AH$14))-FIND("^",INDIRECT("SWMETA!"&amp;$B15&amp;AH$14))),INDIRECT("SWMETA!"&amp;$B15&amp;AH$14))))</f>
        <v/>
      </c>
      <c r="AI15" s="268" t="str">
        <f ca="1">IF(LEN(INDIRECT("SWMETA!"&amp;$B15&amp;AI$14))=0,"",IF(AND('Planning View'!$O$11="ID",ISNUMBER(FIND("^",INDIRECT("SWMETA!"&amp;$B15&amp;AI$14)))),LEFT(INDIRECT("SWMETA!"&amp;$B15&amp;AI$14),FIND("^",INDIRECT("SWMETA!"&amp;$B15&amp;AI$14))-1),IF(AND('Planning View'!$O$11="Desc",ISNUMBER(FIND("^",INDIRECT("SWMETA!"&amp;$B15&amp;AI$14)))),RIGHT(INDIRECT("SWMETA!"&amp;$B15&amp;AI$14),LEN(INDIRECT("SWMETA!"&amp;$B15&amp;AI$14))-FIND("^",INDIRECT("SWMETA!"&amp;$B15&amp;AI$14))),INDIRECT("SWMETA!"&amp;$B15&amp;AI$14))))</f>
        <v/>
      </c>
      <c r="AJ15" s="268" t="str">
        <f ca="1">IF(LEN(INDIRECT("SWMETA!"&amp;$B15&amp;AJ$14))=0,"",IF(AND('Planning View'!$O$11="ID",ISNUMBER(FIND("^",INDIRECT("SWMETA!"&amp;$B15&amp;AJ$14)))),LEFT(INDIRECT("SWMETA!"&amp;$B15&amp;AJ$14),FIND("^",INDIRECT("SWMETA!"&amp;$B15&amp;AJ$14))-1),IF(AND('Planning View'!$O$11="Desc",ISNUMBER(FIND("^",INDIRECT("SWMETA!"&amp;$B15&amp;AJ$14)))),RIGHT(INDIRECT("SWMETA!"&amp;$B15&amp;AJ$14),LEN(INDIRECT("SWMETA!"&amp;$B15&amp;AJ$14))-FIND("^",INDIRECT("SWMETA!"&amp;$B15&amp;AJ$14))),INDIRECT("SWMETA!"&amp;$B15&amp;AJ$14))))</f>
        <v/>
      </c>
      <c r="AK15" s="268" t="str">
        <f ca="1">IF(LEN(INDIRECT("SWMETA!"&amp;$B15&amp;AK$14))=0,"",IF(AND('Planning View'!$O$11="ID",ISNUMBER(FIND("^",INDIRECT("SWMETA!"&amp;$B15&amp;AK$14)))),LEFT(INDIRECT("SWMETA!"&amp;$B15&amp;AK$14),FIND("^",INDIRECT("SWMETA!"&amp;$B15&amp;AK$14))-1),IF(AND('Planning View'!$O$11="Desc",ISNUMBER(FIND("^",INDIRECT("SWMETA!"&amp;$B15&amp;AK$14)))),RIGHT(INDIRECT("SWMETA!"&amp;$B15&amp;AK$14),LEN(INDIRECT("SWMETA!"&amp;$B15&amp;AK$14))-FIND("^",INDIRECT("SWMETA!"&amp;$B15&amp;AK$14))),INDIRECT("SWMETA!"&amp;$B15&amp;AK$14))))</f>
        <v/>
      </c>
      <c r="AL15" s="268" t="str">
        <f ca="1">IF(LEN(INDIRECT("SWMETA!"&amp;$B15&amp;AL$14))=0,"",IF(AND('Planning View'!$O$11="ID",ISNUMBER(FIND("^",INDIRECT("SWMETA!"&amp;$B15&amp;AL$14)))),LEFT(INDIRECT("SWMETA!"&amp;$B15&amp;AL$14),FIND("^",INDIRECT("SWMETA!"&amp;$B15&amp;AL$14))-1),IF(AND('Planning View'!$O$11="Desc",ISNUMBER(FIND("^",INDIRECT("SWMETA!"&amp;$B15&amp;AL$14)))),RIGHT(INDIRECT("SWMETA!"&amp;$B15&amp;AL$14),LEN(INDIRECT("SWMETA!"&amp;$B15&amp;AL$14))-FIND("^",INDIRECT("SWMETA!"&amp;$B15&amp;AL$14))),INDIRECT("SWMETA!"&amp;$B15&amp;AL$14))))</f>
        <v/>
      </c>
      <c r="AM15" s="268" t="str">
        <f ca="1">IF(LEN(INDIRECT("SWMETA!"&amp;$B15&amp;AM$14))=0,"",IF(AND('Planning View'!$O$11="ID",ISNUMBER(FIND("^",INDIRECT("SWMETA!"&amp;$B15&amp;AM$14)))),LEFT(INDIRECT("SWMETA!"&amp;$B15&amp;AM$14),FIND("^",INDIRECT("SWMETA!"&amp;$B15&amp;AM$14))-1),IF(AND('Planning View'!$O$11="Desc",ISNUMBER(FIND("^",INDIRECT("SWMETA!"&amp;$B15&amp;AM$14)))),RIGHT(INDIRECT("SWMETA!"&amp;$B15&amp;AM$14),LEN(INDIRECT("SWMETA!"&amp;$B15&amp;AM$14))-FIND("^",INDIRECT("SWMETA!"&amp;$B15&amp;AM$14))),INDIRECT("SWMETA!"&amp;$B15&amp;AM$14))))</f>
        <v/>
      </c>
      <c r="AN15" s="268" t="str">
        <f ca="1">IF(LEN(INDIRECT("SWMETA!"&amp;$B15&amp;AN$14))=0,"",IF(AND('Planning View'!$O$11="ID",ISNUMBER(FIND("^",INDIRECT("SWMETA!"&amp;$B15&amp;AN$14)))),LEFT(INDIRECT("SWMETA!"&amp;$B15&amp;AN$14),FIND("^",INDIRECT("SWMETA!"&amp;$B15&amp;AN$14))-1),IF(AND('Planning View'!$O$11="Desc",ISNUMBER(FIND("^",INDIRECT("SWMETA!"&amp;$B15&amp;AN$14)))),RIGHT(INDIRECT("SWMETA!"&amp;$B15&amp;AN$14),LEN(INDIRECT("SWMETA!"&amp;$B15&amp;AN$14))-FIND("^",INDIRECT("SWMETA!"&amp;$B15&amp;AN$14))),INDIRECT("SWMETA!"&amp;$B15&amp;AN$14))))</f>
        <v/>
      </c>
      <c r="AO15" s="268" t="str">
        <f ca="1">IF(LEN(INDIRECT("SWMETA!"&amp;$B15&amp;AO$14))=0,"",IF(AND('Planning View'!$O$11="ID",ISNUMBER(FIND("^",INDIRECT("SWMETA!"&amp;$B15&amp;AO$14)))),LEFT(INDIRECT("SWMETA!"&amp;$B15&amp;AO$14),FIND("^",INDIRECT("SWMETA!"&amp;$B15&amp;AO$14))-1),IF(AND('Planning View'!$O$11="Desc",ISNUMBER(FIND("^",INDIRECT("SWMETA!"&amp;$B15&amp;AO$14)))),RIGHT(INDIRECT("SWMETA!"&amp;$B15&amp;AO$14),LEN(INDIRECT("SWMETA!"&amp;$B15&amp;AO$14))-FIND("^",INDIRECT("SWMETA!"&amp;$B15&amp;AO$14))),INDIRECT("SWMETA!"&amp;$B15&amp;AO$14))))</f>
        <v/>
      </c>
      <c r="AP15" s="268" t="str">
        <f ca="1">IF(LEN(INDIRECT("SWMETA!"&amp;$B15&amp;AP$14))=0,"",IF(AND('Planning View'!$O$11="ID",ISNUMBER(FIND("^",INDIRECT("SWMETA!"&amp;$B15&amp;AP$14)))),LEFT(INDIRECT("SWMETA!"&amp;$B15&amp;AP$14),FIND("^",INDIRECT("SWMETA!"&amp;$B15&amp;AP$14))-1),IF(AND('Planning View'!$O$11="Desc",ISNUMBER(FIND("^",INDIRECT("SWMETA!"&amp;$B15&amp;AP$14)))),RIGHT(INDIRECT("SWMETA!"&amp;$B15&amp;AP$14),LEN(INDIRECT("SWMETA!"&amp;$B15&amp;AP$14))-FIND("^",INDIRECT("SWMETA!"&amp;$B15&amp;AP$14))),INDIRECT("SWMETA!"&amp;$B15&amp;AP$14))))</f>
        <v/>
      </c>
      <c r="AQ15" s="268" t="str">
        <f ca="1">IF(LEN(INDIRECT("SWMETA!"&amp;$B15&amp;AQ$14))=0,"",IF(AND('Planning View'!$O$11="ID",ISNUMBER(FIND("^",INDIRECT("SWMETA!"&amp;$B15&amp;AQ$14)))),LEFT(INDIRECT("SWMETA!"&amp;$B15&amp;AQ$14),FIND("^",INDIRECT("SWMETA!"&amp;$B15&amp;AQ$14))-1),IF(AND('Planning View'!$O$11="Desc",ISNUMBER(FIND("^",INDIRECT("SWMETA!"&amp;$B15&amp;AQ$14)))),RIGHT(INDIRECT("SWMETA!"&amp;$B15&amp;AQ$14),LEN(INDIRECT("SWMETA!"&amp;$B15&amp;AQ$14))-FIND("^",INDIRECT("SWMETA!"&amp;$B15&amp;AQ$14))),INDIRECT("SWMETA!"&amp;$B15&amp;AQ$14))))</f>
        <v/>
      </c>
      <c r="AR15" s="268" t="str">
        <f ca="1">IF(LEN(INDIRECT("SWMETA!"&amp;$B15&amp;AR$14))=0,"",IF(AND('Planning View'!$O$11="ID",ISNUMBER(FIND("^",INDIRECT("SWMETA!"&amp;$B15&amp;AR$14)))),LEFT(INDIRECT("SWMETA!"&amp;$B15&amp;AR$14),FIND("^",INDIRECT("SWMETA!"&amp;$B15&amp;AR$14))-1),IF(AND('Planning View'!$O$11="Desc",ISNUMBER(FIND("^",INDIRECT("SWMETA!"&amp;$B15&amp;AR$14)))),RIGHT(INDIRECT("SWMETA!"&amp;$B15&amp;AR$14),LEN(INDIRECT("SWMETA!"&amp;$B15&amp;AR$14))-FIND("^",INDIRECT("SWMETA!"&amp;$B15&amp;AR$14))),INDIRECT("SWMETA!"&amp;$B15&amp;AR$14))))</f>
        <v/>
      </c>
      <c r="AS15" s="268" t="str">
        <f ca="1">IF(LEN(INDIRECT("SWMETA!"&amp;$B15&amp;AS$14))=0,"",IF(AND('Planning View'!$O$11="ID",ISNUMBER(FIND("^",INDIRECT("SWMETA!"&amp;$B15&amp;AS$14)))),LEFT(INDIRECT("SWMETA!"&amp;$B15&amp;AS$14),FIND("^",INDIRECT("SWMETA!"&amp;$B15&amp;AS$14))-1),IF(AND('Planning View'!$O$11="Desc",ISNUMBER(FIND("^",INDIRECT("SWMETA!"&amp;$B15&amp;AS$14)))),RIGHT(INDIRECT("SWMETA!"&amp;$B15&amp;AS$14),LEN(INDIRECT("SWMETA!"&amp;$B15&amp;AS$14))-FIND("^",INDIRECT("SWMETA!"&amp;$B15&amp;AS$14))),INDIRECT("SWMETA!"&amp;$B15&amp;AS$14))))</f>
        <v/>
      </c>
      <c r="AT15" s="268" t="str">
        <f ca="1">IF(LEN(INDIRECT("SWMETA!"&amp;$B15&amp;AT$14))=0,"",IF(AND('Planning View'!$O$11="ID",ISNUMBER(FIND("^",INDIRECT("SWMETA!"&amp;$B15&amp;AT$14)))),LEFT(INDIRECT("SWMETA!"&amp;$B15&amp;AT$14),FIND("^",INDIRECT("SWMETA!"&amp;$B15&amp;AT$14))-1),IF(AND('Planning View'!$O$11="Desc",ISNUMBER(FIND("^",INDIRECT("SWMETA!"&amp;$B15&amp;AT$14)))),RIGHT(INDIRECT("SWMETA!"&amp;$B15&amp;AT$14),LEN(INDIRECT("SWMETA!"&amp;$B15&amp;AT$14))-FIND("^",INDIRECT("SWMETA!"&amp;$B15&amp;AT$14))),INDIRECT("SWMETA!"&amp;$B15&amp;AT$14))))</f>
        <v/>
      </c>
      <c r="AU15" s="268" t="str">
        <f ca="1">IF(LEN(INDIRECT("SWMETA!"&amp;$B15&amp;AU$14))=0,"",IF(AND('Planning View'!$O$11="ID",ISNUMBER(FIND("^",INDIRECT("SWMETA!"&amp;$B15&amp;AU$14)))),LEFT(INDIRECT("SWMETA!"&amp;$B15&amp;AU$14),FIND("^",INDIRECT("SWMETA!"&amp;$B15&amp;AU$14))-1),IF(AND('Planning View'!$O$11="Desc",ISNUMBER(FIND("^",INDIRECT("SWMETA!"&amp;$B15&amp;AU$14)))),RIGHT(INDIRECT("SWMETA!"&amp;$B15&amp;AU$14),LEN(INDIRECT("SWMETA!"&amp;$B15&amp;AU$14))-FIND("^",INDIRECT("SWMETA!"&amp;$B15&amp;AU$14))),INDIRECT("SWMETA!"&amp;$B15&amp;AU$14))))</f>
        <v/>
      </c>
      <c r="AV15" s="268" t="str">
        <f ca="1">IF(LEN(INDIRECT("SWMETA!"&amp;$B15&amp;AV$14))=0,"",IF(AND('Planning View'!$O$11="ID",ISNUMBER(FIND("^",INDIRECT("SWMETA!"&amp;$B15&amp;AV$14)))),LEFT(INDIRECT("SWMETA!"&amp;$B15&amp;AV$14),FIND("^",INDIRECT("SWMETA!"&amp;$B15&amp;AV$14))-1),IF(AND('Planning View'!$O$11="Desc",ISNUMBER(FIND("^",INDIRECT("SWMETA!"&amp;$B15&amp;AV$14)))),RIGHT(INDIRECT("SWMETA!"&amp;$B15&amp;AV$14),LEN(INDIRECT("SWMETA!"&amp;$B15&amp;AV$14))-FIND("^",INDIRECT("SWMETA!"&amp;$B15&amp;AV$14))),INDIRECT("SWMETA!"&amp;$B15&amp;AV$14))))</f>
        <v/>
      </c>
      <c r="AW15" s="268" t="str">
        <f ca="1">IF(LEN(INDIRECT("SWMETA!"&amp;$B15&amp;AW$14))=0,"",IF(AND('Planning View'!$O$11="ID",ISNUMBER(FIND("^",INDIRECT("SWMETA!"&amp;$B15&amp;AW$14)))),LEFT(INDIRECT("SWMETA!"&amp;$B15&amp;AW$14),FIND("^",INDIRECT("SWMETA!"&amp;$B15&amp;AW$14))-1),IF(AND('Planning View'!$O$11="Desc",ISNUMBER(FIND("^",INDIRECT("SWMETA!"&amp;$B15&amp;AW$14)))),RIGHT(INDIRECT("SWMETA!"&amp;$B15&amp;AW$14),LEN(INDIRECT("SWMETA!"&amp;$B15&amp;AW$14))-FIND("^",INDIRECT("SWMETA!"&amp;$B15&amp;AW$14))),INDIRECT("SWMETA!"&amp;$B15&amp;AW$14))))</f>
        <v/>
      </c>
      <c r="AX15" s="268" t="str">
        <f ca="1">IF(LEN(INDIRECT("SWMETA!"&amp;$B15&amp;AX$14))=0,"",IF(AND('Planning View'!$O$11="ID",ISNUMBER(FIND("^",INDIRECT("SWMETA!"&amp;$B15&amp;AX$14)))),LEFT(INDIRECT("SWMETA!"&amp;$B15&amp;AX$14),FIND("^",INDIRECT("SWMETA!"&amp;$B15&amp;AX$14))-1),IF(AND('Planning View'!$O$11="Desc",ISNUMBER(FIND("^",INDIRECT("SWMETA!"&amp;$B15&amp;AX$14)))),RIGHT(INDIRECT("SWMETA!"&amp;$B15&amp;AX$14),LEN(INDIRECT("SWMETA!"&amp;$B15&amp;AX$14))-FIND("^",INDIRECT("SWMETA!"&amp;$B15&amp;AX$14))),INDIRECT("SWMETA!"&amp;$B15&amp;AX$14))))</f>
        <v/>
      </c>
      <c r="AY15" s="268" t="str">
        <f ca="1">IF(LEN(INDIRECT("SWMETA!"&amp;$B15&amp;AY$14))=0,"",IF(AND('Planning View'!$O$11="ID",ISNUMBER(FIND("^",INDIRECT("SWMETA!"&amp;$B15&amp;AY$14)))),LEFT(INDIRECT("SWMETA!"&amp;$B15&amp;AY$14),FIND("^",INDIRECT("SWMETA!"&amp;$B15&amp;AY$14))-1),IF(AND('Planning View'!$O$11="Desc",ISNUMBER(FIND("^",INDIRECT("SWMETA!"&amp;$B15&amp;AY$14)))),RIGHT(INDIRECT("SWMETA!"&amp;$B15&amp;AY$14),LEN(INDIRECT("SWMETA!"&amp;$B15&amp;AY$14))-FIND("^",INDIRECT("SWMETA!"&amp;$B15&amp;AY$14))),INDIRECT("SWMETA!"&amp;$B15&amp;AY$14))))</f>
        <v/>
      </c>
      <c r="AZ15" s="268" t="str">
        <f ca="1">IF(LEN(INDIRECT("SWMETA!"&amp;$B15&amp;AZ$14))=0,"",IF(AND('Planning View'!$O$11="ID",ISNUMBER(FIND("^",INDIRECT("SWMETA!"&amp;$B15&amp;AZ$14)))),LEFT(INDIRECT("SWMETA!"&amp;$B15&amp;AZ$14),FIND("^",INDIRECT("SWMETA!"&amp;$B15&amp;AZ$14))-1),IF(AND('Planning View'!$O$11="Desc",ISNUMBER(FIND("^",INDIRECT("SWMETA!"&amp;$B15&amp;AZ$14)))),RIGHT(INDIRECT("SWMETA!"&amp;$B15&amp;AZ$14),LEN(INDIRECT("SWMETA!"&amp;$B15&amp;AZ$14))-FIND("^",INDIRECT("SWMETA!"&amp;$B15&amp;AZ$14))),INDIRECT("SWMETA!"&amp;$B15&amp;AZ$14))))</f>
        <v/>
      </c>
      <c r="BA15" s="268" t="str">
        <f ca="1">IF(LEN(INDIRECT("SWMETA!"&amp;$B15&amp;BA$14))=0,"",IF(AND('Planning View'!$O$11="ID",ISNUMBER(FIND("^",INDIRECT("SWMETA!"&amp;$B15&amp;BA$14)))),LEFT(INDIRECT("SWMETA!"&amp;$B15&amp;BA$14),FIND("^",INDIRECT("SWMETA!"&amp;$B15&amp;BA$14))-1),IF(AND('Planning View'!$O$11="Desc",ISNUMBER(FIND("^",INDIRECT("SWMETA!"&amp;$B15&amp;BA$14)))),RIGHT(INDIRECT("SWMETA!"&amp;$B15&amp;BA$14),LEN(INDIRECT("SWMETA!"&amp;$B15&amp;BA$14))-FIND("^",INDIRECT("SWMETA!"&amp;$B15&amp;BA$14))),INDIRECT("SWMETA!"&amp;$B15&amp;BA$14))))</f>
        <v/>
      </c>
      <c r="BB15" s="268" t="str">
        <f ca="1">IF(LEN(INDIRECT("SWMETA!"&amp;$B15&amp;BB$14))=0,"",IF(AND('Planning View'!$O$11="ID",ISNUMBER(FIND("^",INDIRECT("SWMETA!"&amp;$B15&amp;BB$14)))),LEFT(INDIRECT("SWMETA!"&amp;$B15&amp;BB$14),FIND("^",INDIRECT("SWMETA!"&amp;$B15&amp;BB$14))-1),IF(AND('Planning View'!$O$11="Desc",ISNUMBER(FIND("^",INDIRECT("SWMETA!"&amp;$B15&amp;BB$14)))),RIGHT(INDIRECT("SWMETA!"&amp;$B15&amp;BB$14),LEN(INDIRECT("SWMETA!"&amp;$B15&amp;BB$14))-FIND("^",INDIRECT("SWMETA!"&amp;$B15&amp;BB$14))),INDIRECT("SWMETA!"&amp;$B15&amp;BB$14))))</f>
        <v/>
      </c>
      <c r="BC15" s="268" t="str">
        <f ca="1">IF(LEN(INDIRECT("SWMETA!"&amp;$B15&amp;BC$14))=0,"",IF(AND('Planning View'!$O$11="ID",ISNUMBER(FIND("^",INDIRECT("SWMETA!"&amp;$B15&amp;BC$14)))),LEFT(INDIRECT("SWMETA!"&amp;$B15&amp;BC$14),FIND("^",INDIRECT("SWMETA!"&amp;$B15&amp;BC$14))-1),IF(AND('Planning View'!$O$11="Desc",ISNUMBER(FIND("^",INDIRECT("SWMETA!"&amp;$B15&amp;BC$14)))),RIGHT(INDIRECT("SWMETA!"&amp;$B15&amp;BC$14),LEN(INDIRECT("SWMETA!"&amp;$B15&amp;BC$14))-FIND("^",INDIRECT("SWMETA!"&amp;$B15&amp;BC$14))),INDIRECT("SWMETA!"&amp;$B15&amp;BC$14))))</f>
        <v/>
      </c>
      <c r="BD15" s="268" t="str">
        <f ca="1">IF(LEN(INDIRECT("SWMETA!"&amp;$B15&amp;BD$14))=0,"",IF(AND('Planning View'!$O$11="ID",ISNUMBER(FIND("^",INDIRECT("SWMETA!"&amp;$B15&amp;BD$14)))),LEFT(INDIRECT("SWMETA!"&amp;$B15&amp;BD$14),FIND("^",INDIRECT("SWMETA!"&amp;$B15&amp;BD$14))-1),IF(AND('Planning View'!$O$11="Desc",ISNUMBER(FIND("^",INDIRECT("SWMETA!"&amp;$B15&amp;BD$14)))),RIGHT(INDIRECT("SWMETA!"&amp;$B15&amp;BD$14),LEN(INDIRECT("SWMETA!"&amp;$B15&amp;BD$14))-FIND("^",INDIRECT("SWMETA!"&amp;$B15&amp;BD$14))),INDIRECT("SWMETA!"&amp;$B15&amp;BD$14))))</f>
        <v/>
      </c>
      <c r="BE15" s="268" t="str">
        <f ca="1">IF(LEN(INDIRECT("SWMETA!"&amp;$B15&amp;BE$14))=0,"",IF(AND('Planning View'!$O$11="ID",ISNUMBER(FIND("^",INDIRECT("SWMETA!"&amp;$B15&amp;BE$14)))),LEFT(INDIRECT("SWMETA!"&amp;$B15&amp;BE$14),FIND("^",INDIRECT("SWMETA!"&amp;$B15&amp;BE$14))-1),IF(AND('Planning View'!$O$11="Desc",ISNUMBER(FIND("^",INDIRECT("SWMETA!"&amp;$B15&amp;BE$14)))),RIGHT(INDIRECT("SWMETA!"&amp;$B15&amp;BE$14),LEN(INDIRECT("SWMETA!"&amp;$B15&amp;BE$14))-FIND("^",INDIRECT("SWMETA!"&amp;$B15&amp;BE$14))),INDIRECT("SWMETA!"&amp;$B15&amp;BE$14))))</f>
        <v/>
      </c>
      <c r="BF15" s="268" t="str">
        <f ca="1">IF(LEN(INDIRECT("SWMETA!"&amp;$B15&amp;BF$14))=0,"",IF(AND('Planning View'!$O$11="ID",ISNUMBER(FIND("^",INDIRECT("SWMETA!"&amp;$B15&amp;BF$14)))),LEFT(INDIRECT("SWMETA!"&amp;$B15&amp;BF$14),FIND("^",INDIRECT("SWMETA!"&amp;$B15&amp;BF$14))-1),IF(AND('Planning View'!$O$11="Desc",ISNUMBER(FIND("^",INDIRECT("SWMETA!"&amp;$B15&amp;BF$14)))),RIGHT(INDIRECT("SWMETA!"&amp;$B15&amp;BF$14),LEN(INDIRECT("SWMETA!"&amp;$B15&amp;BF$14))-FIND("^",INDIRECT("SWMETA!"&amp;$B15&amp;BF$14))),INDIRECT("SWMETA!"&amp;$B15&amp;BF$14))))</f>
        <v/>
      </c>
      <c r="BG15" s="268" t="str">
        <f ca="1">IF(LEN(INDIRECT("SWMETA!"&amp;$B15&amp;BG$14))=0,"",IF(AND('Planning View'!$O$11="ID",ISNUMBER(FIND("^",INDIRECT("SWMETA!"&amp;$B15&amp;BG$14)))),LEFT(INDIRECT("SWMETA!"&amp;$B15&amp;BG$14),FIND("^",INDIRECT("SWMETA!"&amp;$B15&amp;BG$14))-1),IF(AND('Planning View'!$O$11="Desc",ISNUMBER(FIND("^",INDIRECT("SWMETA!"&amp;$B15&amp;BG$14)))),RIGHT(INDIRECT("SWMETA!"&amp;$B15&amp;BG$14),LEN(INDIRECT("SWMETA!"&amp;$B15&amp;BG$14))-FIND("^",INDIRECT("SWMETA!"&amp;$B15&amp;BG$14))),INDIRECT("SWMETA!"&amp;$B15&amp;BG$14))))</f>
        <v/>
      </c>
      <c r="BH15" s="268" t="str">
        <f ca="1">IF(LEN(INDIRECT("SWMETA!"&amp;$B15&amp;BH$14))=0,"",IF(AND('Planning View'!$O$11="ID",ISNUMBER(FIND("^",INDIRECT("SWMETA!"&amp;$B15&amp;BH$14)))),LEFT(INDIRECT("SWMETA!"&amp;$B15&amp;BH$14),FIND("^",INDIRECT("SWMETA!"&amp;$B15&amp;BH$14))-1),IF(AND('Planning View'!$O$11="Desc",ISNUMBER(FIND("^",INDIRECT("SWMETA!"&amp;$B15&amp;BH$14)))),RIGHT(INDIRECT("SWMETA!"&amp;$B15&amp;BH$14),LEN(INDIRECT("SWMETA!"&amp;$B15&amp;BH$14))-FIND("^",INDIRECT("SWMETA!"&amp;$B15&amp;BH$14))),INDIRECT("SWMETA!"&amp;$B15&amp;BH$14))))</f>
        <v/>
      </c>
      <c r="BI15" s="268" t="str">
        <f ca="1">IF(LEN(INDIRECT("SWMETA!"&amp;$B15&amp;BI$14))=0,"",IF(AND('Planning View'!$O$11="ID",ISNUMBER(FIND("^",INDIRECT("SWMETA!"&amp;$B15&amp;BI$14)))),LEFT(INDIRECT("SWMETA!"&amp;$B15&amp;BI$14),FIND("^",INDIRECT("SWMETA!"&amp;$B15&amp;BI$14))-1),IF(AND('Planning View'!$O$11="Desc",ISNUMBER(FIND("^",INDIRECT("SWMETA!"&amp;$B15&amp;BI$14)))),RIGHT(INDIRECT("SWMETA!"&amp;$B15&amp;BI$14),LEN(INDIRECT("SWMETA!"&amp;$B15&amp;BI$14))-FIND("^",INDIRECT("SWMETA!"&amp;$B15&amp;BI$14))),INDIRECT("SWMETA!"&amp;$B15&amp;BI$14))))</f>
        <v/>
      </c>
      <c r="BJ15" s="268" t="str">
        <f ca="1">IF(LEN(INDIRECT("SWMETA!"&amp;$B15&amp;BJ$14))=0,"",IF(AND('Planning View'!$O$11="ID",ISNUMBER(FIND("^",INDIRECT("SWMETA!"&amp;$B15&amp;BJ$14)))),LEFT(INDIRECT("SWMETA!"&amp;$B15&amp;BJ$14),FIND("^",INDIRECT("SWMETA!"&amp;$B15&amp;BJ$14))-1),IF(AND('Planning View'!$O$11="Desc",ISNUMBER(FIND("^",INDIRECT("SWMETA!"&amp;$B15&amp;BJ$14)))),RIGHT(INDIRECT("SWMETA!"&amp;$B15&amp;BJ$14),LEN(INDIRECT("SWMETA!"&amp;$B15&amp;BJ$14))-FIND("^",INDIRECT("SWMETA!"&amp;$B15&amp;BJ$14))),INDIRECT("SWMETA!"&amp;$B15&amp;BJ$14))))</f>
        <v/>
      </c>
      <c r="BK15" s="268" t="str">
        <f ca="1">IF(LEN(INDIRECT("SWMETA!"&amp;$B15&amp;BK$14))=0,"",IF(AND('Planning View'!$O$11="ID",ISNUMBER(FIND("^",INDIRECT("SWMETA!"&amp;$B15&amp;BK$14)))),LEFT(INDIRECT("SWMETA!"&amp;$B15&amp;BK$14),FIND("^",INDIRECT("SWMETA!"&amp;$B15&amp;BK$14))-1),IF(AND('Planning View'!$O$11="Desc",ISNUMBER(FIND("^",INDIRECT("SWMETA!"&amp;$B15&amp;BK$14)))),RIGHT(INDIRECT("SWMETA!"&amp;$B15&amp;BK$14),LEN(INDIRECT("SWMETA!"&amp;$B15&amp;BK$14))-FIND("^",INDIRECT("SWMETA!"&amp;$B15&amp;BK$14))),INDIRECT("SWMETA!"&amp;$B15&amp;BK$14))))</f>
        <v/>
      </c>
      <c r="BL15" s="110"/>
      <c r="BM15" s="110"/>
      <c r="BN15" s="110"/>
      <c r="BO15" s="110"/>
      <c r="BP15" s="110"/>
      <c r="BQ15" s="110"/>
      <c r="BR15" s="110"/>
      <c r="BS15" s="110"/>
      <c r="BT15" s="110"/>
      <c r="BU15" s="110"/>
      <c r="BV15" s="110"/>
      <c r="CH15" s="127" t="s">
        <v>230</v>
      </c>
      <c r="CI15" s="128"/>
      <c r="CJ15" s="132"/>
      <c r="CK15" s="128"/>
    </row>
    <row r="16" spans="1:89" customFormat="1" ht="13.5" customHeight="1" x14ac:dyDescent="0.2">
      <c r="A16" s="126"/>
      <c r="B16" s="113" t="str">
        <f t="shared" ref="B16:B79" si="1">IF(ROW()-$A$15&gt;26, CHAR(64+INT((ROW()-$A$15-1)/26)),"")&amp;CHAR(65+MOD(ROW()-$A$15-1, 26))</f>
        <v>E</v>
      </c>
      <c r="C16" s="126"/>
      <c r="D16" s="126"/>
      <c r="E16" s="126"/>
      <c r="F16" s="269" t="str">
        <f t="shared" ref="F16:F79" ca="1" si="2">IF(LEN(INDIRECT("SWMETA!"&amp;$B16&amp;F$14))=0,"",INDIRECT("SWMETA!"&amp;$B16&amp;F$14))</f>
        <v>PERIOD_MAPE</v>
      </c>
      <c r="G16" s="270"/>
      <c r="H16" s="271" t="s">
        <v>558</v>
      </c>
      <c r="I16" s="272" t="s">
        <v>494</v>
      </c>
      <c r="J16" s="135"/>
      <c r="K16" s="135" t="s">
        <v>147</v>
      </c>
      <c r="L16" s="273" t="s">
        <v>496</v>
      </c>
      <c r="M16" s="134" t="s">
        <v>221</v>
      </c>
      <c r="N16" s="274">
        <f t="shared" ref="N16:AC32" ca="1" si="3">IF(LEN(INDIRECT("SWMETA!"&amp;$B16&amp;N$14))=0,"",INDIRECT("SWMETA!"&amp;$B16&amp;N$14))</f>
        <v>1</v>
      </c>
      <c r="O16" s="274" t="str">
        <f t="shared" ref="O16:AD31" ca="1" si="4">IF(LEN(INDIRECT("SWMETA!"&amp;$B16&amp;O$14))=0,"",INDIRECT("SWMETA!"&amp;$B16&amp;O$14))</f>
        <v/>
      </c>
      <c r="P16" s="274" t="str">
        <f t="shared" ca="1" si="4"/>
        <v/>
      </c>
      <c r="Q16" s="274" t="str">
        <f t="shared" ca="1" si="4"/>
        <v/>
      </c>
      <c r="R16" s="274" t="str">
        <f t="shared" ca="1" si="4"/>
        <v/>
      </c>
      <c r="S16" s="274" t="str">
        <f t="shared" ca="1" si="4"/>
        <v/>
      </c>
      <c r="T16" s="274" t="str">
        <f t="shared" ca="1" si="4"/>
        <v/>
      </c>
      <c r="U16" s="274" t="str">
        <f t="shared" ca="1" si="4"/>
        <v/>
      </c>
      <c r="V16" s="274" t="str">
        <f t="shared" ca="1" si="4"/>
        <v/>
      </c>
      <c r="W16" s="274" t="str">
        <f t="shared" ca="1" si="4"/>
        <v/>
      </c>
      <c r="X16" s="274" t="str">
        <f t="shared" ca="1" si="4"/>
        <v/>
      </c>
      <c r="Y16" s="274" t="str">
        <f t="shared" ca="1" si="4"/>
        <v/>
      </c>
      <c r="Z16" s="274" t="str">
        <f t="shared" ca="1" si="4"/>
        <v/>
      </c>
      <c r="AA16" s="274" t="str">
        <f t="shared" ca="1" si="4"/>
        <v/>
      </c>
      <c r="AB16" s="274" t="str">
        <f t="shared" ca="1" si="4"/>
        <v/>
      </c>
      <c r="AC16" s="274" t="str">
        <f t="shared" ca="1" si="4"/>
        <v/>
      </c>
      <c r="AD16" s="274" t="str">
        <f t="shared" ca="1" si="4"/>
        <v/>
      </c>
      <c r="AE16" s="274" t="str">
        <f t="shared" ref="AE16:AT31" ca="1" si="5">IF(LEN(INDIRECT("SWMETA!"&amp;$B16&amp;AE$14))=0,"",INDIRECT("SWMETA!"&amp;$B16&amp;AE$14))</f>
        <v/>
      </c>
      <c r="AF16" s="274" t="str">
        <f t="shared" ca="1" si="5"/>
        <v/>
      </c>
      <c r="AG16" s="274" t="str">
        <f t="shared" ca="1" si="5"/>
        <v/>
      </c>
      <c r="AH16" s="274" t="str">
        <f t="shared" ca="1" si="5"/>
        <v/>
      </c>
      <c r="AI16" s="274" t="str">
        <f t="shared" ca="1" si="5"/>
        <v/>
      </c>
      <c r="AJ16" s="274" t="str">
        <f t="shared" ca="1" si="5"/>
        <v/>
      </c>
      <c r="AK16" s="274" t="str">
        <f t="shared" ca="1" si="5"/>
        <v/>
      </c>
      <c r="AL16" s="274" t="str">
        <f t="shared" ca="1" si="5"/>
        <v/>
      </c>
      <c r="AM16" s="274" t="str">
        <f t="shared" ca="1" si="5"/>
        <v/>
      </c>
      <c r="AN16" s="274" t="str">
        <f t="shared" ca="1" si="5"/>
        <v/>
      </c>
      <c r="AO16" s="274" t="str">
        <f t="shared" ca="1" si="5"/>
        <v/>
      </c>
      <c r="AP16" s="274" t="str">
        <f t="shared" ca="1" si="5"/>
        <v/>
      </c>
      <c r="AQ16" s="274" t="str">
        <f t="shared" ca="1" si="5"/>
        <v/>
      </c>
      <c r="AR16" s="274" t="str">
        <f t="shared" ca="1" si="5"/>
        <v/>
      </c>
      <c r="AS16" s="274" t="str">
        <f t="shared" ca="1" si="5"/>
        <v/>
      </c>
      <c r="AT16" s="274" t="str">
        <f t="shared" ca="1" si="5"/>
        <v/>
      </c>
      <c r="AU16" s="274" t="str">
        <f t="shared" ref="AR16:BK28" ca="1" si="6">IF(LEN(INDIRECT("SWMETA!"&amp;$B16&amp;AU$14))=0,"",INDIRECT("SWMETA!"&amp;$B16&amp;AU$14))</f>
        <v/>
      </c>
      <c r="AV16" s="274" t="str">
        <f t="shared" ca="1" si="6"/>
        <v/>
      </c>
      <c r="AW16" s="274" t="str">
        <f t="shared" ca="1" si="6"/>
        <v/>
      </c>
      <c r="AX16" s="274" t="str">
        <f t="shared" ca="1" si="6"/>
        <v/>
      </c>
      <c r="AY16" s="274" t="str">
        <f t="shared" ca="1" si="6"/>
        <v/>
      </c>
      <c r="AZ16" s="274" t="str">
        <f t="shared" ca="1" si="6"/>
        <v/>
      </c>
      <c r="BA16" s="274" t="str">
        <f t="shared" ca="1" si="6"/>
        <v/>
      </c>
      <c r="BB16" s="274" t="str">
        <f t="shared" ca="1" si="6"/>
        <v/>
      </c>
      <c r="BC16" s="274" t="str">
        <f t="shared" ca="1" si="6"/>
        <v/>
      </c>
      <c r="BD16" s="274" t="str">
        <f t="shared" ca="1" si="6"/>
        <v/>
      </c>
      <c r="BE16" s="274" t="str">
        <f t="shared" ca="1" si="6"/>
        <v/>
      </c>
      <c r="BF16" s="274" t="str">
        <f t="shared" ca="1" si="6"/>
        <v/>
      </c>
      <c r="BG16" s="274" t="str">
        <f t="shared" ca="1" si="6"/>
        <v/>
      </c>
      <c r="BH16" s="274" t="str">
        <f t="shared" ca="1" si="6"/>
        <v/>
      </c>
      <c r="BI16" s="274" t="str">
        <f t="shared" ca="1" si="6"/>
        <v/>
      </c>
      <c r="BJ16" s="274" t="str">
        <f t="shared" ca="1" si="6"/>
        <v/>
      </c>
      <c r="BK16" s="274" t="str">
        <f t="shared" ca="1" si="6"/>
        <v/>
      </c>
      <c r="BL16" s="110"/>
      <c r="BM16" s="110"/>
      <c r="BN16" s="110"/>
      <c r="BO16" s="110"/>
      <c r="BP16" s="110"/>
      <c r="BQ16" s="110"/>
      <c r="BR16" s="110"/>
      <c r="BS16" s="110"/>
      <c r="BT16" s="110"/>
      <c r="BU16" s="110"/>
      <c r="BV16" s="110"/>
      <c r="CH16" s="128"/>
      <c r="CI16" s="128" t="str">
        <f ca="1">F16</f>
        <v>PERIOD_MAPE</v>
      </c>
      <c r="CJ16" s="132">
        <f ca="1">INDEX(N16:AQ16,$CJ$11)/100</f>
        <v>0.01</v>
      </c>
      <c r="CK16" s="128"/>
    </row>
    <row r="17" spans="1:89" customFormat="1" ht="13.5" customHeight="1" x14ac:dyDescent="0.2">
      <c r="A17" s="126"/>
      <c r="B17" s="113" t="str">
        <f t="shared" si="1"/>
        <v>F</v>
      </c>
      <c r="C17" s="126"/>
      <c r="D17" s="126"/>
      <c r="E17" s="126"/>
      <c r="F17" s="269" t="str">
        <f t="shared" ca="1" si="2"/>
        <v>L3MO</v>
      </c>
      <c r="G17" s="275"/>
      <c r="H17" s="271" t="s">
        <v>559</v>
      </c>
      <c r="I17" s="135" t="s">
        <v>494</v>
      </c>
      <c r="J17" s="135"/>
      <c r="K17" s="135" t="s">
        <v>147</v>
      </c>
      <c r="L17" s="273" t="s">
        <v>496</v>
      </c>
      <c r="M17" s="134" t="s">
        <v>221</v>
      </c>
      <c r="N17" s="274" t="str">
        <f t="shared" ca="1" si="3"/>
        <v/>
      </c>
      <c r="O17" s="274" t="str">
        <f t="shared" ca="1" si="4"/>
        <v/>
      </c>
      <c r="P17" s="274" t="str">
        <f t="shared" ca="1" si="4"/>
        <v/>
      </c>
      <c r="Q17" s="274" t="str">
        <f t="shared" ca="1" si="4"/>
        <v/>
      </c>
      <c r="R17" s="274" t="str">
        <f t="shared" ca="1" si="4"/>
        <v/>
      </c>
      <c r="S17" s="274" t="str">
        <f t="shared" ca="1" si="4"/>
        <v/>
      </c>
      <c r="T17" s="274" t="str">
        <f t="shared" ca="1" si="4"/>
        <v/>
      </c>
      <c r="U17" s="274" t="str">
        <f t="shared" ca="1" si="4"/>
        <v/>
      </c>
      <c r="V17" s="274" t="str">
        <f t="shared" ca="1" si="4"/>
        <v/>
      </c>
      <c r="W17" s="274" t="str">
        <f t="shared" ca="1" si="4"/>
        <v/>
      </c>
      <c r="X17" s="274" t="str">
        <f t="shared" ca="1" si="4"/>
        <v/>
      </c>
      <c r="Y17" s="274" t="str">
        <f t="shared" ca="1" si="4"/>
        <v/>
      </c>
      <c r="Z17" s="274" t="str">
        <f t="shared" ca="1" si="4"/>
        <v/>
      </c>
      <c r="AA17" s="274" t="str">
        <f t="shared" ca="1" si="4"/>
        <v/>
      </c>
      <c r="AB17" s="274" t="str">
        <f t="shared" ca="1" si="4"/>
        <v/>
      </c>
      <c r="AC17" s="274" t="str">
        <f t="shared" ca="1" si="4"/>
        <v/>
      </c>
      <c r="AD17" s="274" t="str">
        <f t="shared" ca="1" si="4"/>
        <v/>
      </c>
      <c r="AE17" s="274" t="str">
        <f t="shared" ca="1" si="5"/>
        <v/>
      </c>
      <c r="AF17" s="274" t="str">
        <f t="shared" ca="1" si="5"/>
        <v/>
      </c>
      <c r="AG17" s="274" t="str">
        <f t="shared" ca="1" si="5"/>
        <v/>
      </c>
      <c r="AH17" s="274" t="str">
        <f t="shared" ca="1" si="5"/>
        <v/>
      </c>
      <c r="AI17" s="274" t="str">
        <f t="shared" ca="1" si="5"/>
        <v/>
      </c>
      <c r="AJ17" s="274" t="str">
        <f t="shared" ca="1" si="5"/>
        <v/>
      </c>
      <c r="AK17" s="274" t="str">
        <f t="shared" ca="1" si="5"/>
        <v/>
      </c>
      <c r="AL17" s="274" t="str">
        <f t="shared" ca="1" si="5"/>
        <v/>
      </c>
      <c r="AM17" s="274" t="str">
        <f t="shared" ca="1" si="5"/>
        <v/>
      </c>
      <c r="AN17" s="274" t="str">
        <f t="shared" ca="1" si="5"/>
        <v/>
      </c>
      <c r="AO17" s="274" t="str">
        <f t="shared" ca="1" si="5"/>
        <v/>
      </c>
      <c r="AP17" s="274" t="str">
        <f t="shared" ca="1" si="5"/>
        <v/>
      </c>
      <c r="AQ17" s="274" t="str">
        <f t="shared" ca="1" si="5"/>
        <v/>
      </c>
      <c r="AR17" s="274" t="str">
        <f t="shared" ca="1" si="6"/>
        <v/>
      </c>
      <c r="AS17" s="274" t="str">
        <f t="shared" ca="1" si="6"/>
        <v/>
      </c>
      <c r="AT17" s="274" t="str">
        <f t="shared" ca="1" si="6"/>
        <v/>
      </c>
      <c r="AU17" s="274" t="str">
        <f t="shared" ca="1" si="6"/>
        <v/>
      </c>
      <c r="AV17" s="274" t="str">
        <f t="shared" ca="1" si="6"/>
        <v/>
      </c>
      <c r="AW17" s="274" t="str">
        <f t="shared" ca="1" si="6"/>
        <v/>
      </c>
      <c r="AX17" s="274" t="str">
        <f t="shared" ca="1" si="6"/>
        <v/>
      </c>
      <c r="AY17" s="274" t="str">
        <f t="shared" ca="1" si="6"/>
        <v/>
      </c>
      <c r="AZ17" s="274" t="str">
        <f t="shared" ca="1" si="6"/>
        <v/>
      </c>
      <c r="BA17" s="274" t="str">
        <f t="shared" ca="1" si="6"/>
        <v/>
      </c>
      <c r="BB17" s="274" t="str">
        <f t="shared" ca="1" si="6"/>
        <v/>
      </c>
      <c r="BC17" s="274" t="str">
        <f t="shared" ca="1" si="6"/>
        <v/>
      </c>
      <c r="BD17" s="274" t="str">
        <f t="shared" ca="1" si="6"/>
        <v/>
      </c>
      <c r="BE17" s="274" t="str">
        <f t="shared" ca="1" si="6"/>
        <v/>
      </c>
      <c r="BF17" s="274" t="str">
        <f t="shared" ca="1" si="6"/>
        <v/>
      </c>
      <c r="BG17" s="274" t="str">
        <f t="shared" ca="1" si="6"/>
        <v/>
      </c>
      <c r="BH17" s="274" t="str">
        <f t="shared" ca="1" si="6"/>
        <v/>
      </c>
      <c r="BI17" s="274" t="str">
        <f t="shared" ca="1" si="6"/>
        <v/>
      </c>
      <c r="BJ17" s="274" t="str">
        <f t="shared" ca="1" si="6"/>
        <v/>
      </c>
      <c r="BK17" s="274" t="str">
        <f t="shared" ca="1" si="6"/>
        <v/>
      </c>
      <c r="BL17" s="110"/>
      <c r="BM17" s="110"/>
      <c r="BN17" s="110"/>
      <c r="BO17" s="110"/>
      <c r="BP17" s="110"/>
      <c r="BQ17" s="110"/>
      <c r="BR17" s="110"/>
      <c r="BS17" s="110"/>
      <c r="BT17" s="110"/>
      <c r="BU17" s="110"/>
      <c r="BV17" s="110"/>
      <c r="CH17" s="128"/>
      <c r="CI17" s="128" t="str">
        <f t="shared" ref="CI17:CI21" ca="1" si="7">F17</f>
        <v>L3MO</v>
      </c>
      <c r="CJ17" s="132" t="e">
        <f t="shared" ref="CJ17:CJ21" ca="1" si="8">INDEX(N17:AQ17,$CJ$11)/100</f>
        <v>#VALUE!</v>
      </c>
      <c r="CK17" s="128"/>
    </row>
    <row r="18" spans="1:89" customFormat="1" ht="13.5" customHeight="1" x14ac:dyDescent="0.2">
      <c r="A18" s="113"/>
      <c r="B18" s="113" t="str">
        <f t="shared" si="1"/>
        <v>G</v>
      </c>
      <c r="C18" s="126"/>
      <c r="D18" s="126"/>
      <c r="E18" s="126"/>
      <c r="F18" s="269" t="str">
        <f t="shared" ca="1" si="2"/>
        <v>N3MO</v>
      </c>
      <c r="G18" s="275"/>
      <c r="H18" s="271" t="s">
        <v>560</v>
      </c>
      <c r="I18" s="135" t="s">
        <v>494</v>
      </c>
      <c r="J18" s="135"/>
      <c r="K18" s="135" t="s">
        <v>147</v>
      </c>
      <c r="L18" s="273" t="s">
        <v>496</v>
      </c>
      <c r="M18" s="134" t="s">
        <v>221</v>
      </c>
      <c r="N18" s="274" t="str">
        <f t="shared" ca="1" si="3"/>
        <v/>
      </c>
      <c r="O18" s="274" t="str">
        <f t="shared" ca="1" si="4"/>
        <v/>
      </c>
      <c r="P18" s="274" t="str">
        <f t="shared" ca="1" si="4"/>
        <v/>
      </c>
      <c r="Q18" s="274" t="str">
        <f t="shared" ca="1" si="4"/>
        <v/>
      </c>
      <c r="R18" s="274" t="str">
        <f t="shared" ca="1" si="4"/>
        <v/>
      </c>
      <c r="S18" s="274" t="str">
        <f t="shared" ca="1" si="4"/>
        <v/>
      </c>
      <c r="T18" s="274" t="str">
        <f t="shared" ca="1" si="4"/>
        <v/>
      </c>
      <c r="U18" s="274" t="str">
        <f t="shared" ca="1" si="4"/>
        <v/>
      </c>
      <c r="V18" s="274" t="str">
        <f t="shared" ca="1" si="4"/>
        <v/>
      </c>
      <c r="W18" s="274" t="str">
        <f t="shared" ca="1" si="4"/>
        <v/>
      </c>
      <c r="X18" s="274" t="str">
        <f t="shared" ca="1" si="4"/>
        <v/>
      </c>
      <c r="Y18" s="274" t="str">
        <f t="shared" ca="1" si="4"/>
        <v/>
      </c>
      <c r="Z18" s="274" t="str">
        <f t="shared" ca="1" si="4"/>
        <v/>
      </c>
      <c r="AA18" s="274" t="str">
        <f t="shared" ca="1" si="4"/>
        <v/>
      </c>
      <c r="AB18" s="274" t="str">
        <f t="shared" ca="1" si="4"/>
        <v/>
      </c>
      <c r="AC18" s="274" t="str">
        <f t="shared" ca="1" si="4"/>
        <v/>
      </c>
      <c r="AD18" s="274" t="str">
        <f t="shared" ca="1" si="4"/>
        <v/>
      </c>
      <c r="AE18" s="274" t="str">
        <f t="shared" ca="1" si="5"/>
        <v/>
      </c>
      <c r="AF18" s="274" t="str">
        <f t="shared" ca="1" si="5"/>
        <v/>
      </c>
      <c r="AG18" s="274" t="str">
        <f t="shared" ca="1" si="5"/>
        <v/>
      </c>
      <c r="AH18" s="274" t="str">
        <f t="shared" ca="1" si="5"/>
        <v/>
      </c>
      <c r="AI18" s="274" t="str">
        <f t="shared" ca="1" si="5"/>
        <v/>
      </c>
      <c r="AJ18" s="274" t="str">
        <f t="shared" ca="1" si="5"/>
        <v/>
      </c>
      <c r="AK18" s="274" t="str">
        <f t="shared" ca="1" si="5"/>
        <v/>
      </c>
      <c r="AL18" s="274" t="str">
        <f t="shared" ca="1" si="5"/>
        <v/>
      </c>
      <c r="AM18" s="274" t="str">
        <f t="shared" ca="1" si="5"/>
        <v/>
      </c>
      <c r="AN18" s="274" t="str">
        <f t="shared" ca="1" si="5"/>
        <v/>
      </c>
      <c r="AO18" s="274" t="str">
        <f t="shared" ca="1" si="5"/>
        <v/>
      </c>
      <c r="AP18" s="274" t="str">
        <f t="shared" ca="1" si="5"/>
        <v/>
      </c>
      <c r="AQ18" s="274" t="str">
        <f t="shared" ca="1" si="5"/>
        <v/>
      </c>
      <c r="AR18" s="274" t="str">
        <f t="shared" ca="1" si="6"/>
        <v/>
      </c>
      <c r="AS18" s="274" t="str">
        <f t="shared" ca="1" si="6"/>
        <v/>
      </c>
      <c r="AT18" s="274" t="str">
        <f t="shared" ca="1" si="6"/>
        <v/>
      </c>
      <c r="AU18" s="274" t="str">
        <f t="shared" ca="1" si="6"/>
        <v/>
      </c>
      <c r="AV18" s="274" t="str">
        <f t="shared" ca="1" si="6"/>
        <v/>
      </c>
      <c r="AW18" s="274" t="str">
        <f t="shared" ca="1" si="6"/>
        <v/>
      </c>
      <c r="AX18" s="274" t="str">
        <f t="shared" ca="1" si="6"/>
        <v/>
      </c>
      <c r="AY18" s="274" t="str">
        <f t="shared" ca="1" si="6"/>
        <v/>
      </c>
      <c r="AZ18" s="274" t="str">
        <f t="shared" ca="1" si="6"/>
        <v/>
      </c>
      <c r="BA18" s="274" t="str">
        <f t="shared" ca="1" si="6"/>
        <v/>
      </c>
      <c r="BB18" s="274" t="str">
        <f t="shared" ca="1" si="6"/>
        <v/>
      </c>
      <c r="BC18" s="274" t="str">
        <f t="shared" ca="1" si="6"/>
        <v/>
      </c>
      <c r="BD18" s="274" t="str">
        <f t="shared" ca="1" si="6"/>
        <v/>
      </c>
      <c r="BE18" s="274" t="str">
        <f t="shared" ca="1" si="6"/>
        <v/>
      </c>
      <c r="BF18" s="274" t="str">
        <f t="shared" ca="1" si="6"/>
        <v/>
      </c>
      <c r="BG18" s="274" t="str">
        <f t="shared" ca="1" si="6"/>
        <v/>
      </c>
      <c r="BH18" s="274" t="str">
        <f t="shared" ca="1" si="6"/>
        <v/>
      </c>
      <c r="BI18" s="274" t="str">
        <f t="shared" ca="1" si="6"/>
        <v/>
      </c>
      <c r="BJ18" s="274" t="str">
        <f t="shared" ca="1" si="6"/>
        <v/>
      </c>
      <c r="BK18" s="274" t="str">
        <f t="shared" ca="1" si="6"/>
        <v/>
      </c>
      <c r="BL18" s="110"/>
      <c r="BM18" s="110"/>
      <c r="BN18" s="110"/>
      <c r="BO18" s="110"/>
      <c r="BP18" s="110"/>
      <c r="BQ18" s="110"/>
      <c r="BR18" s="110"/>
      <c r="BS18" s="110"/>
      <c r="BT18" s="110"/>
      <c r="BU18" s="110"/>
      <c r="BV18" s="110"/>
      <c r="CH18" s="128"/>
      <c r="CI18" s="128" t="str">
        <f t="shared" ca="1" si="7"/>
        <v>N3MO</v>
      </c>
      <c r="CJ18" s="132" t="e">
        <f t="shared" ca="1" si="8"/>
        <v>#VALUE!</v>
      </c>
      <c r="CK18" s="128"/>
    </row>
    <row r="19" spans="1:89" customFormat="1" ht="13.5" customHeight="1" x14ac:dyDescent="0.2">
      <c r="A19" s="113"/>
      <c r="B19" s="113" t="str">
        <f t="shared" si="1"/>
        <v>H</v>
      </c>
      <c r="C19" s="126"/>
      <c r="D19" s="126"/>
      <c r="E19" s="126"/>
      <c r="F19" s="300" t="str">
        <f t="shared" ca="1" si="2"/>
        <v>Sales_Item_Id</v>
      </c>
      <c r="G19" s="301"/>
      <c r="H19" s="302" t="s">
        <v>499</v>
      </c>
      <c r="I19" s="305" t="s">
        <v>557</v>
      </c>
      <c r="J19" s="303" t="s">
        <v>481</v>
      </c>
      <c r="K19" s="303" t="s">
        <v>481</v>
      </c>
      <c r="L19" s="304" t="s">
        <v>497</v>
      </c>
      <c r="M19" s="306" t="s">
        <v>221</v>
      </c>
      <c r="N19" s="310" t="str">
        <f t="shared" ca="1" si="3"/>
        <v/>
      </c>
      <c r="O19" s="310" t="str">
        <f t="shared" ca="1" si="4"/>
        <v/>
      </c>
      <c r="P19" s="310" t="str">
        <f t="shared" ca="1" si="4"/>
        <v/>
      </c>
      <c r="Q19" s="310" t="str">
        <f t="shared" ca="1" si="4"/>
        <v/>
      </c>
      <c r="R19" s="310" t="str">
        <f t="shared" ca="1" si="4"/>
        <v/>
      </c>
      <c r="S19" s="310" t="str">
        <f t="shared" ca="1" si="4"/>
        <v/>
      </c>
      <c r="T19" s="310" t="str">
        <f t="shared" ca="1" si="4"/>
        <v/>
      </c>
      <c r="U19" s="310" t="str">
        <f t="shared" ca="1" si="4"/>
        <v/>
      </c>
      <c r="V19" s="310" t="str">
        <f t="shared" ca="1" si="4"/>
        <v/>
      </c>
      <c r="W19" s="310" t="str">
        <f t="shared" ca="1" si="4"/>
        <v/>
      </c>
      <c r="X19" s="310" t="str">
        <f t="shared" ca="1" si="4"/>
        <v/>
      </c>
      <c r="Y19" s="310" t="str">
        <f t="shared" ca="1" si="4"/>
        <v/>
      </c>
      <c r="Z19" s="310" t="str">
        <f t="shared" ca="1" si="4"/>
        <v/>
      </c>
      <c r="AA19" s="310" t="str">
        <f t="shared" ca="1" si="4"/>
        <v/>
      </c>
      <c r="AB19" s="310" t="str">
        <f t="shared" ca="1" si="4"/>
        <v/>
      </c>
      <c r="AC19" s="310" t="str">
        <f t="shared" ca="1" si="4"/>
        <v/>
      </c>
      <c r="AD19" s="310" t="str">
        <f t="shared" ca="1" si="4"/>
        <v/>
      </c>
      <c r="AE19" s="310" t="str">
        <f t="shared" ca="1" si="5"/>
        <v/>
      </c>
      <c r="AF19" s="310" t="str">
        <f t="shared" ca="1" si="5"/>
        <v/>
      </c>
      <c r="AG19" s="310" t="str">
        <f t="shared" ca="1" si="5"/>
        <v/>
      </c>
      <c r="AH19" s="310" t="str">
        <f t="shared" ca="1" si="5"/>
        <v/>
      </c>
      <c r="AI19" s="310" t="str">
        <f t="shared" ca="1" si="5"/>
        <v/>
      </c>
      <c r="AJ19" s="310" t="str">
        <f t="shared" ca="1" si="5"/>
        <v/>
      </c>
      <c r="AK19" s="310" t="str">
        <f t="shared" ca="1" si="5"/>
        <v/>
      </c>
      <c r="AL19" s="310" t="str">
        <f t="shared" ca="1" si="5"/>
        <v/>
      </c>
      <c r="AM19" s="310" t="str">
        <f t="shared" ca="1" si="5"/>
        <v/>
      </c>
      <c r="AN19" s="310" t="str">
        <f t="shared" ca="1" si="5"/>
        <v/>
      </c>
      <c r="AO19" s="310" t="str">
        <f t="shared" ca="1" si="5"/>
        <v/>
      </c>
      <c r="AP19" s="310" t="str">
        <f t="shared" ca="1" si="5"/>
        <v/>
      </c>
      <c r="AQ19" s="310" t="str">
        <f t="shared" ca="1" si="5"/>
        <v/>
      </c>
      <c r="AR19" s="310" t="str">
        <f t="shared" ca="1" si="6"/>
        <v/>
      </c>
      <c r="AS19" s="310" t="str">
        <f t="shared" ca="1" si="6"/>
        <v/>
      </c>
      <c r="AT19" s="310" t="str">
        <f t="shared" ca="1" si="6"/>
        <v/>
      </c>
      <c r="AU19" s="310" t="str">
        <f t="shared" ca="1" si="6"/>
        <v/>
      </c>
      <c r="AV19" s="310" t="str">
        <f t="shared" ca="1" si="6"/>
        <v/>
      </c>
      <c r="AW19" s="310" t="str">
        <f t="shared" ca="1" si="6"/>
        <v/>
      </c>
      <c r="AX19" s="310" t="str">
        <f t="shared" ca="1" si="6"/>
        <v/>
      </c>
      <c r="AY19" s="310" t="str">
        <f t="shared" ca="1" si="6"/>
        <v/>
      </c>
      <c r="AZ19" s="310" t="str">
        <f t="shared" ca="1" si="6"/>
        <v/>
      </c>
      <c r="BA19" s="310" t="str">
        <f t="shared" ca="1" si="6"/>
        <v/>
      </c>
      <c r="BB19" s="310" t="str">
        <f t="shared" ca="1" si="6"/>
        <v/>
      </c>
      <c r="BC19" s="310" t="str">
        <f t="shared" ca="1" si="6"/>
        <v/>
      </c>
      <c r="BD19" s="310" t="str">
        <f t="shared" ca="1" si="6"/>
        <v/>
      </c>
      <c r="BE19" s="310" t="str">
        <f t="shared" ca="1" si="6"/>
        <v/>
      </c>
      <c r="BF19" s="310" t="str">
        <f t="shared" ca="1" si="6"/>
        <v/>
      </c>
      <c r="BG19" s="310" t="str">
        <f t="shared" ca="1" si="6"/>
        <v/>
      </c>
      <c r="BH19" s="310" t="str">
        <f t="shared" ca="1" si="6"/>
        <v/>
      </c>
      <c r="BI19" s="310" t="str">
        <f t="shared" ca="1" si="6"/>
        <v/>
      </c>
      <c r="BJ19" s="310" t="str">
        <f t="shared" ca="1" si="6"/>
        <v/>
      </c>
      <c r="BK19" s="310" t="str">
        <f t="shared" ca="1" si="6"/>
        <v/>
      </c>
      <c r="BL19" s="110"/>
      <c r="BM19" s="110"/>
      <c r="BN19" s="110"/>
      <c r="BO19" s="110"/>
      <c r="BP19" s="110"/>
      <c r="BQ19" s="110"/>
      <c r="BR19" s="110"/>
      <c r="BS19" s="110"/>
      <c r="BT19" s="110"/>
      <c r="BU19" s="110"/>
      <c r="BV19" s="110"/>
      <c r="CH19" s="128"/>
      <c r="CI19" s="128" t="str">
        <f t="shared" ca="1" si="7"/>
        <v>Sales_Item_Id</v>
      </c>
      <c r="CJ19" s="132" t="e">
        <f t="shared" ca="1" si="8"/>
        <v>#VALUE!</v>
      </c>
      <c r="CK19" s="128"/>
    </row>
    <row r="20" spans="1:89" customFormat="1" ht="13.5" customHeight="1" x14ac:dyDescent="0.2">
      <c r="A20" s="113"/>
      <c r="B20" s="113" t="str">
        <f t="shared" si="1"/>
        <v>I</v>
      </c>
      <c r="C20" s="126"/>
      <c r="D20" s="126"/>
      <c r="E20" s="126"/>
      <c r="F20" s="269" t="str">
        <f t="shared" ca="1" si="2"/>
        <v>Sales_Item_Description</v>
      </c>
      <c r="G20" s="276"/>
      <c r="H20" s="271" t="s">
        <v>500</v>
      </c>
      <c r="I20" s="272" t="s">
        <v>557</v>
      </c>
      <c r="J20" s="135" t="s">
        <v>147</v>
      </c>
      <c r="K20" s="135" t="s">
        <v>147</v>
      </c>
      <c r="L20" s="273" t="s">
        <v>497</v>
      </c>
      <c r="M20" s="134" t="s">
        <v>221</v>
      </c>
      <c r="N20" s="274" t="str">
        <f t="shared" ca="1" si="3"/>
        <v/>
      </c>
      <c r="O20" s="274" t="str">
        <f t="shared" ca="1" si="4"/>
        <v/>
      </c>
      <c r="P20" s="274" t="str">
        <f t="shared" ca="1" si="4"/>
        <v/>
      </c>
      <c r="Q20" s="274" t="str">
        <f t="shared" ca="1" si="4"/>
        <v/>
      </c>
      <c r="R20" s="274" t="str">
        <f t="shared" ca="1" si="4"/>
        <v/>
      </c>
      <c r="S20" s="274" t="str">
        <f t="shared" ca="1" si="4"/>
        <v/>
      </c>
      <c r="T20" s="274" t="str">
        <f t="shared" ca="1" si="4"/>
        <v/>
      </c>
      <c r="U20" s="274" t="str">
        <f t="shared" ca="1" si="4"/>
        <v/>
      </c>
      <c r="V20" s="274" t="str">
        <f t="shared" ca="1" si="4"/>
        <v/>
      </c>
      <c r="W20" s="274" t="str">
        <f t="shared" ca="1" si="4"/>
        <v/>
      </c>
      <c r="X20" s="274" t="str">
        <f t="shared" ca="1" si="4"/>
        <v/>
      </c>
      <c r="Y20" s="274" t="str">
        <f t="shared" ca="1" si="4"/>
        <v/>
      </c>
      <c r="Z20" s="274" t="str">
        <f t="shared" ca="1" si="4"/>
        <v/>
      </c>
      <c r="AA20" s="274" t="str">
        <f t="shared" ca="1" si="4"/>
        <v/>
      </c>
      <c r="AB20" s="274" t="str">
        <f t="shared" ca="1" si="4"/>
        <v/>
      </c>
      <c r="AC20" s="274" t="str">
        <f t="shared" ca="1" si="4"/>
        <v/>
      </c>
      <c r="AD20" s="274" t="str">
        <f t="shared" ca="1" si="4"/>
        <v/>
      </c>
      <c r="AE20" s="274" t="str">
        <f t="shared" ca="1" si="5"/>
        <v/>
      </c>
      <c r="AF20" s="274" t="str">
        <f t="shared" ca="1" si="5"/>
        <v/>
      </c>
      <c r="AG20" s="274" t="str">
        <f t="shared" ca="1" si="5"/>
        <v/>
      </c>
      <c r="AH20" s="274" t="str">
        <f t="shared" ca="1" si="5"/>
        <v/>
      </c>
      <c r="AI20" s="274" t="str">
        <f t="shared" ca="1" si="5"/>
        <v/>
      </c>
      <c r="AJ20" s="274" t="str">
        <f t="shared" ca="1" si="5"/>
        <v/>
      </c>
      <c r="AK20" s="274" t="str">
        <f t="shared" ca="1" si="5"/>
        <v/>
      </c>
      <c r="AL20" s="274" t="str">
        <f t="shared" ca="1" si="5"/>
        <v/>
      </c>
      <c r="AM20" s="274" t="str">
        <f t="shared" ca="1" si="5"/>
        <v/>
      </c>
      <c r="AN20" s="274" t="str">
        <f t="shared" ca="1" si="5"/>
        <v/>
      </c>
      <c r="AO20" s="274" t="str">
        <f t="shared" ca="1" si="5"/>
        <v/>
      </c>
      <c r="AP20" s="274" t="str">
        <f t="shared" ca="1" si="5"/>
        <v/>
      </c>
      <c r="AQ20" s="274" t="str">
        <f t="shared" ca="1" si="5"/>
        <v/>
      </c>
      <c r="AR20" s="274" t="str">
        <f t="shared" ca="1" si="6"/>
        <v/>
      </c>
      <c r="AS20" s="274" t="str">
        <f t="shared" ca="1" si="6"/>
        <v/>
      </c>
      <c r="AT20" s="274" t="str">
        <f t="shared" ca="1" si="6"/>
        <v/>
      </c>
      <c r="AU20" s="274" t="str">
        <f t="shared" ca="1" si="6"/>
        <v/>
      </c>
      <c r="AV20" s="274" t="str">
        <f t="shared" ca="1" si="6"/>
        <v/>
      </c>
      <c r="AW20" s="274" t="str">
        <f t="shared" ca="1" si="6"/>
        <v/>
      </c>
      <c r="AX20" s="274" t="str">
        <f t="shared" ca="1" si="6"/>
        <v/>
      </c>
      <c r="AY20" s="274" t="str">
        <f t="shared" ca="1" si="6"/>
        <v/>
      </c>
      <c r="AZ20" s="274" t="str">
        <f t="shared" ca="1" si="6"/>
        <v/>
      </c>
      <c r="BA20" s="274" t="str">
        <f t="shared" ca="1" si="6"/>
        <v/>
      </c>
      <c r="BB20" s="274" t="str">
        <f t="shared" ca="1" si="6"/>
        <v/>
      </c>
      <c r="BC20" s="274" t="str">
        <f t="shared" ca="1" si="6"/>
        <v/>
      </c>
      <c r="BD20" s="274" t="str">
        <f t="shared" ca="1" si="6"/>
        <v/>
      </c>
      <c r="BE20" s="274" t="str">
        <f t="shared" ca="1" si="6"/>
        <v/>
      </c>
      <c r="BF20" s="274" t="str">
        <f t="shared" ca="1" si="6"/>
        <v/>
      </c>
      <c r="BG20" s="274" t="str">
        <f t="shared" ca="1" si="6"/>
        <v/>
      </c>
      <c r="BH20" s="274" t="str">
        <f t="shared" ca="1" si="6"/>
        <v/>
      </c>
      <c r="BI20" s="274" t="str">
        <f t="shared" ca="1" si="6"/>
        <v/>
      </c>
      <c r="BJ20" s="274" t="str">
        <f t="shared" ca="1" si="6"/>
        <v/>
      </c>
      <c r="BK20" s="274" t="str">
        <f t="shared" ca="1" si="6"/>
        <v/>
      </c>
      <c r="BL20" s="110"/>
      <c r="BM20" s="110"/>
      <c r="BN20" s="110"/>
      <c r="BO20" s="110"/>
      <c r="BP20" s="110"/>
      <c r="BQ20" s="110"/>
      <c r="BR20" s="110"/>
      <c r="BS20" s="110"/>
      <c r="BT20" s="110"/>
      <c r="BU20" s="110"/>
      <c r="BV20" s="110"/>
      <c r="CH20" s="128"/>
      <c r="CI20" s="128" t="str">
        <f t="shared" ca="1" si="7"/>
        <v>Sales_Item_Description</v>
      </c>
      <c r="CJ20" s="132" t="e">
        <f t="shared" ca="1" si="8"/>
        <v>#VALUE!</v>
      </c>
      <c r="CK20" s="128"/>
    </row>
    <row r="21" spans="1:89" customFormat="1" ht="13.5" customHeight="1" x14ac:dyDescent="0.2">
      <c r="A21" s="113"/>
      <c r="B21" s="113" t="str">
        <f t="shared" si="1"/>
        <v>J</v>
      </c>
      <c r="C21" s="126"/>
      <c r="D21" s="126"/>
      <c r="E21" s="126"/>
      <c r="F21" s="269" t="str">
        <f t="shared" ca="1" si="2"/>
        <v>Net_Element_Version_Id</v>
      </c>
      <c r="G21" s="276"/>
      <c r="H21" s="271" t="s">
        <v>501</v>
      </c>
      <c r="I21" s="272" t="s">
        <v>557</v>
      </c>
      <c r="J21" s="135" t="s">
        <v>481</v>
      </c>
      <c r="K21" s="135" t="s">
        <v>481</v>
      </c>
      <c r="L21" s="273" t="s">
        <v>497</v>
      </c>
      <c r="M21" s="134" t="s">
        <v>221</v>
      </c>
      <c r="N21" s="277" t="str">
        <f t="shared" ca="1" si="3"/>
        <v/>
      </c>
      <c r="O21" s="277" t="str">
        <f t="shared" ca="1" si="4"/>
        <v/>
      </c>
      <c r="P21" s="277" t="str">
        <f t="shared" ca="1" si="4"/>
        <v/>
      </c>
      <c r="Q21" s="277" t="str">
        <f t="shared" ca="1" si="4"/>
        <v/>
      </c>
      <c r="R21" s="277" t="str">
        <f t="shared" ca="1" si="4"/>
        <v/>
      </c>
      <c r="S21" s="277" t="str">
        <f t="shared" ca="1" si="4"/>
        <v/>
      </c>
      <c r="T21" s="277" t="str">
        <f t="shared" ca="1" si="4"/>
        <v/>
      </c>
      <c r="U21" s="277" t="str">
        <f t="shared" ca="1" si="4"/>
        <v/>
      </c>
      <c r="V21" s="277" t="str">
        <f t="shared" ca="1" si="4"/>
        <v/>
      </c>
      <c r="W21" s="277" t="str">
        <f t="shared" ca="1" si="4"/>
        <v/>
      </c>
      <c r="X21" s="277" t="str">
        <f t="shared" ca="1" si="4"/>
        <v/>
      </c>
      <c r="Y21" s="277" t="str">
        <f t="shared" ca="1" si="4"/>
        <v/>
      </c>
      <c r="Z21" s="277" t="str">
        <f t="shared" ca="1" si="4"/>
        <v/>
      </c>
      <c r="AA21" s="277" t="str">
        <f t="shared" ca="1" si="4"/>
        <v/>
      </c>
      <c r="AB21" s="277" t="str">
        <f t="shared" ca="1" si="4"/>
        <v/>
      </c>
      <c r="AC21" s="277" t="str">
        <f t="shared" ca="1" si="4"/>
        <v/>
      </c>
      <c r="AD21" s="277" t="str">
        <f t="shared" ca="1" si="4"/>
        <v/>
      </c>
      <c r="AE21" s="277" t="str">
        <f t="shared" ca="1" si="5"/>
        <v/>
      </c>
      <c r="AF21" s="277" t="str">
        <f t="shared" ca="1" si="5"/>
        <v/>
      </c>
      <c r="AG21" s="277" t="str">
        <f t="shared" ca="1" si="5"/>
        <v/>
      </c>
      <c r="AH21" s="277" t="str">
        <f t="shared" ca="1" si="5"/>
        <v/>
      </c>
      <c r="AI21" s="277" t="str">
        <f t="shared" ca="1" si="5"/>
        <v/>
      </c>
      <c r="AJ21" s="277" t="str">
        <f t="shared" ca="1" si="5"/>
        <v/>
      </c>
      <c r="AK21" s="277" t="str">
        <f t="shared" ca="1" si="5"/>
        <v/>
      </c>
      <c r="AL21" s="277" t="str">
        <f t="shared" ca="1" si="5"/>
        <v/>
      </c>
      <c r="AM21" s="277" t="str">
        <f t="shared" ca="1" si="5"/>
        <v/>
      </c>
      <c r="AN21" s="277" t="str">
        <f t="shared" ca="1" si="5"/>
        <v/>
      </c>
      <c r="AO21" s="277" t="str">
        <f t="shared" ca="1" si="5"/>
        <v/>
      </c>
      <c r="AP21" s="277" t="str">
        <f t="shared" ca="1" si="5"/>
        <v/>
      </c>
      <c r="AQ21" s="277" t="str">
        <f t="shared" ca="1" si="5"/>
        <v/>
      </c>
      <c r="AR21" s="277" t="str">
        <f t="shared" ca="1" si="6"/>
        <v/>
      </c>
      <c r="AS21" s="277" t="str">
        <f t="shared" ca="1" si="6"/>
        <v/>
      </c>
      <c r="AT21" s="277" t="str">
        <f t="shared" ca="1" si="6"/>
        <v/>
      </c>
      <c r="AU21" s="277" t="str">
        <f t="shared" ca="1" si="6"/>
        <v/>
      </c>
      <c r="AV21" s="277" t="str">
        <f t="shared" ca="1" si="6"/>
        <v/>
      </c>
      <c r="AW21" s="277" t="str">
        <f t="shared" ca="1" si="6"/>
        <v/>
      </c>
      <c r="AX21" s="277" t="str">
        <f t="shared" ca="1" si="6"/>
        <v/>
      </c>
      <c r="AY21" s="277" t="str">
        <f t="shared" ca="1" si="6"/>
        <v/>
      </c>
      <c r="AZ21" s="277" t="str">
        <f t="shared" ca="1" si="6"/>
        <v/>
      </c>
      <c r="BA21" s="277" t="str">
        <f t="shared" ca="1" si="6"/>
        <v/>
      </c>
      <c r="BB21" s="277" t="str">
        <f t="shared" ca="1" si="6"/>
        <v/>
      </c>
      <c r="BC21" s="277" t="str">
        <f t="shared" ca="1" si="6"/>
        <v/>
      </c>
      <c r="BD21" s="277" t="str">
        <f t="shared" ca="1" si="6"/>
        <v/>
      </c>
      <c r="BE21" s="277" t="str">
        <f t="shared" ca="1" si="6"/>
        <v/>
      </c>
      <c r="BF21" s="277" t="str">
        <f t="shared" ca="1" si="6"/>
        <v/>
      </c>
      <c r="BG21" s="277" t="str">
        <f t="shared" ca="1" si="6"/>
        <v/>
      </c>
      <c r="BH21" s="277" t="str">
        <f t="shared" ca="1" si="6"/>
        <v/>
      </c>
      <c r="BI21" s="277" t="str">
        <f t="shared" ca="1" si="6"/>
        <v/>
      </c>
      <c r="BJ21" s="277" t="str">
        <f t="shared" ca="1" si="6"/>
        <v/>
      </c>
      <c r="BK21" s="277" t="str">
        <f t="shared" ca="1" si="6"/>
        <v/>
      </c>
      <c r="BL21" s="110"/>
      <c r="BM21" s="110"/>
      <c r="BN21" s="110"/>
      <c r="BO21" s="110"/>
      <c r="BP21" s="110"/>
      <c r="BQ21" s="110"/>
      <c r="BR21" s="110"/>
      <c r="BS21" s="110"/>
      <c r="BT21" s="110"/>
      <c r="BU21" s="110"/>
      <c r="BV21" s="110"/>
      <c r="CI21" s="128" t="str">
        <f t="shared" ca="1" si="7"/>
        <v>Net_Element_Version_Id</v>
      </c>
      <c r="CJ21" s="132" t="e">
        <f t="shared" ca="1" si="8"/>
        <v>#VALUE!</v>
      </c>
    </row>
    <row r="22" spans="1:89" customFormat="1" ht="13.5" customHeight="1" x14ac:dyDescent="0.2">
      <c r="A22" s="113"/>
      <c r="B22" s="113" t="str">
        <f t="shared" si="1"/>
        <v>K</v>
      </c>
      <c r="C22" s="126"/>
      <c r="D22" s="126"/>
      <c r="E22" s="126"/>
      <c r="F22" s="269" t="str">
        <f t="shared" ca="1" si="2"/>
        <v>Net_Element_Version_Description</v>
      </c>
      <c r="G22" s="276"/>
      <c r="H22" s="271" t="s">
        <v>502</v>
      </c>
      <c r="I22" s="135" t="s">
        <v>557</v>
      </c>
      <c r="J22" s="135" t="s">
        <v>147</v>
      </c>
      <c r="K22" s="135" t="s">
        <v>147</v>
      </c>
      <c r="L22" s="273" t="s">
        <v>497</v>
      </c>
      <c r="M22" s="282" t="s">
        <v>221</v>
      </c>
      <c r="N22" s="274" t="str">
        <f t="shared" ca="1" si="3"/>
        <v/>
      </c>
      <c r="O22" s="274" t="str">
        <f t="shared" ca="1" si="3"/>
        <v/>
      </c>
      <c r="P22" s="274" t="str">
        <f t="shared" ca="1" si="3"/>
        <v/>
      </c>
      <c r="Q22" s="274" t="str">
        <f t="shared" ca="1" si="3"/>
        <v/>
      </c>
      <c r="R22" s="274" t="str">
        <f t="shared" ca="1" si="3"/>
        <v/>
      </c>
      <c r="S22" s="274" t="str">
        <f t="shared" ca="1" si="3"/>
        <v/>
      </c>
      <c r="T22" s="274" t="str">
        <f t="shared" ca="1" si="3"/>
        <v/>
      </c>
      <c r="U22" s="274" t="str">
        <f t="shared" ca="1" si="3"/>
        <v/>
      </c>
      <c r="V22" s="274" t="str">
        <f t="shared" ca="1" si="3"/>
        <v/>
      </c>
      <c r="W22" s="274" t="str">
        <f t="shared" ca="1" si="3"/>
        <v/>
      </c>
      <c r="X22" s="274" t="str">
        <f t="shared" ca="1" si="3"/>
        <v/>
      </c>
      <c r="Y22" s="274" t="str">
        <f t="shared" ca="1" si="3"/>
        <v/>
      </c>
      <c r="Z22" s="274" t="str">
        <f t="shared" ca="1" si="3"/>
        <v/>
      </c>
      <c r="AA22" s="274" t="str">
        <f t="shared" ca="1" si="3"/>
        <v/>
      </c>
      <c r="AB22" s="274" t="str">
        <f t="shared" ca="1" si="3"/>
        <v/>
      </c>
      <c r="AC22" s="274" t="str">
        <f t="shared" ca="1" si="3"/>
        <v/>
      </c>
      <c r="AD22" s="274" t="str">
        <f t="shared" ref="O22:AD24" ca="1" si="9">IF(LEN(INDIRECT("SWMETA!"&amp;$B22&amp;AD$14))=0,"",INDIRECT("SWMETA!"&amp;$B22&amp;AD$14))</f>
        <v/>
      </c>
      <c r="AE22" s="274" t="str">
        <f t="shared" ca="1" si="5"/>
        <v/>
      </c>
      <c r="AF22" s="274" t="str">
        <f t="shared" ca="1" si="5"/>
        <v/>
      </c>
      <c r="AG22" s="274" t="str">
        <f t="shared" ca="1" si="5"/>
        <v/>
      </c>
      <c r="AH22" s="274" t="str">
        <f t="shared" ca="1" si="5"/>
        <v/>
      </c>
      <c r="AI22" s="274" t="str">
        <f t="shared" ca="1" si="5"/>
        <v/>
      </c>
      <c r="AJ22" s="274" t="str">
        <f t="shared" ca="1" si="5"/>
        <v/>
      </c>
      <c r="AK22" s="274" t="str">
        <f t="shared" ca="1" si="5"/>
        <v/>
      </c>
      <c r="AL22" s="274" t="str">
        <f t="shared" ca="1" si="5"/>
        <v/>
      </c>
      <c r="AM22" s="274" t="str">
        <f t="shared" ca="1" si="5"/>
        <v/>
      </c>
      <c r="AN22" s="274" t="str">
        <f t="shared" ca="1" si="5"/>
        <v/>
      </c>
      <c r="AO22" s="274" t="str">
        <f t="shared" ca="1" si="5"/>
        <v/>
      </c>
      <c r="AP22" s="274" t="str">
        <f t="shared" ca="1" si="5"/>
        <v/>
      </c>
      <c r="AQ22" s="274" t="str">
        <f t="shared" ca="1" si="5"/>
        <v/>
      </c>
      <c r="AR22" s="274" t="str">
        <f t="shared" ca="1" si="5"/>
        <v/>
      </c>
      <c r="AS22" s="274" t="str">
        <f t="shared" ca="1" si="5"/>
        <v/>
      </c>
      <c r="AT22" s="274" t="str">
        <f t="shared" ca="1" si="5"/>
        <v/>
      </c>
      <c r="AU22" s="274" t="str">
        <f t="shared" ref="AU22:BJ22" ca="1" si="10">IF(LEN(INDIRECT("SWMETA!"&amp;$B22&amp;AU$14))=0,"",INDIRECT("SWMETA!"&amp;$B22&amp;AU$14))</f>
        <v/>
      </c>
      <c r="AV22" s="274" t="str">
        <f t="shared" ca="1" si="10"/>
        <v/>
      </c>
      <c r="AW22" s="274" t="str">
        <f t="shared" ca="1" si="10"/>
        <v/>
      </c>
      <c r="AX22" s="274" t="str">
        <f t="shared" ca="1" si="10"/>
        <v/>
      </c>
      <c r="AY22" s="274" t="str">
        <f t="shared" ca="1" si="10"/>
        <v/>
      </c>
      <c r="AZ22" s="274" t="str">
        <f t="shared" ca="1" si="10"/>
        <v/>
      </c>
      <c r="BA22" s="274" t="str">
        <f t="shared" ca="1" si="10"/>
        <v/>
      </c>
      <c r="BB22" s="274" t="str">
        <f t="shared" ca="1" si="10"/>
        <v/>
      </c>
      <c r="BC22" s="274" t="str">
        <f t="shared" ca="1" si="10"/>
        <v/>
      </c>
      <c r="BD22" s="274" t="str">
        <f t="shared" ca="1" si="10"/>
        <v/>
      </c>
      <c r="BE22" s="274" t="str">
        <f t="shared" ca="1" si="10"/>
        <v/>
      </c>
      <c r="BF22" s="274" t="str">
        <f t="shared" ca="1" si="10"/>
        <v/>
      </c>
      <c r="BG22" s="274" t="str">
        <f t="shared" ca="1" si="10"/>
        <v/>
      </c>
      <c r="BH22" s="274" t="str">
        <f t="shared" ca="1" si="10"/>
        <v/>
      </c>
      <c r="BI22" s="274" t="str">
        <f t="shared" ca="1" si="10"/>
        <v/>
      </c>
      <c r="BJ22" s="274" t="str">
        <f t="shared" ca="1" si="10"/>
        <v/>
      </c>
      <c r="BK22" s="274" t="str">
        <f t="shared" ref="AR22:BK24" ca="1" si="11">IF(LEN(INDIRECT("SWMETA!"&amp;$B22&amp;BK$14))=0,"",INDIRECT("SWMETA!"&amp;$B22&amp;BK$14))</f>
        <v/>
      </c>
      <c r="BL22" s="110"/>
      <c r="BM22" s="110"/>
      <c r="BN22" s="110"/>
      <c r="BO22" s="110"/>
      <c r="BP22" s="110"/>
      <c r="BQ22" s="110"/>
      <c r="BR22" s="110"/>
      <c r="BS22" s="110"/>
      <c r="BT22" s="110"/>
      <c r="BU22" s="110"/>
      <c r="BV22" s="110"/>
      <c r="CI22" s="128" t="str">
        <f t="shared" ref="CI22:CI24" ca="1" si="12">F22</f>
        <v>Net_Element_Version_Description</v>
      </c>
      <c r="CJ22" s="132" t="e">
        <f t="shared" ref="CJ22:CJ24" ca="1" si="13">INDEX(N22:AQ22,$CJ$11)/100</f>
        <v>#VALUE!</v>
      </c>
    </row>
    <row r="23" spans="1:89" customFormat="1" ht="13.5" customHeight="1" x14ac:dyDescent="0.2">
      <c r="A23" s="113"/>
      <c r="B23" s="113" t="str">
        <f t="shared" si="1"/>
        <v>L</v>
      </c>
      <c r="C23" s="126"/>
      <c r="D23" s="126"/>
      <c r="E23" s="126"/>
      <c r="F23" s="269" t="str">
        <f t="shared" ca="1" si="2"/>
        <v>Net_Element_Id</v>
      </c>
      <c r="G23" s="283"/>
      <c r="H23" s="271" t="s">
        <v>503</v>
      </c>
      <c r="I23" s="272" t="s">
        <v>557</v>
      </c>
      <c r="J23" s="135" t="s">
        <v>147</v>
      </c>
      <c r="K23" s="135" t="s">
        <v>147</v>
      </c>
      <c r="L23" s="273" t="s">
        <v>497</v>
      </c>
      <c r="M23" s="134" t="s">
        <v>221</v>
      </c>
      <c r="N23" s="284" t="str">
        <f t="shared" ca="1" si="3"/>
        <v/>
      </c>
      <c r="O23" s="284" t="str">
        <f t="shared" ca="1" si="9"/>
        <v/>
      </c>
      <c r="P23" s="284" t="str">
        <f t="shared" ca="1" si="9"/>
        <v/>
      </c>
      <c r="Q23" s="284" t="str">
        <f t="shared" ca="1" si="9"/>
        <v/>
      </c>
      <c r="R23" s="284" t="str">
        <f t="shared" ca="1" si="9"/>
        <v/>
      </c>
      <c r="S23" s="284" t="str">
        <f t="shared" ca="1" si="9"/>
        <v/>
      </c>
      <c r="T23" s="284" t="str">
        <f t="shared" ca="1" si="9"/>
        <v/>
      </c>
      <c r="U23" s="284" t="str">
        <f t="shared" ca="1" si="9"/>
        <v/>
      </c>
      <c r="V23" s="284" t="str">
        <f t="shared" ca="1" si="9"/>
        <v/>
      </c>
      <c r="W23" s="284" t="str">
        <f t="shared" ca="1" si="9"/>
        <v/>
      </c>
      <c r="X23" s="284" t="str">
        <f t="shared" ca="1" si="9"/>
        <v/>
      </c>
      <c r="Y23" s="284" t="str">
        <f t="shared" ca="1" si="9"/>
        <v/>
      </c>
      <c r="Z23" s="284" t="str">
        <f t="shared" ca="1" si="9"/>
        <v/>
      </c>
      <c r="AA23" s="284" t="str">
        <f t="shared" ca="1" si="9"/>
        <v/>
      </c>
      <c r="AB23" s="284" t="str">
        <f t="shared" ca="1" si="9"/>
        <v/>
      </c>
      <c r="AC23" s="284" t="str">
        <f t="shared" ca="1" si="9"/>
        <v/>
      </c>
      <c r="AD23" s="284" t="str">
        <f t="shared" ca="1" si="9"/>
        <v/>
      </c>
      <c r="AE23" s="284" t="str">
        <f t="shared" ca="1" si="5"/>
        <v/>
      </c>
      <c r="AF23" s="284" t="str">
        <f t="shared" ca="1" si="5"/>
        <v/>
      </c>
      <c r="AG23" s="284" t="str">
        <f t="shared" ca="1" si="5"/>
        <v/>
      </c>
      <c r="AH23" s="284" t="str">
        <f t="shared" ca="1" si="5"/>
        <v/>
      </c>
      <c r="AI23" s="284" t="str">
        <f t="shared" ca="1" si="5"/>
        <v/>
      </c>
      <c r="AJ23" s="284" t="str">
        <f t="shared" ca="1" si="5"/>
        <v/>
      </c>
      <c r="AK23" s="284" t="str">
        <f t="shared" ca="1" si="5"/>
        <v/>
      </c>
      <c r="AL23" s="284" t="str">
        <f t="shared" ca="1" si="5"/>
        <v/>
      </c>
      <c r="AM23" s="284" t="str">
        <f t="shared" ca="1" si="5"/>
        <v/>
      </c>
      <c r="AN23" s="284" t="str">
        <f t="shared" ca="1" si="5"/>
        <v/>
      </c>
      <c r="AO23" s="284" t="str">
        <f t="shared" ca="1" si="5"/>
        <v/>
      </c>
      <c r="AP23" s="284" t="str">
        <f t="shared" ca="1" si="5"/>
        <v/>
      </c>
      <c r="AQ23" s="284" t="str">
        <f t="shared" ca="1" si="5"/>
        <v/>
      </c>
      <c r="AR23" s="284" t="str">
        <f t="shared" ca="1" si="11"/>
        <v/>
      </c>
      <c r="AS23" s="284" t="str">
        <f t="shared" ca="1" si="11"/>
        <v/>
      </c>
      <c r="AT23" s="284" t="str">
        <f t="shared" ca="1" si="11"/>
        <v/>
      </c>
      <c r="AU23" s="284" t="str">
        <f t="shared" ca="1" si="11"/>
        <v/>
      </c>
      <c r="AV23" s="284" t="str">
        <f t="shared" ca="1" si="11"/>
        <v/>
      </c>
      <c r="AW23" s="284" t="str">
        <f t="shared" ca="1" si="11"/>
        <v/>
      </c>
      <c r="AX23" s="284" t="str">
        <f t="shared" ca="1" si="11"/>
        <v/>
      </c>
      <c r="AY23" s="284" t="str">
        <f t="shared" ca="1" si="11"/>
        <v/>
      </c>
      <c r="AZ23" s="284" t="str">
        <f t="shared" ca="1" si="11"/>
        <v/>
      </c>
      <c r="BA23" s="284" t="str">
        <f t="shared" ca="1" si="11"/>
        <v/>
      </c>
      <c r="BB23" s="284" t="str">
        <f t="shared" ca="1" si="11"/>
        <v/>
      </c>
      <c r="BC23" s="284" t="str">
        <f t="shared" ca="1" si="11"/>
        <v/>
      </c>
      <c r="BD23" s="284" t="str">
        <f t="shared" ca="1" si="11"/>
        <v/>
      </c>
      <c r="BE23" s="284" t="str">
        <f t="shared" ca="1" si="11"/>
        <v/>
      </c>
      <c r="BF23" s="284" t="str">
        <f t="shared" ca="1" si="11"/>
        <v/>
      </c>
      <c r="BG23" s="284" t="str">
        <f t="shared" ca="1" si="11"/>
        <v/>
      </c>
      <c r="BH23" s="284" t="str">
        <f t="shared" ca="1" si="11"/>
        <v/>
      </c>
      <c r="BI23" s="284" t="str">
        <f t="shared" ca="1" si="11"/>
        <v/>
      </c>
      <c r="BJ23" s="284" t="str">
        <f t="shared" ca="1" si="11"/>
        <v/>
      </c>
      <c r="BK23" s="284" t="str">
        <f t="shared" ca="1" si="11"/>
        <v/>
      </c>
      <c r="BL23" s="110"/>
      <c r="BM23" s="110"/>
      <c r="BN23" s="110"/>
      <c r="BO23" s="110"/>
      <c r="BP23" s="110"/>
      <c r="BQ23" s="110"/>
      <c r="BR23" s="110"/>
      <c r="BS23" s="110"/>
      <c r="BT23" s="110"/>
      <c r="BU23" s="110"/>
      <c r="BV23" s="110"/>
      <c r="CI23" s="128" t="str">
        <f t="shared" ca="1" si="12"/>
        <v>Net_Element_Id</v>
      </c>
      <c r="CJ23" s="132" t="e">
        <f t="shared" ca="1" si="13"/>
        <v>#VALUE!</v>
      </c>
    </row>
    <row r="24" spans="1:89" customFormat="1" ht="13.5" customHeight="1" x14ac:dyDescent="0.2">
      <c r="A24" s="113"/>
      <c r="B24" s="113" t="str">
        <f t="shared" si="1"/>
        <v>M</v>
      </c>
      <c r="C24" s="126"/>
      <c r="D24" s="126"/>
      <c r="E24" s="126"/>
      <c r="F24" s="269" t="str">
        <f t="shared" ca="1" si="2"/>
        <v>Net_Element_Description</v>
      </c>
      <c r="G24" s="285"/>
      <c r="H24" s="271" t="s">
        <v>504</v>
      </c>
      <c r="I24" s="135" t="s">
        <v>557</v>
      </c>
      <c r="J24" s="135" t="s">
        <v>147</v>
      </c>
      <c r="K24" s="135" t="s">
        <v>147</v>
      </c>
      <c r="L24" s="273" t="s">
        <v>497</v>
      </c>
      <c r="M24" s="134" t="s">
        <v>221</v>
      </c>
      <c r="N24" s="284" t="str">
        <f t="shared" ca="1" si="3"/>
        <v/>
      </c>
      <c r="O24" s="284" t="str">
        <f t="shared" ca="1" si="9"/>
        <v/>
      </c>
      <c r="P24" s="284" t="str">
        <f t="shared" ca="1" si="9"/>
        <v/>
      </c>
      <c r="Q24" s="284" t="str">
        <f t="shared" ca="1" si="9"/>
        <v/>
      </c>
      <c r="R24" s="284" t="str">
        <f t="shared" ca="1" si="9"/>
        <v/>
      </c>
      <c r="S24" s="284" t="str">
        <f t="shared" ca="1" si="9"/>
        <v/>
      </c>
      <c r="T24" s="284" t="str">
        <f t="shared" ca="1" si="9"/>
        <v/>
      </c>
      <c r="U24" s="284" t="str">
        <f t="shared" ca="1" si="9"/>
        <v/>
      </c>
      <c r="V24" s="284" t="str">
        <f t="shared" ca="1" si="9"/>
        <v/>
      </c>
      <c r="W24" s="284" t="str">
        <f t="shared" ca="1" si="9"/>
        <v/>
      </c>
      <c r="X24" s="284" t="str">
        <f t="shared" ca="1" si="9"/>
        <v/>
      </c>
      <c r="Y24" s="284" t="str">
        <f t="shared" ca="1" si="9"/>
        <v/>
      </c>
      <c r="Z24" s="284" t="str">
        <f t="shared" ca="1" si="9"/>
        <v/>
      </c>
      <c r="AA24" s="284" t="str">
        <f t="shared" ca="1" si="9"/>
        <v/>
      </c>
      <c r="AB24" s="284" t="str">
        <f t="shared" ca="1" si="9"/>
        <v/>
      </c>
      <c r="AC24" s="284" t="str">
        <f t="shared" ca="1" si="9"/>
        <v/>
      </c>
      <c r="AD24" s="284" t="str">
        <f t="shared" ca="1" si="9"/>
        <v/>
      </c>
      <c r="AE24" s="284" t="str">
        <f t="shared" ca="1" si="5"/>
        <v/>
      </c>
      <c r="AF24" s="284" t="str">
        <f t="shared" ca="1" si="5"/>
        <v/>
      </c>
      <c r="AG24" s="284" t="str">
        <f t="shared" ca="1" si="5"/>
        <v/>
      </c>
      <c r="AH24" s="284" t="str">
        <f t="shared" ca="1" si="5"/>
        <v/>
      </c>
      <c r="AI24" s="284" t="str">
        <f t="shared" ca="1" si="5"/>
        <v/>
      </c>
      <c r="AJ24" s="284" t="str">
        <f t="shared" ca="1" si="5"/>
        <v/>
      </c>
      <c r="AK24" s="284" t="str">
        <f t="shared" ca="1" si="5"/>
        <v/>
      </c>
      <c r="AL24" s="284" t="str">
        <f t="shared" ca="1" si="5"/>
        <v/>
      </c>
      <c r="AM24" s="284" t="str">
        <f t="shared" ca="1" si="5"/>
        <v/>
      </c>
      <c r="AN24" s="284" t="str">
        <f t="shared" ca="1" si="5"/>
        <v/>
      </c>
      <c r="AO24" s="284" t="str">
        <f t="shared" ca="1" si="5"/>
        <v/>
      </c>
      <c r="AP24" s="284" t="str">
        <f t="shared" ca="1" si="5"/>
        <v/>
      </c>
      <c r="AQ24" s="284" t="str">
        <f t="shared" ca="1" si="5"/>
        <v/>
      </c>
      <c r="AR24" s="284" t="str">
        <f t="shared" ca="1" si="11"/>
        <v/>
      </c>
      <c r="AS24" s="284" t="str">
        <f t="shared" ca="1" si="11"/>
        <v/>
      </c>
      <c r="AT24" s="284" t="str">
        <f t="shared" ca="1" si="11"/>
        <v/>
      </c>
      <c r="AU24" s="284" t="str">
        <f t="shared" ca="1" si="11"/>
        <v/>
      </c>
      <c r="AV24" s="284" t="str">
        <f t="shared" ca="1" si="11"/>
        <v/>
      </c>
      <c r="AW24" s="284" t="str">
        <f t="shared" ca="1" si="11"/>
        <v/>
      </c>
      <c r="AX24" s="284" t="str">
        <f t="shared" ca="1" si="11"/>
        <v/>
      </c>
      <c r="AY24" s="284" t="str">
        <f t="shared" ca="1" si="11"/>
        <v/>
      </c>
      <c r="AZ24" s="284" t="str">
        <f t="shared" ca="1" si="11"/>
        <v/>
      </c>
      <c r="BA24" s="284" t="str">
        <f t="shared" ca="1" si="11"/>
        <v/>
      </c>
      <c r="BB24" s="284" t="str">
        <f t="shared" ca="1" si="11"/>
        <v/>
      </c>
      <c r="BC24" s="284" t="str">
        <f t="shared" ca="1" si="11"/>
        <v/>
      </c>
      <c r="BD24" s="284" t="str">
        <f t="shared" ca="1" si="11"/>
        <v/>
      </c>
      <c r="BE24" s="284" t="str">
        <f t="shared" ca="1" si="11"/>
        <v/>
      </c>
      <c r="BF24" s="284" t="str">
        <f t="shared" ca="1" si="11"/>
        <v/>
      </c>
      <c r="BG24" s="284" t="str">
        <f t="shared" ca="1" si="11"/>
        <v/>
      </c>
      <c r="BH24" s="284" t="str">
        <f t="shared" ca="1" si="11"/>
        <v/>
      </c>
      <c r="BI24" s="284" t="str">
        <f t="shared" ca="1" si="11"/>
        <v/>
      </c>
      <c r="BJ24" s="284" t="str">
        <f t="shared" ca="1" si="11"/>
        <v/>
      </c>
      <c r="BK24" s="284" t="str">
        <f t="shared" ca="1" si="11"/>
        <v/>
      </c>
      <c r="BL24" s="110"/>
      <c r="BM24" s="110"/>
      <c r="BN24" s="110"/>
      <c r="BO24" s="110"/>
      <c r="BP24" s="110"/>
      <c r="BQ24" s="110"/>
      <c r="BR24" s="110"/>
      <c r="BS24" s="110"/>
      <c r="BT24" s="110"/>
      <c r="BU24" s="110"/>
      <c r="BV24" s="110"/>
      <c r="CI24" t="str">
        <f t="shared" ca="1" si="12"/>
        <v>Net_Element_Description</v>
      </c>
      <c r="CJ24" t="e">
        <f t="shared" ca="1" si="13"/>
        <v>#VALUE!</v>
      </c>
    </row>
    <row r="25" spans="1:89" customFormat="1" ht="13.5" customHeight="1" x14ac:dyDescent="0.2">
      <c r="A25" s="113"/>
      <c r="B25" s="113" t="str">
        <f t="shared" si="1"/>
        <v>N</v>
      </c>
      <c r="C25" s="126"/>
      <c r="D25" s="126"/>
      <c r="E25" s="126"/>
      <c r="F25" s="269" t="str">
        <f t="shared" ca="1" si="2"/>
        <v>Business_Line_Id</v>
      </c>
      <c r="G25" s="285"/>
      <c r="H25" s="271" t="s">
        <v>505</v>
      </c>
      <c r="I25" s="272" t="s">
        <v>557</v>
      </c>
      <c r="J25" s="135" t="s">
        <v>481</v>
      </c>
      <c r="K25" s="135" t="s">
        <v>481</v>
      </c>
      <c r="L25" s="273" t="s">
        <v>497</v>
      </c>
      <c r="M25" s="134" t="s">
        <v>221</v>
      </c>
      <c r="N25" s="277" t="str">
        <f t="shared" ca="1" si="3"/>
        <v/>
      </c>
      <c r="O25" s="277" t="str">
        <f t="shared" ca="1" si="4"/>
        <v/>
      </c>
      <c r="P25" s="277" t="str">
        <f t="shared" ca="1" si="4"/>
        <v/>
      </c>
      <c r="Q25" s="277" t="str">
        <f t="shared" ca="1" si="4"/>
        <v/>
      </c>
      <c r="R25" s="277" t="str">
        <f t="shared" ca="1" si="4"/>
        <v/>
      </c>
      <c r="S25" s="277" t="str">
        <f t="shared" ca="1" si="4"/>
        <v/>
      </c>
      <c r="T25" s="277" t="str">
        <f t="shared" ca="1" si="4"/>
        <v/>
      </c>
      <c r="U25" s="277" t="str">
        <f t="shared" ca="1" si="4"/>
        <v/>
      </c>
      <c r="V25" s="277" t="str">
        <f t="shared" ca="1" si="4"/>
        <v/>
      </c>
      <c r="W25" s="277" t="str">
        <f t="shared" ca="1" si="4"/>
        <v/>
      </c>
      <c r="X25" s="277" t="str">
        <f t="shared" ca="1" si="4"/>
        <v/>
      </c>
      <c r="Y25" s="277" t="str">
        <f t="shared" ca="1" si="4"/>
        <v/>
      </c>
      <c r="Z25" s="277" t="str">
        <f t="shared" ca="1" si="4"/>
        <v/>
      </c>
      <c r="AA25" s="277" t="str">
        <f t="shared" ca="1" si="4"/>
        <v/>
      </c>
      <c r="AB25" s="277" t="str">
        <f t="shared" ca="1" si="4"/>
        <v/>
      </c>
      <c r="AC25" s="277" t="str">
        <f t="shared" ca="1" si="4"/>
        <v/>
      </c>
      <c r="AD25" s="277" t="str">
        <f t="shared" ca="1" si="4"/>
        <v/>
      </c>
      <c r="AE25" s="277" t="str">
        <f t="shared" ca="1" si="5"/>
        <v/>
      </c>
      <c r="AF25" s="277" t="str">
        <f t="shared" ca="1" si="5"/>
        <v/>
      </c>
      <c r="AG25" s="277" t="str">
        <f t="shared" ca="1" si="5"/>
        <v/>
      </c>
      <c r="AH25" s="277" t="str">
        <f t="shared" ca="1" si="5"/>
        <v/>
      </c>
      <c r="AI25" s="277" t="str">
        <f t="shared" ca="1" si="5"/>
        <v/>
      </c>
      <c r="AJ25" s="277" t="str">
        <f t="shared" ca="1" si="5"/>
        <v/>
      </c>
      <c r="AK25" s="277" t="str">
        <f t="shared" ca="1" si="5"/>
        <v/>
      </c>
      <c r="AL25" s="277" t="str">
        <f t="shared" ca="1" si="5"/>
        <v/>
      </c>
      <c r="AM25" s="277" t="str">
        <f t="shared" ca="1" si="5"/>
        <v/>
      </c>
      <c r="AN25" s="277" t="str">
        <f t="shared" ca="1" si="5"/>
        <v/>
      </c>
      <c r="AO25" s="277" t="str">
        <f t="shared" ca="1" si="5"/>
        <v/>
      </c>
      <c r="AP25" s="277" t="str">
        <f t="shared" ca="1" si="5"/>
        <v/>
      </c>
      <c r="AQ25" s="277" t="str">
        <f t="shared" ca="1" si="5"/>
        <v/>
      </c>
      <c r="AR25" s="277" t="str">
        <f t="shared" ca="1" si="6"/>
        <v/>
      </c>
      <c r="AS25" s="277" t="str">
        <f t="shared" ca="1" si="6"/>
        <v/>
      </c>
      <c r="AT25" s="277" t="str">
        <f t="shared" ca="1" si="6"/>
        <v/>
      </c>
      <c r="AU25" s="277" t="str">
        <f t="shared" ca="1" si="6"/>
        <v/>
      </c>
      <c r="AV25" s="277" t="str">
        <f t="shared" ca="1" si="6"/>
        <v/>
      </c>
      <c r="AW25" s="277" t="str">
        <f t="shared" ca="1" si="6"/>
        <v/>
      </c>
      <c r="AX25" s="277" t="str">
        <f t="shared" ca="1" si="6"/>
        <v/>
      </c>
      <c r="AY25" s="277" t="str">
        <f t="shared" ca="1" si="6"/>
        <v/>
      </c>
      <c r="AZ25" s="277" t="str">
        <f t="shared" ca="1" si="6"/>
        <v/>
      </c>
      <c r="BA25" s="277" t="str">
        <f t="shared" ca="1" si="6"/>
        <v/>
      </c>
      <c r="BB25" s="277" t="str">
        <f t="shared" ca="1" si="6"/>
        <v/>
      </c>
      <c r="BC25" s="277" t="str">
        <f t="shared" ca="1" si="6"/>
        <v/>
      </c>
      <c r="BD25" s="277" t="str">
        <f t="shared" ca="1" si="6"/>
        <v/>
      </c>
      <c r="BE25" s="277" t="str">
        <f t="shared" ca="1" si="6"/>
        <v/>
      </c>
      <c r="BF25" s="277" t="str">
        <f t="shared" ca="1" si="6"/>
        <v/>
      </c>
      <c r="BG25" s="277" t="str">
        <f t="shared" ca="1" si="6"/>
        <v/>
      </c>
      <c r="BH25" s="277" t="str">
        <f t="shared" ca="1" si="6"/>
        <v/>
      </c>
      <c r="BI25" s="277" t="str">
        <f t="shared" ca="1" si="6"/>
        <v/>
      </c>
      <c r="BJ25" s="277" t="str">
        <f t="shared" ca="1" si="6"/>
        <v/>
      </c>
      <c r="BK25" s="277" t="str">
        <f t="shared" ca="1" si="6"/>
        <v/>
      </c>
      <c r="BL25" s="110"/>
      <c r="BM25" s="110"/>
      <c r="BN25" s="110"/>
      <c r="BO25" s="110"/>
      <c r="BP25" s="110"/>
      <c r="BQ25" s="110"/>
      <c r="BR25" s="110"/>
      <c r="BS25" s="110"/>
      <c r="BT25" s="110"/>
      <c r="BU25" s="110"/>
      <c r="BV25" s="110"/>
    </row>
    <row r="26" spans="1:89" customFormat="1" ht="13.5" customHeight="1" x14ac:dyDescent="0.2">
      <c r="A26" s="113"/>
      <c r="B26" s="113" t="str">
        <f t="shared" si="1"/>
        <v>O</v>
      </c>
      <c r="C26" s="126"/>
      <c r="D26" s="126"/>
      <c r="E26" s="126"/>
      <c r="F26" s="269" t="str">
        <f t="shared" ca="1" si="2"/>
        <v>Business_Line_Description</v>
      </c>
      <c r="G26" s="285"/>
      <c r="H26" s="271" t="s">
        <v>506</v>
      </c>
      <c r="I26" s="135" t="s">
        <v>557</v>
      </c>
      <c r="J26" s="135" t="s">
        <v>147</v>
      </c>
      <c r="K26" s="135" t="s">
        <v>147</v>
      </c>
      <c r="L26" s="273" t="s">
        <v>497</v>
      </c>
      <c r="M26" s="134" t="s">
        <v>221</v>
      </c>
      <c r="N26" s="284" t="str">
        <f t="shared" ca="1" si="3"/>
        <v/>
      </c>
      <c r="O26" s="284" t="str">
        <f t="shared" ca="1" si="4"/>
        <v/>
      </c>
      <c r="P26" s="284" t="str">
        <f t="shared" ca="1" si="4"/>
        <v/>
      </c>
      <c r="Q26" s="284" t="str">
        <f t="shared" ca="1" si="4"/>
        <v/>
      </c>
      <c r="R26" s="284" t="str">
        <f t="shared" ca="1" si="4"/>
        <v/>
      </c>
      <c r="S26" s="284" t="str">
        <f t="shared" ca="1" si="4"/>
        <v/>
      </c>
      <c r="T26" s="284" t="str">
        <f t="shared" ca="1" si="4"/>
        <v/>
      </c>
      <c r="U26" s="284" t="str">
        <f t="shared" ca="1" si="4"/>
        <v/>
      </c>
      <c r="V26" s="284" t="str">
        <f t="shared" ca="1" si="4"/>
        <v/>
      </c>
      <c r="W26" s="284" t="str">
        <f t="shared" ca="1" si="4"/>
        <v/>
      </c>
      <c r="X26" s="284" t="str">
        <f t="shared" ca="1" si="4"/>
        <v/>
      </c>
      <c r="Y26" s="284" t="str">
        <f t="shared" ca="1" si="4"/>
        <v/>
      </c>
      <c r="Z26" s="284" t="str">
        <f t="shared" ca="1" si="4"/>
        <v/>
      </c>
      <c r="AA26" s="284" t="str">
        <f t="shared" ca="1" si="4"/>
        <v/>
      </c>
      <c r="AB26" s="284" t="str">
        <f t="shared" ca="1" si="4"/>
        <v/>
      </c>
      <c r="AC26" s="284" t="str">
        <f t="shared" ca="1" si="4"/>
        <v/>
      </c>
      <c r="AD26" s="284" t="str">
        <f t="shared" ca="1" si="4"/>
        <v/>
      </c>
      <c r="AE26" s="284" t="str">
        <f t="shared" ca="1" si="5"/>
        <v/>
      </c>
      <c r="AF26" s="284" t="str">
        <f t="shared" ca="1" si="5"/>
        <v/>
      </c>
      <c r="AG26" s="284" t="str">
        <f t="shared" ca="1" si="5"/>
        <v/>
      </c>
      <c r="AH26" s="284" t="str">
        <f t="shared" ca="1" si="5"/>
        <v/>
      </c>
      <c r="AI26" s="284" t="str">
        <f t="shared" ca="1" si="5"/>
        <v/>
      </c>
      <c r="AJ26" s="284" t="str">
        <f t="shared" ca="1" si="5"/>
        <v/>
      </c>
      <c r="AK26" s="284" t="str">
        <f t="shared" ca="1" si="5"/>
        <v/>
      </c>
      <c r="AL26" s="284" t="str">
        <f t="shared" ca="1" si="5"/>
        <v/>
      </c>
      <c r="AM26" s="284" t="str">
        <f t="shared" ca="1" si="5"/>
        <v/>
      </c>
      <c r="AN26" s="284" t="str">
        <f t="shared" ca="1" si="5"/>
        <v/>
      </c>
      <c r="AO26" s="284" t="str">
        <f t="shared" ca="1" si="5"/>
        <v/>
      </c>
      <c r="AP26" s="284" t="str">
        <f t="shared" ca="1" si="5"/>
        <v/>
      </c>
      <c r="AQ26" s="284" t="str">
        <f t="shared" ca="1" si="5"/>
        <v/>
      </c>
      <c r="AR26" s="284" t="str">
        <f t="shared" ca="1" si="6"/>
        <v/>
      </c>
      <c r="AS26" s="284" t="str">
        <f t="shared" ca="1" si="6"/>
        <v/>
      </c>
      <c r="AT26" s="284" t="str">
        <f t="shared" ca="1" si="6"/>
        <v/>
      </c>
      <c r="AU26" s="284" t="str">
        <f t="shared" ca="1" si="6"/>
        <v/>
      </c>
      <c r="AV26" s="284" t="str">
        <f t="shared" ca="1" si="6"/>
        <v/>
      </c>
      <c r="AW26" s="284" t="str">
        <f t="shared" ca="1" si="6"/>
        <v/>
      </c>
      <c r="AX26" s="284" t="str">
        <f t="shared" ca="1" si="6"/>
        <v/>
      </c>
      <c r="AY26" s="284" t="str">
        <f t="shared" ca="1" si="6"/>
        <v/>
      </c>
      <c r="AZ26" s="284" t="str">
        <f t="shared" ca="1" si="6"/>
        <v/>
      </c>
      <c r="BA26" s="284" t="str">
        <f t="shared" ca="1" si="6"/>
        <v/>
      </c>
      <c r="BB26" s="284" t="str">
        <f t="shared" ca="1" si="6"/>
        <v/>
      </c>
      <c r="BC26" s="284" t="str">
        <f t="shared" ca="1" si="6"/>
        <v/>
      </c>
      <c r="BD26" s="284" t="str">
        <f t="shared" ca="1" si="6"/>
        <v/>
      </c>
      <c r="BE26" s="284" t="str">
        <f t="shared" ca="1" si="6"/>
        <v/>
      </c>
      <c r="BF26" s="284" t="str">
        <f t="shared" ca="1" si="6"/>
        <v/>
      </c>
      <c r="BG26" s="284" t="str">
        <f t="shared" ca="1" si="6"/>
        <v/>
      </c>
      <c r="BH26" s="284" t="str">
        <f t="shared" ca="1" si="6"/>
        <v/>
      </c>
      <c r="BI26" s="284" t="str">
        <f t="shared" ca="1" si="6"/>
        <v/>
      </c>
      <c r="BJ26" s="284" t="str">
        <f t="shared" ca="1" si="6"/>
        <v/>
      </c>
      <c r="BK26" s="284" t="str">
        <f t="shared" ca="1" si="6"/>
        <v/>
      </c>
      <c r="BL26" s="110"/>
      <c r="BM26" s="110"/>
      <c r="BN26" s="110"/>
      <c r="BO26" s="110"/>
      <c r="BP26" s="110"/>
      <c r="BQ26" s="110"/>
      <c r="BR26" s="110"/>
      <c r="BS26" s="110"/>
      <c r="BT26" s="110"/>
      <c r="BU26" s="110"/>
      <c r="BV26" s="110"/>
    </row>
    <row r="27" spans="1:89" customFormat="1" ht="13.5" customHeight="1" x14ac:dyDescent="0.2">
      <c r="A27" s="113"/>
      <c r="B27" s="113" t="str">
        <f t="shared" si="1"/>
        <v>P</v>
      </c>
      <c r="C27" s="126"/>
      <c r="D27" s="126"/>
      <c r="E27" s="126"/>
      <c r="F27" s="269" t="str">
        <f t="shared" ca="1" si="2"/>
        <v>Business_Unit_Id</v>
      </c>
      <c r="G27" s="285"/>
      <c r="H27" s="271" t="s">
        <v>507</v>
      </c>
      <c r="I27" s="135" t="s">
        <v>557</v>
      </c>
      <c r="J27" s="135" t="s">
        <v>481</v>
      </c>
      <c r="K27" s="135" t="s">
        <v>481</v>
      </c>
      <c r="L27" s="273" t="s">
        <v>497</v>
      </c>
      <c r="M27" s="134" t="s">
        <v>221</v>
      </c>
      <c r="N27" s="277" t="str">
        <f t="shared" ca="1" si="3"/>
        <v/>
      </c>
      <c r="O27" s="277" t="str">
        <f t="shared" ca="1" si="4"/>
        <v/>
      </c>
      <c r="P27" s="277" t="str">
        <f t="shared" ca="1" si="4"/>
        <v/>
      </c>
      <c r="Q27" s="277" t="str">
        <f t="shared" ca="1" si="4"/>
        <v/>
      </c>
      <c r="R27" s="277" t="str">
        <f t="shared" ca="1" si="4"/>
        <v/>
      </c>
      <c r="S27" s="277" t="str">
        <f t="shared" ca="1" si="4"/>
        <v/>
      </c>
      <c r="T27" s="277" t="str">
        <f t="shared" ca="1" si="4"/>
        <v/>
      </c>
      <c r="U27" s="277" t="str">
        <f t="shared" ca="1" si="4"/>
        <v/>
      </c>
      <c r="V27" s="277" t="str">
        <f t="shared" ca="1" si="4"/>
        <v/>
      </c>
      <c r="W27" s="277" t="str">
        <f t="shared" ca="1" si="4"/>
        <v/>
      </c>
      <c r="X27" s="277" t="str">
        <f t="shared" ca="1" si="4"/>
        <v/>
      </c>
      <c r="Y27" s="277" t="str">
        <f t="shared" ca="1" si="4"/>
        <v/>
      </c>
      <c r="Z27" s="277" t="str">
        <f t="shared" ca="1" si="4"/>
        <v/>
      </c>
      <c r="AA27" s="277" t="str">
        <f t="shared" ca="1" si="4"/>
        <v/>
      </c>
      <c r="AB27" s="277" t="str">
        <f t="shared" ca="1" si="4"/>
        <v/>
      </c>
      <c r="AC27" s="277" t="str">
        <f t="shared" ca="1" si="4"/>
        <v/>
      </c>
      <c r="AD27" s="277" t="str">
        <f t="shared" ca="1" si="4"/>
        <v/>
      </c>
      <c r="AE27" s="277" t="str">
        <f t="shared" ca="1" si="5"/>
        <v/>
      </c>
      <c r="AF27" s="277" t="str">
        <f t="shared" ca="1" si="5"/>
        <v/>
      </c>
      <c r="AG27" s="277" t="str">
        <f t="shared" ca="1" si="5"/>
        <v/>
      </c>
      <c r="AH27" s="277" t="str">
        <f t="shared" ca="1" si="5"/>
        <v/>
      </c>
      <c r="AI27" s="277" t="str">
        <f t="shared" ca="1" si="5"/>
        <v/>
      </c>
      <c r="AJ27" s="277" t="str">
        <f t="shared" ca="1" si="5"/>
        <v/>
      </c>
      <c r="AK27" s="277" t="str">
        <f t="shared" ca="1" si="5"/>
        <v/>
      </c>
      <c r="AL27" s="277" t="str">
        <f t="shared" ca="1" si="5"/>
        <v/>
      </c>
      <c r="AM27" s="277" t="str">
        <f t="shared" ca="1" si="5"/>
        <v/>
      </c>
      <c r="AN27" s="277" t="str">
        <f t="shared" ca="1" si="5"/>
        <v/>
      </c>
      <c r="AO27" s="277" t="str">
        <f t="shared" ca="1" si="5"/>
        <v/>
      </c>
      <c r="AP27" s="277" t="str">
        <f t="shared" ca="1" si="5"/>
        <v/>
      </c>
      <c r="AQ27" s="277" t="str">
        <f t="shared" ca="1" si="5"/>
        <v/>
      </c>
      <c r="AR27" s="277" t="str">
        <f t="shared" ca="1" si="6"/>
        <v/>
      </c>
      <c r="AS27" s="277" t="str">
        <f t="shared" ca="1" si="6"/>
        <v/>
      </c>
      <c r="AT27" s="277" t="str">
        <f t="shared" ca="1" si="6"/>
        <v/>
      </c>
      <c r="AU27" s="277" t="str">
        <f t="shared" ca="1" si="6"/>
        <v/>
      </c>
      <c r="AV27" s="277" t="str">
        <f t="shared" ca="1" si="6"/>
        <v/>
      </c>
      <c r="AW27" s="277" t="str">
        <f t="shared" ca="1" si="6"/>
        <v/>
      </c>
      <c r="AX27" s="277" t="str">
        <f t="shared" ca="1" si="6"/>
        <v/>
      </c>
      <c r="AY27" s="277" t="str">
        <f t="shared" ca="1" si="6"/>
        <v/>
      </c>
      <c r="AZ27" s="277" t="str">
        <f t="shared" ca="1" si="6"/>
        <v/>
      </c>
      <c r="BA27" s="277" t="str">
        <f t="shared" ca="1" si="6"/>
        <v/>
      </c>
      <c r="BB27" s="277" t="str">
        <f t="shared" ca="1" si="6"/>
        <v/>
      </c>
      <c r="BC27" s="277" t="str">
        <f t="shared" ca="1" si="6"/>
        <v/>
      </c>
      <c r="BD27" s="277" t="str">
        <f t="shared" ca="1" si="6"/>
        <v/>
      </c>
      <c r="BE27" s="277" t="str">
        <f t="shared" ca="1" si="6"/>
        <v/>
      </c>
      <c r="BF27" s="277" t="str">
        <f t="shared" ca="1" si="6"/>
        <v/>
      </c>
      <c r="BG27" s="277" t="str">
        <f t="shared" ca="1" si="6"/>
        <v/>
      </c>
      <c r="BH27" s="277" t="str">
        <f t="shared" ca="1" si="6"/>
        <v/>
      </c>
      <c r="BI27" s="277" t="str">
        <f t="shared" ca="1" si="6"/>
        <v/>
      </c>
      <c r="BJ27" s="277" t="str">
        <f t="shared" ca="1" si="6"/>
        <v/>
      </c>
      <c r="BK27" s="277" t="str">
        <f t="shared" ca="1" si="6"/>
        <v/>
      </c>
      <c r="BL27" s="110"/>
      <c r="BM27" s="110"/>
      <c r="BN27" s="110"/>
      <c r="BO27" s="110"/>
      <c r="BP27" s="110"/>
      <c r="BQ27" s="110"/>
      <c r="BR27" s="110"/>
      <c r="BS27" s="110"/>
      <c r="BT27" s="110"/>
      <c r="BU27" s="110"/>
      <c r="BV27" s="110"/>
    </row>
    <row r="28" spans="1:89" customFormat="1" ht="13.5" customHeight="1" x14ac:dyDescent="0.2">
      <c r="A28" s="113"/>
      <c r="B28" s="113" t="str">
        <f t="shared" si="1"/>
        <v>Q</v>
      </c>
      <c r="C28" s="126"/>
      <c r="D28" s="126"/>
      <c r="E28" s="126"/>
      <c r="F28" s="269" t="str">
        <f t="shared" ca="1" si="2"/>
        <v>Business_Unit_Description</v>
      </c>
      <c r="G28" s="285"/>
      <c r="H28" s="271" t="s">
        <v>508</v>
      </c>
      <c r="I28" s="272" t="s">
        <v>557</v>
      </c>
      <c r="J28" s="135" t="s">
        <v>147</v>
      </c>
      <c r="K28" s="135" t="s">
        <v>147</v>
      </c>
      <c r="L28" s="273" t="s">
        <v>497</v>
      </c>
      <c r="M28" s="134" t="s">
        <v>221</v>
      </c>
      <c r="N28" s="284" t="str">
        <f t="shared" ca="1" si="3"/>
        <v/>
      </c>
      <c r="O28" s="284" t="str">
        <f t="shared" ca="1" si="4"/>
        <v/>
      </c>
      <c r="P28" s="284" t="str">
        <f t="shared" ca="1" si="4"/>
        <v/>
      </c>
      <c r="Q28" s="284" t="str">
        <f t="shared" ca="1" si="4"/>
        <v/>
      </c>
      <c r="R28" s="284" t="str">
        <f t="shared" ca="1" si="4"/>
        <v/>
      </c>
      <c r="S28" s="284" t="str">
        <f t="shared" ca="1" si="4"/>
        <v/>
      </c>
      <c r="T28" s="284" t="str">
        <f t="shared" ca="1" si="4"/>
        <v/>
      </c>
      <c r="U28" s="284" t="str">
        <f t="shared" ca="1" si="4"/>
        <v/>
      </c>
      <c r="V28" s="284" t="str">
        <f t="shared" ca="1" si="4"/>
        <v/>
      </c>
      <c r="W28" s="284" t="str">
        <f t="shared" ca="1" si="4"/>
        <v/>
      </c>
      <c r="X28" s="284" t="str">
        <f t="shared" ca="1" si="4"/>
        <v/>
      </c>
      <c r="Y28" s="284" t="str">
        <f t="shared" ca="1" si="4"/>
        <v/>
      </c>
      <c r="Z28" s="284" t="str">
        <f t="shared" ca="1" si="4"/>
        <v/>
      </c>
      <c r="AA28" s="284" t="str">
        <f t="shared" ca="1" si="4"/>
        <v/>
      </c>
      <c r="AB28" s="284" t="str">
        <f t="shared" ca="1" si="4"/>
        <v/>
      </c>
      <c r="AC28" s="284" t="str">
        <f t="shared" ca="1" si="4"/>
        <v/>
      </c>
      <c r="AD28" s="284" t="str">
        <f t="shared" ca="1" si="4"/>
        <v/>
      </c>
      <c r="AE28" s="284" t="str">
        <f t="shared" ca="1" si="5"/>
        <v/>
      </c>
      <c r="AF28" s="284" t="str">
        <f t="shared" ca="1" si="5"/>
        <v/>
      </c>
      <c r="AG28" s="284" t="str">
        <f t="shared" ca="1" si="5"/>
        <v/>
      </c>
      <c r="AH28" s="284" t="str">
        <f t="shared" ca="1" si="5"/>
        <v/>
      </c>
      <c r="AI28" s="284" t="str">
        <f t="shared" ca="1" si="5"/>
        <v/>
      </c>
      <c r="AJ28" s="284" t="str">
        <f t="shared" ca="1" si="5"/>
        <v/>
      </c>
      <c r="AK28" s="284" t="str">
        <f t="shared" ca="1" si="5"/>
        <v/>
      </c>
      <c r="AL28" s="284" t="str">
        <f t="shared" ca="1" si="5"/>
        <v/>
      </c>
      <c r="AM28" s="284" t="str">
        <f t="shared" ca="1" si="5"/>
        <v/>
      </c>
      <c r="AN28" s="284" t="str">
        <f t="shared" ca="1" si="5"/>
        <v/>
      </c>
      <c r="AO28" s="284" t="str">
        <f t="shared" ca="1" si="5"/>
        <v/>
      </c>
      <c r="AP28" s="284" t="str">
        <f t="shared" ca="1" si="5"/>
        <v/>
      </c>
      <c r="AQ28" s="284" t="str">
        <f t="shared" ca="1" si="5"/>
        <v/>
      </c>
      <c r="AR28" s="284" t="str">
        <f t="shared" ca="1" si="6"/>
        <v/>
      </c>
      <c r="AS28" s="284" t="str">
        <f t="shared" ca="1" si="6"/>
        <v/>
      </c>
      <c r="AT28" s="284" t="str">
        <f t="shared" ca="1" si="6"/>
        <v/>
      </c>
      <c r="AU28" s="284" t="str">
        <f t="shared" ca="1" si="6"/>
        <v/>
      </c>
      <c r="AV28" s="284" t="str">
        <f t="shared" ca="1" si="6"/>
        <v/>
      </c>
      <c r="AW28" s="284" t="str">
        <f t="shared" ca="1" si="6"/>
        <v/>
      </c>
      <c r="AX28" s="284" t="str">
        <f t="shared" ca="1" si="6"/>
        <v/>
      </c>
      <c r="AY28" s="284" t="str">
        <f t="shared" ca="1" si="6"/>
        <v/>
      </c>
      <c r="AZ28" s="284" t="str">
        <f t="shared" ca="1" si="6"/>
        <v/>
      </c>
      <c r="BA28" s="284" t="str">
        <f t="shared" ca="1" si="6"/>
        <v/>
      </c>
      <c r="BB28" s="284" t="str">
        <f t="shared" ca="1" si="6"/>
        <v/>
      </c>
      <c r="BC28" s="284" t="str">
        <f t="shared" ca="1" si="6"/>
        <v/>
      </c>
      <c r="BD28" s="284" t="str">
        <f t="shared" ca="1" si="6"/>
        <v/>
      </c>
      <c r="BE28" s="284" t="str">
        <f t="shared" ca="1" si="6"/>
        <v/>
      </c>
      <c r="BF28" s="284" t="str">
        <f t="shared" ca="1" si="6"/>
        <v/>
      </c>
      <c r="BG28" s="284" t="str">
        <f t="shared" ca="1" si="6"/>
        <v/>
      </c>
      <c r="BH28" s="284" t="str">
        <f t="shared" ca="1" si="6"/>
        <v/>
      </c>
      <c r="BI28" s="284" t="str">
        <f t="shared" ca="1" si="6"/>
        <v/>
      </c>
      <c r="BJ28" s="284" t="str">
        <f t="shared" ref="AR28:BK41" ca="1" si="14">IF(LEN(INDIRECT("SWMETA!"&amp;$B28&amp;BJ$14))=0,"",INDIRECT("SWMETA!"&amp;$B28&amp;BJ$14))</f>
        <v/>
      </c>
      <c r="BK28" s="284" t="str">
        <f t="shared" ca="1" si="14"/>
        <v/>
      </c>
      <c r="BL28" s="110"/>
      <c r="BM28" s="110"/>
      <c r="BN28" s="110"/>
      <c r="BO28" s="110"/>
      <c r="BP28" s="110"/>
      <c r="BQ28" s="110"/>
      <c r="BR28" s="110"/>
      <c r="BS28" s="110"/>
      <c r="BT28" s="110"/>
      <c r="BU28" s="110"/>
      <c r="BV28" s="110"/>
    </row>
    <row r="29" spans="1:89" customFormat="1" ht="13.5" customHeight="1" x14ac:dyDescent="0.2">
      <c r="A29" s="113"/>
      <c r="B29" s="113" t="str">
        <f t="shared" si="1"/>
        <v>R</v>
      </c>
      <c r="C29" s="126"/>
      <c r="D29" s="126"/>
      <c r="E29" s="126"/>
      <c r="F29" s="269" t="str">
        <f t="shared" ca="1" si="2"/>
        <v>Unit_Class_Id</v>
      </c>
      <c r="G29" s="285"/>
      <c r="H29" s="271" t="s">
        <v>509</v>
      </c>
      <c r="I29" s="135" t="s">
        <v>557</v>
      </c>
      <c r="J29" s="135" t="s">
        <v>147</v>
      </c>
      <c r="K29" s="135" t="s">
        <v>481</v>
      </c>
      <c r="L29" s="273" t="s">
        <v>497</v>
      </c>
      <c r="M29" s="134" t="s">
        <v>221</v>
      </c>
      <c r="N29" s="290" t="str">
        <f t="shared" ca="1" si="3"/>
        <v/>
      </c>
      <c r="O29" s="290" t="str">
        <f t="shared" ca="1" si="4"/>
        <v/>
      </c>
      <c r="P29" s="290" t="str">
        <f t="shared" ca="1" si="4"/>
        <v/>
      </c>
      <c r="Q29" s="290" t="str">
        <f t="shared" ca="1" si="4"/>
        <v/>
      </c>
      <c r="R29" s="290" t="str">
        <f t="shared" ca="1" si="4"/>
        <v/>
      </c>
      <c r="S29" s="290" t="str">
        <f t="shared" ca="1" si="4"/>
        <v/>
      </c>
      <c r="T29" s="290" t="str">
        <f t="shared" ca="1" si="4"/>
        <v/>
      </c>
      <c r="U29" s="290" t="str">
        <f t="shared" ca="1" si="4"/>
        <v/>
      </c>
      <c r="V29" s="290" t="str">
        <f t="shared" ca="1" si="4"/>
        <v/>
      </c>
      <c r="W29" s="290" t="str">
        <f t="shared" ca="1" si="4"/>
        <v/>
      </c>
      <c r="X29" s="290" t="str">
        <f t="shared" ca="1" si="4"/>
        <v/>
      </c>
      <c r="Y29" s="290" t="str">
        <f t="shared" ca="1" si="4"/>
        <v/>
      </c>
      <c r="Z29" s="290" t="str">
        <f t="shared" ca="1" si="4"/>
        <v/>
      </c>
      <c r="AA29" s="290" t="str">
        <f t="shared" ca="1" si="4"/>
        <v/>
      </c>
      <c r="AB29" s="290" t="str">
        <f t="shared" ca="1" si="4"/>
        <v/>
      </c>
      <c r="AC29" s="290" t="str">
        <f t="shared" ca="1" si="4"/>
        <v/>
      </c>
      <c r="AD29" s="290" t="str">
        <f t="shared" ca="1" si="4"/>
        <v/>
      </c>
      <c r="AE29" s="290" t="str">
        <f t="shared" ca="1" si="5"/>
        <v/>
      </c>
      <c r="AF29" s="290" t="str">
        <f t="shared" ca="1" si="5"/>
        <v/>
      </c>
      <c r="AG29" s="290" t="str">
        <f t="shared" ca="1" si="5"/>
        <v/>
      </c>
      <c r="AH29" s="290" t="str">
        <f t="shared" ca="1" si="5"/>
        <v/>
      </c>
      <c r="AI29" s="290" t="str">
        <f t="shared" ca="1" si="5"/>
        <v/>
      </c>
      <c r="AJ29" s="290" t="str">
        <f t="shared" ca="1" si="5"/>
        <v/>
      </c>
      <c r="AK29" s="290" t="str">
        <f t="shared" ca="1" si="5"/>
        <v/>
      </c>
      <c r="AL29" s="290" t="str">
        <f t="shared" ca="1" si="5"/>
        <v/>
      </c>
      <c r="AM29" s="290" t="str">
        <f t="shared" ca="1" si="5"/>
        <v/>
      </c>
      <c r="AN29" s="290" t="str">
        <f t="shared" ca="1" si="5"/>
        <v/>
      </c>
      <c r="AO29" s="290" t="str">
        <f t="shared" ca="1" si="5"/>
        <v/>
      </c>
      <c r="AP29" s="290" t="str">
        <f t="shared" ca="1" si="5"/>
        <v/>
      </c>
      <c r="AQ29" s="290" t="str">
        <f t="shared" ca="1" si="5"/>
        <v/>
      </c>
      <c r="AR29" s="290" t="str">
        <f t="shared" ca="1" si="14"/>
        <v/>
      </c>
      <c r="AS29" s="290" t="str">
        <f t="shared" ca="1" si="14"/>
        <v/>
      </c>
      <c r="AT29" s="290" t="str">
        <f t="shared" ca="1" si="14"/>
        <v/>
      </c>
      <c r="AU29" s="290" t="str">
        <f t="shared" ca="1" si="14"/>
        <v/>
      </c>
      <c r="AV29" s="290" t="str">
        <f t="shared" ca="1" si="14"/>
        <v/>
      </c>
      <c r="AW29" s="290" t="str">
        <f t="shared" ca="1" si="14"/>
        <v/>
      </c>
      <c r="AX29" s="290" t="str">
        <f t="shared" ca="1" si="14"/>
        <v/>
      </c>
      <c r="AY29" s="290" t="str">
        <f t="shared" ca="1" si="14"/>
        <v/>
      </c>
      <c r="AZ29" s="290" t="str">
        <f t="shared" ca="1" si="14"/>
        <v/>
      </c>
      <c r="BA29" s="290" t="str">
        <f t="shared" ca="1" si="14"/>
        <v/>
      </c>
      <c r="BB29" s="290" t="str">
        <f t="shared" ca="1" si="14"/>
        <v/>
      </c>
      <c r="BC29" s="290" t="str">
        <f t="shared" ca="1" si="14"/>
        <v/>
      </c>
      <c r="BD29" s="290" t="str">
        <f t="shared" ca="1" si="14"/>
        <v/>
      </c>
      <c r="BE29" s="290" t="str">
        <f t="shared" ca="1" si="14"/>
        <v/>
      </c>
      <c r="BF29" s="290" t="str">
        <f t="shared" ca="1" si="14"/>
        <v/>
      </c>
      <c r="BG29" s="290" t="str">
        <f t="shared" ca="1" si="14"/>
        <v/>
      </c>
      <c r="BH29" s="290" t="str">
        <f t="shared" ca="1" si="14"/>
        <v/>
      </c>
      <c r="BI29" s="290" t="str">
        <f t="shared" ca="1" si="14"/>
        <v/>
      </c>
      <c r="BJ29" s="290" t="str">
        <f t="shared" ca="1" si="14"/>
        <v/>
      </c>
      <c r="BK29" s="290" t="str">
        <f t="shared" ca="1" si="14"/>
        <v/>
      </c>
      <c r="BL29" s="110"/>
      <c r="BM29" s="110"/>
      <c r="BN29" s="110"/>
      <c r="BO29" s="110"/>
      <c r="BP29" s="110"/>
      <c r="BQ29" s="110"/>
      <c r="BR29" s="110"/>
      <c r="BS29" s="110"/>
      <c r="BT29" s="110"/>
      <c r="BU29" s="110"/>
      <c r="BV29" s="110"/>
    </row>
    <row r="30" spans="1:89" customFormat="1" ht="13.5" customHeight="1" x14ac:dyDescent="0.2">
      <c r="A30" s="113"/>
      <c r="B30" s="113" t="str">
        <f t="shared" si="1"/>
        <v>S</v>
      </c>
      <c r="C30" s="126"/>
      <c r="D30" s="126"/>
      <c r="E30" s="126"/>
      <c r="F30" s="269" t="str">
        <f t="shared" ca="1" si="2"/>
        <v>Unit_Class_Description</v>
      </c>
      <c r="G30" s="285"/>
      <c r="H30" s="271" t="s">
        <v>510</v>
      </c>
      <c r="I30" s="135" t="s">
        <v>557</v>
      </c>
      <c r="J30" s="135" t="s">
        <v>147</v>
      </c>
      <c r="K30" s="135" t="s">
        <v>147</v>
      </c>
      <c r="L30" s="273" t="s">
        <v>497</v>
      </c>
      <c r="M30" s="134" t="s">
        <v>221</v>
      </c>
      <c r="N30" s="291" t="str">
        <f t="shared" ca="1" si="3"/>
        <v/>
      </c>
      <c r="O30" s="291" t="str">
        <f t="shared" ca="1" si="4"/>
        <v/>
      </c>
      <c r="P30" s="291" t="str">
        <f t="shared" ca="1" si="4"/>
        <v/>
      </c>
      <c r="Q30" s="291" t="str">
        <f t="shared" ca="1" si="4"/>
        <v/>
      </c>
      <c r="R30" s="291" t="str">
        <f t="shared" ca="1" si="4"/>
        <v/>
      </c>
      <c r="S30" s="291" t="str">
        <f t="shared" ca="1" si="4"/>
        <v/>
      </c>
      <c r="T30" s="291" t="str">
        <f t="shared" ca="1" si="4"/>
        <v/>
      </c>
      <c r="U30" s="291" t="str">
        <f t="shared" ca="1" si="4"/>
        <v/>
      </c>
      <c r="V30" s="291" t="str">
        <f t="shared" ca="1" si="4"/>
        <v/>
      </c>
      <c r="W30" s="291" t="str">
        <f t="shared" ca="1" si="4"/>
        <v/>
      </c>
      <c r="X30" s="291" t="str">
        <f t="shared" ca="1" si="4"/>
        <v/>
      </c>
      <c r="Y30" s="291" t="str">
        <f t="shared" ca="1" si="4"/>
        <v/>
      </c>
      <c r="Z30" s="291" t="str">
        <f t="shared" ca="1" si="4"/>
        <v/>
      </c>
      <c r="AA30" s="291" t="str">
        <f t="shared" ca="1" si="4"/>
        <v/>
      </c>
      <c r="AB30" s="291" t="str">
        <f t="shared" ca="1" si="4"/>
        <v/>
      </c>
      <c r="AC30" s="291" t="str">
        <f t="shared" ca="1" si="4"/>
        <v/>
      </c>
      <c r="AD30" s="291" t="str">
        <f t="shared" ca="1" si="4"/>
        <v/>
      </c>
      <c r="AE30" s="291" t="str">
        <f t="shared" ca="1" si="5"/>
        <v/>
      </c>
      <c r="AF30" s="291" t="str">
        <f t="shared" ca="1" si="5"/>
        <v/>
      </c>
      <c r="AG30" s="291" t="str">
        <f t="shared" ca="1" si="5"/>
        <v/>
      </c>
      <c r="AH30" s="291" t="str">
        <f t="shared" ca="1" si="5"/>
        <v/>
      </c>
      <c r="AI30" s="291" t="str">
        <f t="shared" ca="1" si="5"/>
        <v/>
      </c>
      <c r="AJ30" s="291" t="str">
        <f t="shared" ca="1" si="5"/>
        <v/>
      </c>
      <c r="AK30" s="291" t="str">
        <f t="shared" ca="1" si="5"/>
        <v/>
      </c>
      <c r="AL30" s="291" t="str">
        <f t="shared" ca="1" si="5"/>
        <v/>
      </c>
      <c r="AM30" s="291" t="str">
        <f t="shared" ca="1" si="5"/>
        <v/>
      </c>
      <c r="AN30" s="291" t="str">
        <f t="shared" ca="1" si="5"/>
        <v/>
      </c>
      <c r="AO30" s="291" t="str">
        <f t="shared" ca="1" si="5"/>
        <v/>
      </c>
      <c r="AP30" s="291" t="str">
        <f t="shared" ca="1" si="5"/>
        <v/>
      </c>
      <c r="AQ30" s="291" t="str">
        <f t="shared" ca="1" si="5"/>
        <v/>
      </c>
      <c r="AR30" s="291" t="str">
        <f t="shared" ca="1" si="14"/>
        <v/>
      </c>
      <c r="AS30" s="291" t="str">
        <f t="shared" ca="1" si="14"/>
        <v/>
      </c>
      <c r="AT30" s="291" t="str">
        <f t="shared" ca="1" si="14"/>
        <v/>
      </c>
      <c r="AU30" s="291" t="str">
        <f t="shared" ca="1" si="14"/>
        <v/>
      </c>
      <c r="AV30" s="291" t="str">
        <f t="shared" ca="1" si="14"/>
        <v/>
      </c>
      <c r="AW30" s="291" t="str">
        <f t="shared" ca="1" si="14"/>
        <v/>
      </c>
      <c r="AX30" s="291" t="str">
        <f t="shared" ca="1" si="14"/>
        <v/>
      </c>
      <c r="AY30" s="291" t="str">
        <f t="shared" ca="1" si="14"/>
        <v/>
      </c>
      <c r="AZ30" s="291" t="str">
        <f t="shared" ca="1" si="14"/>
        <v/>
      </c>
      <c r="BA30" s="291" t="str">
        <f t="shared" ca="1" si="14"/>
        <v/>
      </c>
      <c r="BB30" s="291" t="str">
        <f t="shared" ca="1" si="14"/>
        <v/>
      </c>
      <c r="BC30" s="291" t="str">
        <f t="shared" ca="1" si="14"/>
        <v/>
      </c>
      <c r="BD30" s="291" t="str">
        <f t="shared" ca="1" si="14"/>
        <v/>
      </c>
      <c r="BE30" s="291" t="str">
        <f t="shared" ca="1" si="14"/>
        <v/>
      </c>
      <c r="BF30" s="291" t="str">
        <f t="shared" ca="1" si="14"/>
        <v/>
      </c>
      <c r="BG30" s="291" t="str">
        <f t="shared" ca="1" si="14"/>
        <v/>
      </c>
      <c r="BH30" s="291" t="str">
        <f t="shared" ca="1" si="14"/>
        <v/>
      </c>
      <c r="BI30" s="291" t="str">
        <f t="shared" ca="1" si="14"/>
        <v/>
      </c>
      <c r="BJ30" s="291" t="str">
        <f t="shared" ca="1" si="14"/>
        <v/>
      </c>
      <c r="BK30" s="291" t="str">
        <f t="shared" ca="1" si="14"/>
        <v/>
      </c>
      <c r="BL30" s="110"/>
      <c r="BM30" s="110"/>
      <c r="BN30" s="110"/>
      <c r="BO30" s="110"/>
      <c r="BP30" s="110"/>
      <c r="BQ30" s="110"/>
      <c r="BR30" s="110"/>
      <c r="BS30" s="110"/>
      <c r="BT30" s="110"/>
      <c r="BU30" s="110"/>
      <c r="BV30" s="110"/>
    </row>
    <row r="31" spans="1:89" customFormat="1" ht="13.5" customHeight="1" x14ac:dyDescent="0.2">
      <c r="A31" s="113"/>
      <c r="B31" s="113" t="str">
        <f t="shared" si="1"/>
        <v>T</v>
      </c>
      <c r="C31" s="126"/>
      <c r="D31" s="126"/>
      <c r="E31" s="126"/>
      <c r="F31" s="269" t="str">
        <f t="shared" ca="1" si="2"/>
        <v>SW_Prod_Type</v>
      </c>
      <c r="G31" s="285"/>
      <c r="H31" s="271" t="s">
        <v>511</v>
      </c>
      <c r="I31" s="272" t="s">
        <v>557</v>
      </c>
      <c r="J31" s="135" t="s">
        <v>147</v>
      </c>
      <c r="K31" s="135" t="s">
        <v>147</v>
      </c>
      <c r="L31" s="273" t="s">
        <v>497</v>
      </c>
      <c r="M31" s="134" t="s">
        <v>221</v>
      </c>
      <c r="N31" s="290" t="str">
        <f t="shared" ca="1" si="3"/>
        <v/>
      </c>
      <c r="O31" s="290" t="str">
        <f t="shared" ca="1" si="4"/>
        <v/>
      </c>
      <c r="P31" s="290" t="str">
        <f t="shared" ca="1" si="4"/>
        <v/>
      </c>
      <c r="Q31" s="290" t="str">
        <f t="shared" ca="1" si="4"/>
        <v/>
      </c>
      <c r="R31" s="290" t="str">
        <f t="shared" ca="1" si="4"/>
        <v/>
      </c>
      <c r="S31" s="290" t="str">
        <f t="shared" ca="1" si="4"/>
        <v/>
      </c>
      <c r="T31" s="290" t="str">
        <f t="shared" ca="1" si="4"/>
        <v/>
      </c>
      <c r="U31" s="290" t="str">
        <f t="shared" ca="1" si="4"/>
        <v/>
      </c>
      <c r="V31" s="290" t="str">
        <f t="shared" ca="1" si="4"/>
        <v/>
      </c>
      <c r="W31" s="290" t="str">
        <f t="shared" ca="1" si="4"/>
        <v/>
      </c>
      <c r="X31" s="290" t="str">
        <f t="shared" ca="1" si="4"/>
        <v/>
      </c>
      <c r="Y31" s="290" t="str">
        <f t="shared" ca="1" si="4"/>
        <v/>
      </c>
      <c r="Z31" s="290" t="str">
        <f t="shared" ca="1" si="4"/>
        <v/>
      </c>
      <c r="AA31" s="290" t="str">
        <f t="shared" ca="1" si="4"/>
        <v/>
      </c>
      <c r="AB31" s="290" t="str">
        <f t="shared" ca="1" si="4"/>
        <v/>
      </c>
      <c r="AC31" s="290" t="str">
        <f t="shared" ca="1" si="4"/>
        <v/>
      </c>
      <c r="AD31" s="290" t="str">
        <f t="shared" ref="AD31:AS46" ca="1" si="15">IF(LEN(INDIRECT("SWMETA!"&amp;$B31&amp;AD$14))=0,"",INDIRECT("SWMETA!"&amp;$B31&amp;AD$14))</f>
        <v/>
      </c>
      <c r="AE31" s="290" t="str">
        <f t="shared" ca="1" si="5"/>
        <v/>
      </c>
      <c r="AF31" s="290" t="str">
        <f t="shared" ca="1" si="5"/>
        <v/>
      </c>
      <c r="AG31" s="290" t="str">
        <f t="shared" ca="1" si="5"/>
        <v/>
      </c>
      <c r="AH31" s="290" t="str">
        <f t="shared" ca="1" si="5"/>
        <v/>
      </c>
      <c r="AI31" s="290" t="str">
        <f t="shared" ca="1" si="5"/>
        <v/>
      </c>
      <c r="AJ31" s="290" t="str">
        <f t="shared" ca="1" si="5"/>
        <v/>
      </c>
      <c r="AK31" s="290" t="str">
        <f t="shared" ca="1" si="5"/>
        <v/>
      </c>
      <c r="AL31" s="290" t="str">
        <f t="shared" ca="1" si="5"/>
        <v/>
      </c>
      <c r="AM31" s="290" t="str">
        <f t="shared" ca="1" si="5"/>
        <v/>
      </c>
      <c r="AN31" s="290" t="str">
        <f t="shared" ca="1" si="5"/>
        <v/>
      </c>
      <c r="AO31" s="290" t="str">
        <f t="shared" ca="1" si="5"/>
        <v/>
      </c>
      <c r="AP31" s="290" t="str">
        <f t="shared" ca="1" si="5"/>
        <v/>
      </c>
      <c r="AQ31" s="290" t="str">
        <f t="shared" ca="1" si="5"/>
        <v/>
      </c>
      <c r="AR31" s="290" t="str">
        <f t="shared" ca="1" si="14"/>
        <v/>
      </c>
      <c r="AS31" s="290" t="str">
        <f t="shared" ca="1" si="14"/>
        <v/>
      </c>
      <c r="AT31" s="290" t="str">
        <f t="shared" ca="1" si="14"/>
        <v/>
      </c>
      <c r="AU31" s="290" t="str">
        <f t="shared" ca="1" si="14"/>
        <v/>
      </c>
      <c r="AV31" s="290" t="str">
        <f t="shared" ca="1" si="14"/>
        <v/>
      </c>
      <c r="AW31" s="290" t="str">
        <f t="shared" ca="1" si="14"/>
        <v/>
      </c>
      <c r="AX31" s="290" t="str">
        <f t="shared" ca="1" si="14"/>
        <v/>
      </c>
      <c r="AY31" s="290" t="str">
        <f t="shared" ca="1" si="14"/>
        <v/>
      </c>
      <c r="AZ31" s="290" t="str">
        <f t="shared" ca="1" si="14"/>
        <v/>
      </c>
      <c r="BA31" s="290" t="str">
        <f t="shared" ca="1" si="14"/>
        <v/>
      </c>
      <c r="BB31" s="290" t="str">
        <f t="shared" ca="1" si="14"/>
        <v/>
      </c>
      <c r="BC31" s="290" t="str">
        <f t="shared" ca="1" si="14"/>
        <v/>
      </c>
      <c r="BD31" s="290" t="str">
        <f t="shared" ca="1" si="14"/>
        <v/>
      </c>
      <c r="BE31" s="290" t="str">
        <f t="shared" ca="1" si="14"/>
        <v/>
      </c>
      <c r="BF31" s="290" t="str">
        <f t="shared" ca="1" si="14"/>
        <v/>
      </c>
      <c r="BG31" s="290" t="str">
        <f t="shared" ca="1" si="14"/>
        <v/>
      </c>
      <c r="BH31" s="290" t="str">
        <f t="shared" ca="1" si="14"/>
        <v/>
      </c>
      <c r="BI31" s="290" t="str">
        <f t="shared" ca="1" si="14"/>
        <v/>
      </c>
      <c r="BJ31" s="290" t="str">
        <f t="shared" ca="1" si="14"/>
        <v/>
      </c>
      <c r="BK31" s="290" t="str">
        <f t="shared" ca="1" si="14"/>
        <v/>
      </c>
      <c r="BL31" s="110"/>
      <c r="BM31" s="110"/>
      <c r="BN31" s="110"/>
      <c r="BO31" s="110"/>
      <c r="BP31" s="110"/>
      <c r="BQ31" s="110"/>
      <c r="BR31" s="110"/>
      <c r="BS31" s="110"/>
      <c r="BT31" s="110"/>
      <c r="BU31" s="110"/>
      <c r="BV31" s="110"/>
    </row>
    <row r="32" spans="1:89" customFormat="1" ht="13.5" customHeight="1" x14ac:dyDescent="0.2">
      <c r="A32" s="113"/>
      <c r="B32" s="113" t="str">
        <f t="shared" si="1"/>
        <v>U</v>
      </c>
      <c r="C32" s="126"/>
      <c r="D32" s="126"/>
      <c r="E32" s="126"/>
      <c r="F32" s="269" t="str">
        <f t="shared" ca="1" si="2"/>
        <v>Unit_Of_Measure</v>
      </c>
      <c r="G32" s="285"/>
      <c r="H32" s="271" t="s">
        <v>512</v>
      </c>
      <c r="I32" s="135" t="s">
        <v>557</v>
      </c>
      <c r="J32" s="135" t="s">
        <v>147</v>
      </c>
      <c r="K32" s="135" t="s">
        <v>147</v>
      </c>
      <c r="L32" s="273" t="s">
        <v>497</v>
      </c>
      <c r="M32" s="134" t="s">
        <v>221</v>
      </c>
      <c r="N32" s="284" t="str">
        <f t="shared" ca="1" si="3"/>
        <v/>
      </c>
      <c r="O32" s="284" t="str">
        <f t="shared" ref="O32:AC32" ca="1" si="16">IF(LEN(INDIRECT("SWMETA!"&amp;$B32&amp;O$14))=0,"",INDIRECT("SWMETA!"&amp;$B32&amp;O$14))</f>
        <v/>
      </c>
      <c r="P32" s="284" t="str">
        <f t="shared" ca="1" si="16"/>
        <v/>
      </c>
      <c r="Q32" s="284" t="str">
        <f t="shared" ca="1" si="16"/>
        <v/>
      </c>
      <c r="R32" s="284" t="str">
        <f t="shared" ca="1" si="16"/>
        <v/>
      </c>
      <c r="S32" s="284" t="str">
        <f t="shared" ca="1" si="16"/>
        <v/>
      </c>
      <c r="T32" s="284" t="str">
        <f t="shared" ca="1" si="16"/>
        <v/>
      </c>
      <c r="U32" s="284" t="str">
        <f t="shared" ca="1" si="16"/>
        <v/>
      </c>
      <c r="V32" s="284" t="str">
        <f t="shared" ca="1" si="16"/>
        <v/>
      </c>
      <c r="W32" s="284" t="str">
        <f t="shared" ca="1" si="16"/>
        <v/>
      </c>
      <c r="X32" s="284" t="str">
        <f t="shared" ca="1" si="16"/>
        <v/>
      </c>
      <c r="Y32" s="284" t="str">
        <f t="shared" ca="1" si="16"/>
        <v/>
      </c>
      <c r="Z32" s="284" t="str">
        <f t="shared" ca="1" si="16"/>
        <v/>
      </c>
      <c r="AA32" s="284" t="str">
        <f t="shared" ca="1" si="16"/>
        <v/>
      </c>
      <c r="AB32" s="284" t="str">
        <f t="shared" ca="1" si="16"/>
        <v/>
      </c>
      <c r="AC32" s="284" t="str">
        <f t="shared" ca="1" si="16"/>
        <v/>
      </c>
      <c r="AD32" s="284" t="str">
        <f t="shared" ca="1" si="15"/>
        <v/>
      </c>
      <c r="AE32" s="284" t="str">
        <f t="shared" ca="1" si="15"/>
        <v/>
      </c>
      <c r="AF32" s="284" t="str">
        <f t="shared" ca="1" si="15"/>
        <v/>
      </c>
      <c r="AG32" s="284" t="str">
        <f t="shared" ca="1" si="15"/>
        <v/>
      </c>
      <c r="AH32" s="284" t="str">
        <f t="shared" ca="1" si="15"/>
        <v/>
      </c>
      <c r="AI32" s="284" t="str">
        <f t="shared" ca="1" si="15"/>
        <v/>
      </c>
      <c r="AJ32" s="284" t="str">
        <f t="shared" ca="1" si="15"/>
        <v/>
      </c>
      <c r="AK32" s="284" t="str">
        <f t="shared" ca="1" si="15"/>
        <v/>
      </c>
      <c r="AL32" s="284" t="str">
        <f t="shared" ca="1" si="15"/>
        <v/>
      </c>
      <c r="AM32" s="284" t="str">
        <f t="shared" ca="1" si="15"/>
        <v/>
      </c>
      <c r="AN32" s="284" t="str">
        <f t="shared" ca="1" si="15"/>
        <v/>
      </c>
      <c r="AO32" s="284" t="str">
        <f t="shared" ca="1" si="15"/>
        <v/>
      </c>
      <c r="AP32" s="284" t="str">
        <f t="shared" ca="1" si="15"/>
        <v/>
      </c>
      <c r="AQ32" s="284" t="str">
        <f t="shared" ca="1" si="15"/>
        <v/>
      </c>
      <c r="AR32" s="284" t="str">
        <f t="shared" ca="1" si="15"/>
        <v/>
      </c>
      <c r="AS32" s="284" t="str">
        <f t="shared" ca="1" si="15"/>
        <v/>
      </c>
      <c r="AT32" s="284" t="str">
        <f t="shared" ca="1" si="14"/>
        <v/>
      </c>
      <c r="AU32" s="284" t="str">
        <f t="shared" ca="1" si="14"/>
        <v/>
      </c>
      <c r="AV32" s="284" t="str">
        <f t="shared" ca="1" si="14"/>
        <v/>
      </c>
      <c r="AW32" s="284" t="str">
        <f t="shared" ca="1" si="14"/>
        <v/>
      </c>
      <c r="AX32" s="284" t="str">
        <f t="shared" ca="1" si="14"/>
        <v/>
      </c>
      <c r="AY32" s="284" t="str">
        <f t="shared" ca="1" si="14"/>
        <v/>
      </c>
      <c r="AZ32" s="284" t="str">
        <f t="shared" ca="1" si="14"/>
        <v/>
      </c>
      <c r="BA32" s="284" t="str">
        <f t="shared" ca="1" si="14"/>
        <v/>
      </c>
      <c r="BB32" s="284" t="str">
        <f t="shared" ca="1" si="14"/>
        <v/>
      </c>
      <c r="BC32" s="284" t="str">
        <f t="shared" ca="1" si="14"/>
        <v/>
      </c>
      <c r="BD32" s="284" t="str">
        <f t="shared" ca="1" si="14"/>
        <v/>
      </c>
      <c r="BE32" s="284" t="str">
        <f t="shared" ca="1" si="14"/>
        <v/>
      </c>
      <c r="BF32" s="284" t="str">
        <f t="shared" ca="1" si="14"/>
        <v/>
      </c>
      <c r="BG32" s="284" t="str">
        <f t="shared" ca="1" si="14"/>
        <v/>
      </c>
      <c r="BH32" s="284" t="str">
        <f t="shared" ca="1" si="14"/>
        <v/>
      </c>
      <c r="BI32" s="284" t="str">
        <f t="shared" ca="1" si="14"/>
        <v/>
      </c>
      <c r="BJ32" s="284" t="str">
        <f t="shared" ca="1" si="14"/>
        <v/>
      </c>
      <c r="BK32" s="284" t="str">
        <f t="shared" ca="1" si="14"/>
        <v/>
      </c>
      <c r="BL32" s="110"/>
      <c r="BM32" s="110"/>
      <c r="BN32" s="110"/>
      <c r="BO32" s="110"/>
      <c r="BP32" s="110"/>
      <c r="BQ32" s="110"/>
      <c r="BR32" s="110"/>
      <c r="BS32" s="110"/>
      <c r="BT32" s="110"/>
      <c r="BU32" s="110"/>
      <c r="BV32" s="110"/>
    </row>
    <row r="33" spans="1:74" customFormat="1" ht="13.5" customHeight="1" x14ac:dyDescent="0.2">
      <c r="A33" s="113"/>
      <c r="B33" s="113" t="str">
        <f t="shared" si="1"/>
        <v>V</v>
      </c>
      <c r="C33" s="126"/>
      <c r="D33" s="126"/>
      <c r="E33" s="126"/>
      <c r="F33" s="269" t="str">
        <f t="shared" ca="1" si="2"/>
        <v>Lead_KSI_Flag</v>
      </c>
      <c r="G33" s="285"/>
      <c r="H33" s="271" t="s">
        <v>513</v>
      </c>
      <c r="I33" s="135" t="s">
        <v>557</v>
      </c>
      <c r="J33" s="135" t="s">
        <v>147</v>
      </c>
      <c r="K33" s="135" t="s">
        <v>147</v>
      </c>
      <c r="L33" s="273" t="s">
        <v>497</v>
      </c>
      <c r="M33" s="134" t="s">
        <v>221</v>
      </c>
      <c r="N33" s="277" t="str">
        <f t="shared" ref="N33:AC48" ca="1" si="17">IF(LEN(INDIRECT("SWMETA!"&amp;$B33&amp;N$14))=0,"",INDIRECT("SWMETA!"&amp;$B33&amp;N$14))</f>
        <v/>
      </c>
      <c r="O33" s="277" t="str">
        <f t="shared" ca="1" si="17"/>
        <v/>
      </c>
      <c r="P33" s="277" t="str">
        <f t="shared" ca="1" si="17"/>
        <v/>
      </c>
      <c r="Q33" s="277" t="str">
        <f t="shared" ca="1" si="17"/>
        <v/>
      </c>
      <c r="R33" s="277" t="str">
        <f t="shared" ca="1" si="17"/>
        <v/>
      </c>
      <c r="S33" s="277" t="str">
        <f t="shared" ca="1" si="17"/>
        <v/>
      </c>
      <c r="T33" s="277" t="str">
        <f t="shared" ca="1" si="17"/>
        <v/>
      </c>
      <c r="U33" s="277" t="str">
        <f t="shared" ca="1" si="17"/>
        <v/>
      </c>
      <c r="V33" s="277" t="str">
        <f t="shared" ca="1" si="17"/>
        <v/>
      </c>
      <c r="W33" s="277" t="str">
        <f t="shared" ca="1" si="17"/>
        <v/>
      </c>
      <c r="X33" s="277" t="str">
        <f t="shared" ca="1" si="17"/>
        <v/>
      </c>
      <c r="Y33" s="277" t="str">
        <f t="shared" ca="1" si="17"/>
        <v/>
      </c>
      <c r="Z33" s="277" t="str">
        <f t="shared" ca="1" si="17"/>
        <v/>
      </c>
      <c r="AA33" s="277" t="str">
        <f t="shared" ca="1" si="17"/>
        <v/>
      </c>
      <c r="AB33" s="277" t="str">
        <f t="shared" ca="1" si="17"/>
        <v/>
      </c>
      <c r="AC33" s="277" t="str">
        <f t="shared" ca="1" si="17"/>
        <v/>
      </c>
      <c r="AD33" s="277" t="str">
        <f t="shared" ca="1" si="15"/>
        <v/>
      </c>
      <c r="AE33" s="277" t="str">
        <f t="shared" ca="1" si="15"/>
        <v/>
      </c>
      <c r="AF33" s="277" t="str">
        <f t="shared" ca="1" si="15"/>
        <v/>
      </c>
      <c r="AG33" s="277" t="str">
        <f t="shared" ca="1" si="15"/>
        <v/>
      </c>
      <c r="AH33" s="277" t="str">
        <f t="shared" ca="1" si="15"/>
        <v/>
      </c>
      <c r="AI33" s="277" t="str">
        <f t="shared" ca="1" si="15"/>
        <v/>
      </c>
      <c r="AJ33" s="277" t="str">
        <f t="shared" ca="1" si="15"/>
        <v/>
      </c>
      <c r="AK33" s="277" t="str">
        <f t="shared" ca="1" si="15"/>
        <v/>
      </c>
      <c r="AL33" s="277" t="str">
        <f t="shared" ca="1" si="15"/>
        <v/>
      </c>
      <c r="AM33" s="277" t="str">
        <f t="shared" ca="1" si="15"/>
        <v/>
      </c>
      <c r="AN33" s="277" t="str">
        <f t="shared" ca="1" si="15"/>
        <v/>
      </c>
      <c r="AO33" s="277" t="str">
        <f t="shared" ca="1" si="15"/>
        <v/>
      </c>
      <c r="AP33" s="277" t="str">
        <f t="shared" ca="1" si="15"/>
        <v/>
      </c>
      <c r="AQ33" s="277" t="str">
        <f t="shared" ca="1" si="15"/>
        <v/>
      </c>
      <c r="AR33" s="277" t="str">
        <f t="shared" ca="1" si="14"/>
        <v/>
      </c>
      <c r="AS33" s="277" t="str">
        <f t="shared" ca="1" si="14"/>
        <v/>
      </c>
      <c r="AT33" s="277" t="str">
        <f t="shared" ca="1" si="14"/>
        <v/>
      </c>
      <c r="AU33" s="277" t="str">
        <f t="shared" ca="1" si="14"/>
        <v/>
      </c>
      <c r="AV33" s="277" t="str">
        <f t="shared" ca="1" si="14"/>
        <v/>
      </c>
      <c r="AW33" s="277" t="str">
        <f t="shared" ca="1" si="14"/>
        <v/>
      </c>
      <c r="AX33" s="277" t="str">
        <f t="shared" ca="1" si="14"/>
        <v/>
      </c>
      <c r="AY33" s="277" t="str">
        <f t="shared" ca="1" si="14"/>
        <v/>
      </c>
      <c r="AZ33" s="277" t="str">
        <f t="shared" ca="1" si="14"/>
        <v/>
      </c>
      <c r="BA33" s="277" t="str">
        <f t="shared" ca="1" si="14"/>
        <v/>
      </c>
      <c r="BB33" s="277" t="str">
        <f t="shared" ca="1" si="14"/>
        <v/>
      </c>
      <c r="BC33" s="277" t="str">
        <f t="shared" ca="1" si="14"/>
        <v/>
      </c>
      <c r="BD33" s="277" t="str">
        <f t="shared" ca="1" si="14"/>
        <v/>
      </c>
      <c r="BE33" s="277" t="str">
        <f t="shared" ca="1" si="14"/>
        <v/>
      </c>
      <c r="BF33" s="277" t="str">
        <f t="shared" ca="1" si="14"/>
        <v/>
      </c>
      <c r="BG33" s="277" t="str">
        <f t="shared" ca="1" si="14"/>
        <v/>
      </c>
      <c r="BH33" s="277" t="str">
        <f t="shared" ca="1" si="14"/>
        <v/>
      </c>
      <c r="BI33" s="277" t="str">
        <f t="shared" ca="1" si="14"/>
        <v/>
      </c>
      <c r="BJ33" s="277" t="str">
        <f t="shared" ca="1" si="14"/>
        <v/>
      </c>
      <c r="BK33" s="277" t="str">
        <f t="shared" ca="1" si="14"/>
        <v/>
      </c>
      <c r="BL33" s="110"/>
      <c r="BM33" s="110"/>
      <c r="BN33" s="110"/>
      <c r="BO33" s="110"/>
      <c r="BP33" s="110"/>
      <c r="BQ33" s="110"/>
      <c r="BR33" s="110"/>
      <c r="BS33" s="110"/>
      <c r="BT33" s="110"/>
      <c r="BU33" s="110"/>
      <c r="BV33" s="110"/>
    </row>
    <row r="34" spans="1:74" customFormat="1" ht="13.5" customHeight="1" x14ac:dyDescent="0.2">
      <c r="A34" s="113"/>
      <c r="B34" s="113" t="str">
        <f t="shared" si="1"/>
        <v>W</v>
      </c>
      <c r="C34" s="126"/>
      <c r="D34" s="126"/>
      <c r="E34" s="126"/>
      <c r="F34" s="269" t="str">
        <f t="shared" ca="1" si="2"/>
        <v>DSP_Product_Family</v>
      </c>
      <c r="G34" s="285"/>
      <c r="H34" s="271" t="s">
        <v>514</v>
      </c>
      <c r="I34" s="272" t="s">
        <v>557</v>
      </c>
      <c r="J34" s="135" t="s">
        <v>147</v>
      </c>
      <c r="K34" s="135" t="s">
        <v>147</v>
      </c>
      <c r="L34" s="273" t="s">
        <v>497</v>
      </c>
      <c r="M34" s="134" t="s">
        <v>221</v>
      </c>
      <c r="N34" s="284" t="str">
        <f t="shared" ca="1" si="17"/>
        <v/>
      </c>
      <c r="O34" s="284" t="str">
        <f t="shared" ca="1" si="17"/>
        <v/>
      </c>
      <c r="P34" s="284" t="str">
        <f t="shared" ca="1" si="17"/>
        <v/>
      </c>
      <c r="Q34" s="284" t="str">
        <f t="shared" ca="1" si="17"/>
        <v/>
      </c>
      <c r="R34" s="284" t="str">
        <f t="shared" ca="1" si="17"/>
        <v/>
      </c>
      <c r="S34" s="284" t="str">
        <f t="shared" ca="1" si="17"/>
        <v/>
      </c>
      <c r="T34" s="284" t="str">
        <f t="shared" ca="1" si="17"/>
        <v/>
      </c>
      <c r="U34" s="284" t="str">
        <f t="shared" ca="1" si="17"/>
        <v/>
      </c>
      <c r="V34" s="284" t="str">
        <f t="shared" ca="1" si="17"/>
        <v/>
      </c>
      <c r="W34" s="284" t="str">
        <f t="shared" ca="1" si="17"/>
        <v/>
      </c>
      <c r="X34" s="284" t="str">
        <f t="shared" ca="1" si="17"/>
        <v/>
      </c>
      <c r="Y34" s="284" t="str">
        <f t="shared" ca="1" si="17"/>
        <v/>
      </c>
      <c r="Z34" s="284" t="str">
        <f t="shared" ca="1" si="17"/>
        <v/>
      </c>
      <c r="AA34" s="284" t="str">
        <f t="shared" ca="1" si="17"/>
        <v/>
      </c>
      <c r="AB34" s="284" t="str">
        <f t="shared" ca="1" si="17"/>
        <v/>
      </c>
      <c r="AC34" s="284" t="str">
        <f t="shared" ca="1" si="17"/>
        <v/>
      </c>
      <c r="AD34" s="284" t="str">
        <f t="shared" ca="1" si="15"/>
        <v/>
      </c>
      <c r="AE34" s="284" t="str">
        <f t="shared" ca="1" si="15"/>
        <v/>
      </c>
      <c r="AF34" s="284" t="str">
        <f t="shared" ca="1" si="15"/>
        <v/>
      </c>
      <c r="AG34" s="284" t="str">
        <f t="shared" ca="1" si="15"/>
        <v/>
      </c>
      <c r="AH34" s="284" t="str">
        <f t="shared" ca="1" si="15"/>
        <v/>
      </c>
      <c r="AI34" s="284" t="str">
        <f t="shared" ca="1" si="15"/>
        <v/>
      </c>
      <c r="AJ34" s="284" t="str">
        <f t="shared" ca="1" si="15"/>
        <v/>
      </c>
      <c r="AK34" s="284" t="str">
        <f t="shared" ca="1" si="15"/>
        <v/>
      </c>
      <c r="AL34" s="284" t="str">
        <f t="shared" ca="1" si="15"/>
        <v/>
      </c>
      <c r="AM34" s="284" t="str">
        <f t="shared" ca="1" si="15"/>
        <v/>
      </c>
      <c r="AN34" s="284" t="str">
        <f t="shared" ca="1" si="15"/>
        <v/>
      </c>
      <c r="AO34" s="284" t="str">
        <f t="shared" ca="1" si="15"/>
        <v/>
      </c>
      <c r="AP34" s="284" t="str">
        <f t="shared" ca="1" si="15"/>
        <v/>
      </c>
      <c r="AQ34" s="284" t="str">
        <f t="shared" ca="1" si="15"/>
        <v/>
      </c>
      <c r="AR34" s="284" t="str">
        <f t="shared" ca="1" si="14"/>
        <v/>
      </c>
      <c r="AS34" s="284" t="str">
        <f t="shared" ca="1" si="14"/>
        <v/>
      </c>
      <c r="AT34" s="284" t="str">
        <f t="shared" ca="1" si="14"/>
        <v/>
      </c>
      <c r="AU34" s="284" t="str">
        <f t="shared" ca="1" si="14"/>
        <v/>
      </c>
      <c r="AV34" s="284" t="str">
        <f t="shared" ca="1" si="14"/>
        <v/>
      </c>
      <c r="AW34" s="284" t="str">
        <f t="shared" ca="1" si="14"/>
        <v/>
      </c>
      <c r="AX34" s="284" t="str">
        <f t="shared" ca="1" si="14"/>
        <v/>
      </c>
      <c r="AY34" s="284" t="str">
        <f t="shared" ca="1" si="14"/>
        <v/>
      </c>
      <c r="AZ34" s="284" t="str">
        <f t="shared" ca="1" si="14"/>
        <v/>
      </c>
      <c r="BA34" s="284" t="str">
        <f t="shared" ca="1" si="14"/>
        <v/>
      </c>
      <c r="BB34" s="284" t="str">
        <f t="shared" ca="1" si="14"/>
        <v/>
      </c>
      <c r="BC34" s="284" t="str">
        <f t="shared" ca="1" si="14"/>
        <v/>
      </c>
      <c r="BD34" s="284" t="str">
        <f t="shared" ca="1" si="14"/>
        <v/>
      </c>
      <c r="BE34" s="284" t="str">
        <f t="shared" ca="1" si="14"/>
        <v/>
      </c>
      <c r="BF34" s="284" t="str">
        <f t="shared" ca="1" si="14"/>
        <v/>
      </c>
      <c r="BG34" s="284" t="str">
        <f t="shared" ca="1" si="14"/>
        <v/>
      </c>
      <c r="BH34" s="284" t="str">
        <f t="shared" ca="1" si="14"/>
        <v/>
      </c>
      <c r="BI34" s="284" t="str">
        <f t="shared" ca="1" si="14"/>
        <v/>
      </c>
      <c r="BJ34" s="284" t="str">
        <f t="shared" ca="1" si="14"/>
        <v/>
      </c>
      <c r="BK34" s="284" t="str">
        <f t="shared" ca="1" si="14"/>
        <v/>
      </c>
      <c r="BL34" s="110"/>
      <c r="BM34" s="110"/>
      <c r="BN34" s="110"/>
      <c r="BO34" s="110"/>
      <c r="BP34" s="110"/>
      <c r="BQ34" s="110"/>
      <c r="BR34" s="110"/>
      <c r="BS34" s="110"/>
      <c r="BT34" s="110"/>
      <c r="BU34" s="110"/>
      <c r="BV34" s="110"/>
    </row>
    <row r="35" spans="1:74" customFormat="1" ht="13.5" customHeight="1" x14ac:dyDescent="0.2">
      <c r="A35" s="113"/>
      <c r="B35" s="113" t="str">
        <f t="shared" si="1"/>
        <v>X</v>
      </c>
      <c r="C35" s="126"/>
      <c r="D35" s="126"/>
      <c r="E35" s="126"/>
      <c r="F35" s="269" t="str">
        <f t="shared" ca="1" si="2"/>
        <v>DSP_Product_Line</v>
      </c>
      <c r="G35" s="285"/>
      <c r="H35" s="271" t="s">
        <v>515</v>
      </c>
      <c r="I35" s="135" t="s">
        <v>557</v>
      </c>
      <c r="J35" s="135" t="s">
        <v>147</v>
      </c>
      <c r="K35" s="135" t="s">
        <v>147</v>
      </c>
      <c r="L35" s="273" t="s">
        <v>497</v>
      </c>
      <c r="M35" s="134" t="s">
        <v>221</v>
      </c>
      <c r="N35" s="277" t="str">
        <f t="shared" ca="1" si="17"/>
        <v/>
      </c>
      <c r="O35" s="277" t="str">
        <f t="shared" ca="1" si="17"/>
        <v/>
      </c>
      <c r="P35" s="277" t="str">
        <f t="shared" ca="1" si="17"/>
        <v/>
      </c>
      <c r="Q35" s="277" t="str">
        <f t="shared" ca="1" si="17"/>
        <v/>
      </c>
      <c r="R35" s="277" t="str">
        <f t="shared" ca="1" si="17"/>
        <v/>
      </c>
      <c r="S35" s="277" t="str">
        <f t="shared" ca="1" si="17"/>
        <v/>
      </c>
      <c r="T35" s="277" t="str">
        <f t="shared" ca="1" si="17"/>
        <v/>
      </c>
      <c r="U35" s="277" t="str">
        <f t="shared" ca="1" si="17"/>
        <v/>
      </c>
      <c r="V35" s="277" t="str">
        <f t="shared" ca="1" si="17"/>
        <v/>
      </c>
      <c r="W35" s="277" t="str">
        <f t="shared" ca="1" si="17"/>
        <v/>
      </c>
      <c r="X35" s="277" t="str">
        <f t="shared" ca="1" si="17"/>
        <v/>
      </c>
      <c r="Y35" s="277" t="str">
        <f t="shared" ca="1" si="17"/>
        <v/>
      </c>
      <c r="Z35" s="277" t="str">
        <f t="shared" ca="1" si="17"/>
        <v/>
      </c>
      <c r="AA35" s="277" t="str">
        <f t="shared" ca="1" si="17"/>
        <v/>
      </c>
      <c r="AB35" s="277" t="str">
        <f t="shared" ca="1" si="17"/>
        <v/>
      </c>
      <c r="AC35" s="277" t="str">
        <f t="shared" ca="1" si="17"/>
        <v/>
      </c>
      <c r="AD35" s="277" t="str">
        <f t="shared" ca="1" si="15"/>
        <v/>
      </c>
      <c r="AE35" s="277" t="str">
        <f t="shared" ca="1" si="15"/>
        <v/>
      </c>
      <c r="AF35" s="277" t="str">
        <f t="shared" ca="1" si="15"/>
        <v/>
      </c>
      <c r="AG35" s="277" t="str">
        <f t="shared" ca="1" si="15"/>
        <v/>
      </c>
      <c r="AH35" s="277" t="str">
        <f t="shared" ca="1" si="15"/>
        <v/>
      </c>
      <c r="AI35" s="277" t="str">
        <f t="shared" ca="1" si="15"/>
        <v/>
      </c>
      <c r="AJ35" s="277" t="str">
        <f t="shared" ca="1" si="15"/>
        <v/>
      </c>
      <c r="AK35" s="277" t="str">
        <f t="shared" ca="1" si="15"/>
        <v/>
      </c>
      <c r="AL35" s="277" t="str">
        <f t="shared" ca="1" si="15"/>
        <v/>
      </c>
      <c r="AM35" s="277" t="str">
        <f t="shared" ca="1" si="15"/>
        <v/>
      </c>
      <c r="AN35" s="277" t="str">
        <f t="shared" ca="1" si="15"/>
        <v/>
      </c>
      <c r="AO35" s="277" t="str">
        <f t="shared" ca="1" si="15"/>
        <v/>
      </c>
      <c r="AP35" s="277" t="str">
        <f t="shared" ca="1" si="15"/>
        <v/>
      </c>
      <c r="AQ35" s="277" t="str">
        <f t="shared" ca="1" si="15"/>
        <v/>
      </c>
      <c r="AR35" s="277" t="str">
        <f t="shared" ca="1" si="14"/>
        <v/>
      </c>
      <c r="AS35" s="277" t="str">
        <f t="shared" ca="1" si="14"/>
        <v/>
      </c>
      <c r="AT35" s="277" t="str">
        <f t="shared" ca="1" si="14"/>
        <v/>
      </c>
      <c r="AU35" s="277" t="str">
        <f t="shared" ca="1" si="14"/>
        <v/>
      </c>
      <c r="AV35" s="277" t="str">
        <f t="shared" ca="1" si="14"/>
        <v/>
      </c>
      <c r="AW35" s="277" t="str">
        <f t="shared" ca="1" si="14"/>
        <v/>
      </c>
      <c r="AX35" s="277" t="str">
        <f t="shared" ca="1" si="14"/>
        <v/>
      </c>
      <c r="AY35" s="277" t="str">
        <f t="shared" ca="1" si="14"/>
        <v/>
      </c>
      <c r="AZ35" s="277" t="str">
        <f t="shared" ca="1" si="14"/>
        <v/>
      </c>
      <c r="BA35" s="277" t="str">
        <f t="shared" ca="1" si="14"/>
        <v/>
      </c>
      <c r="BB35" s="277" t="str">
        <f t="shared" ca="1" si="14"/>
        <v/>
      </c>
      <c r="BC35" s="277" t="str">
        <f t="shared" ca="1" si="14"/>
        <v/>
      </c>
      <c r="BD35" s="277" t="str">
        <f t="shared" ca="1" si="14"/>
        <v/>
      </c>
      <c r="BE35" s="277" t="str">
        <f t="shared" ca="1" si="14"/>
        <v/>
      </c>
      <c r="BF35" s="277" t="str">
        <f t="shared" ca="1" si="14"/>
        <v/>
      </c>
      <c r="BG35" s="277" t="str">
        <f t="shared" ca="1" si="14"/>
        <v/>
      </c>
      <c r="BH35" s="277" t="str">
        <f t="shared" ca="1" si="14"/>
        <v/>
      </c>
      <c r="BI35" s="277" t="str">
        <f t="shared" ca="1" si="14"/>
        <v/>
      </c>
      <c r="BJ35" s="277" t="str">
        <f t="shared" ca="1" si="14"/>
        <v/>
      </c>
      <c r="BK35" s="277" t="str">
        <f t="shared" ca="1" si="14"/>
        <v/>
      </c>
      <c r="BL35" s="110"/>
      <c r="BM35" s="110"/>
      <c r="BN35" s="110"/>
      <c r="BO35" s="110"/>
      <c r="BP35" s="110"/>
      <c r="BQ35" s="110"/>
      <c r="BR35" s="110"/>
      <c r="BS35" s="110"/>
      <c r="BT35" s="110"/>
      <c r="BU35" s="110"/>
      <c r="BV35" s="110"/>
    </row>
    <row r="36" spans="1:74" customFormat="1" ht="13.5" customHeight="1" x14ac:dyDescent="0.2">
      <c r="A36" s="113"/>
      <c r="B36" s="113" t="str">
        <f t="shared" si="1"/>
        <v>Y</v>
      </c>
      <c r="C36" s="126"/>
      <c r="D36" s="126"/>
      <c r="E36" s="126"/>
      <c r="F36" s="269" t="str">
        <f t="shared" ca="1" si="2"/>
        <v>SNP_Relevance</v>
      </c>
      <c r="G36" s="285"/>
      <c r="H36" s="271" t="s">
        <v>516</v>
      </c>
      <c r="I36" s="135" t="s">
        <v>557</v>
      </c>
      <c r="J36" s="135" t="s">
        <v>147</v>
      </c>
      <c r="K36" s="135" t="s">
        <v>147</v>
      </c>
      <c r="L36" s="273" t="s">
        <v>497</v>
      </c>
      <c r="M36" s="134" t="s">
        <v>221</v>
      </c>
      <c r="N36" s="284" t="str">
        <f t="shared" ca="1" si="17"/>
        <v/>
      </c>
      <c r="O36" s="284" t="str">
        <f t="shared" ca="1" si="17"/>
        <v/>
      </c>
      <c r="P36" s="284" t="str">
        <f t="shared" ca="1" si="17"/>
        <v/>
      </c>
      <c r="Q36" s="284" t="str">
        <f t="shared" ca="1" si="17"/>
        <v/>
      </c>
      <c r="R36" s="284" t="str">
        <f t="shared" ca="1" si="17"/>
        <v/>
      </c>
      <c r="S36" s="284" t="str">
        <f t="shared" ca="1" si="17"/>
        <v/>
      </c>
      <c r="T36" s="284" t="str">
        <f t="shared" ca="1" si="17"/>
        <v/>
      </c>
      <c r="U36" s="284" t="str">
        <f t="shared" ca="1" si="17"/>
        <v/>
      </c>
      <c r="V36" s="284" t="str">
        <f t="shared" ca="1" si="17"/>
        <v/>
      </c>
      <c r="W36" s="284" t="str">
        <f t="shared" ca="1" si="17"/>
        <v/>
      </c>
      <c r="X36" s="284" t="str">
        <f t="shared" ca="1" si="17"/>
        <v/>
      </c>
      <c r="Y36" s="284" t="str">
        <f t="shared" ca="1" si="17"/>
        <v/>
      </c>
      <c r="Z36" s="284" t="str">
        <f t="shared" ca="1" si="17"/>
        <v/>
      </c>
      <c r="AA36" s="284" t="str">
        <f t="shared" ca="1" si="17"/>
        <v/>
      </c>
      <c r="AB36" s="284" t="str">
        <f t="shared" ca="1" si="17"/>
        <v/>
      </c>
      <c r="AC36" s="284" t="str">
        <f t="shared" ca="1" si="17"/>
        <v/>
      </c>
      <c r="AD36" s="284" t="str">
        <f t="shared" ca="1" si="15"/>
        <v/>
      </c>
      <c r="AE36" s="284" t="str">
        <f t="shared" ca="1" si="15"/>
        <v/>
      </c>
      <c r="AF36" s="284" t="str">
        <f t="shared" ca="1" si="15"/>
        <v/>
      </c>
      <c r="AG36" s="284" t="str">
        <f t="shared" ca="1" si="15"/>
        <v/>
      </c>
      <c r="AH36" s="284" t="str">
        <f t="shared" ca="1" si="15"/>
        <v/>
      </c>
      <c r="AI36" s="284" t="str">
        <f t="shared" ca="1" si="15"/>
        <v/>
      </c>
      <c r="AJ36" s="284" t="str">
        <f t="shared" ca="1" si="15"/>
        <v/>
      </c>
      <c r="AK36" s="284" t="str">
        <f t="shared" ca="1" si="15"/>
        <v/>
      </c>
      <c r="AL36" s="284" t="str">
        <f t="shared" ca="1" si="15"/>
        <v/>
      </c>
      <c r="AM36" s="284" t="str">
        <f t="shared" ca="1" si="15"/>
        <v/>
      </c>
      <c r="AN36" s="284" t="str">
        <f t="shared" ca="1" si="15"/>
        <v/>
      </c>
      <c r="AO36" s="284" t="str">
        <f t="shared" ca="1" si="15"/>
        <v/>
      </c>
      <c r="AP36" s="284" t="str">
        <f t="shared" ca="1" si="15"/>
        <v/>
      </c>
      <c r="AQ36" s="284" t="str">
        <f t="shared" ca="1" si="15"/>
        <v/>
      </c>
      <c r="AR36" s="284" t="str">
        <f t="shared" ca="1" si="14"/>
        <v/>
      </c>
      <c r="AS36" s="284" t="str">
        <f t="shared" ca="1" si="14"/>
        <v/>
      </c>
      <c r="AT36" s="284" t="str">
        <f t="shared" ca="1" si="14"/>
        <v/>
      </c>
      <c r="AU36" s="284" t="str">
        <f t="shared" ca="1" si="14"/>
        <v/>
      </c>
      <c r="AV36" s="284" t="str">
        <f t="shared" ca="1" si="14"/>
        <v/>
      </c>
      <c r="AW36" s="284" t="str">
        <f t="shared" ca="1" si="14"/>
        <v/>
      </c>
      <c r="AX36" s="284" t="str">
        <f t="shared" ca="1" si="14"/>
        <v/>
      </c>
      <c r="AY36" s="284" t="str">
        <f t="shared" ca="1" si="14"/>
        <v/>
      </c>
      <c r="AZ36" s="284" t="str">
        <f t="shared" ca="1" si="14"/>
        <v/>
      </c>
      <c r="BA36" s="284" t="str">
        <f t="shared" ca="1" si="14"/>
        <v/>
      </c>
      <c r="BB36" s="284" t="str">
        <f t="shared" ca="1" si="14"/>
        <v/>
      </c>
      <c r="BC36" s="284" t="str">
        <f t="shared" ca="1" si="14"/>
        <v/>
      </c>
      <c r="BD36" s="284" t="str">
        <f t="shared" ca="1" si="14"/>
        <v/>
      </c>
      <c r="BE36" s="284" t="str">
        <f t="shared" ca="1" si="14"/>
        <v/>
      </c>
      <c r="BF36" s="284" t="str">
        <f t="shared" ca="1" si="14"/>
        <v/>
      </c>
      <c r="BG36" s="284" t="str">
        <f t="shared" ca="1" si="14"/>
        <v/>
      </c>
      <c r="BH36" s="284" t="str">
        <f t="shared" ca="1" si="14"/>
        <v/>
      </c>
      <c r="BI36" s="284" t="str">
        <f t="shared" ca="1" si="14"/>
        <v/>
      </c>
      <c r="BJ36" s="284" t="str">
        <f t="shared" ca="1" si="14"/>
        <v/>
      </c>
      <c r="BK36" s="284" t="str">
        <f t="shared" ca="1" si="14"/>
        <v/>
      </c>
      <c r="BL36" s="110"/>
      <c r="BM36" s="110"/>
      <c r="BN36" s="110"/>
      <c r="BO36" s="110"/>
      <c r="BP36" s="110"/>
      <c r="BQ36" s="110"/>
      <c r="BR36" s="110"/>
      <c r="BS36" s="110"/>
      <c r="BT36" s="110"/>
      <c r="BU36" s="110"/>
      <c r="BV36" s="110"/>
    </row>
    <row r="37" spans="1:74" customFormat="1" ht="13.5" customHeight="1" x14ac:dyDescent="0.2">
      <c r="A37" s="113"/>
      <c r="B37" s="113" t="str">
        <f t="shared" si="1"/>
        <v>Z</v>
      </c>
      <c r="C37" s="126"/>
      <c r="D37" s="126"/>
      <c r="E37" s="126"/>
      <c r="F37" s="269" t="str">
        <f t="shared" ca="1" si="2"/>
        <v>Phase_In_Start_Date</v>
      </c>
      <c r="G37" s="285"/>
      <c r="H37" s="271" t="s">
        <v>517</v>
      </c>
      <c r="I37" s="272" t="s">
        <v>557</v>
      </c>
      <c r="J37" s="135" t="s">
        <v>147</v>
      </c>
      <c r="K37" s="135" t="s">
        <v>147</v>
      </c>
      <c r="L37" s="273" t="s">
        <v>497</v>
      </c>
      <c r="M37" s="134" t="s">
        <v>221</v>
      </c>
      <c r="N37" s="290" t="str">
        <f t="shared" ca="1" si="17"/>
        <v/>
      </c>
      <c r="O37" s="290" t="str">
        <f t="shared" ca="1" si="17"/>
        <v/>
      </c>
      <c r="P37" s="290" t="str">
        <f t="shared" ca="1" si="17"/>
        <v/>
      </c>
      <c r="Q37" s="290" t="str">
        <f t="shared" ca="1" si="17"/>
        <v/>
      </c>
      <c r="R37" s="290" t="str">
        <f t="shared" ca="1" si="17"/>
        <v/>
      </c>
      <c r="S37" s="290" t="str">
        <f t="shared" ca="1" si="17"/>
        <v/>
      </c>
      <c r="T37" s="290" t="str">
        <f t="shared" ca="1" si="17"/>
        <v/>
      </c>
      <c r="U37" s="290" t="str">
        <f t="shared" ca="1" si="17"/>
        <v/>
      </c>
      <c r="V37" s="290" t="str">
        <f t="shared" ca="1" si="17"/>
        <v/>
      </c>
      <c r="W37" s="290" t="str">
        <f t="shared" ca="1" si="17"/>
        <v/>
      </c>
      <c r="X37" s="290" t="str">
        <f t="shared" ca="1" si="17"/>
        <v/>
      </c>
      <c r="Y37" s="290" t="str">
        <f t="shared" ca="1" si="17"/>
        <v/>
      </c>
      <c r="Z37" s="290" t="str">
        <f t="shared" ca="1" si="17"/>
        <v/>
      </c>
      <c r="AA37" s="290" t="str">
        <f t="shared" ca="1" si="17"/>
        <v/>
      </c>
      <c r="AB37" s="290" t="str">
        <f t="shared" ca="1" si="17"/>
        <v/>
      </c>
      <c r="AC37" s="290" t="str">
        <f t="shared" ca="1" si="17"/>
        <v/>
      </c>
      <c r="AD37" s="290" t="str">
        <f t="shared" ca="1" si="15"/>
        <v/>
      </c>
      <c r="AE37" s="290" t="str">
        <f t="shared" ca="1" si="15"/>
        <v/>
      </c>
      <c r="AF37" s="290" t="str">
        <f t="shared" ca="1" si="15"/>
        <v/>
      </c>
      <c r="AG37" s="290" t="str">
        <f t="shared" ca="1" si="15"/>
        <v/>
      </c>
      <c r="AH37" s="290" t="str">
        <f t="shared" ca="1" si="15"/>
        <v/>
      </c>
      <c r="AI37" s="290" t="str">
        <f t="shared" ca="1" si="15"/>
        <v/>
      </c>
      <c r="AJ37" s="290" t="str">
        <f t="shared" ca="1" si="15"/>
        <v/>
      </c>
      <c r="AK37" s="290" t="str">
        <f t="shared" ca="1" si="15"/>
        <v/>
      </c>
      <c r="AL37" s="290" t="str">
        <f t="shared" ca="1" si="15"/>
        <v/>
      </c>
      <c r="AM37" s="290" t="str">
        <f t="shared" ca="1" si="15"/>
        <v/>
      </c>
      <c r="AN37" s="290" t="str">
        <f t="shared" ca="1" si="15"/>
        <v/>
      </c>
      <c r="AO37" s="290" t="str">
        <f t="shared" ca="1" si="15"/>
        <v/>
      </c>
      <c r="AP37" s="290" t="str">
        <f t="shared" ca="1" si="15"/>
        <v/>
      </c>
      <c r="AQ37" s="290" t="str">
        <f t="shared" ca="1" si="15"/>
        <v/>
      </c>
      <c r="AR37" s="290" t="str">
        <f t="shared" ca="1" si="14"/>
        <v/>
      </c>
      <c r="AS37" s="290" t="str">
        <f t="shared" ca="1" si="14"/>
        <v/>
      </c>
      <c r="AT37" s="290" t="str">
        <f t="shared" ca="1" si="14"/>
        <v/>
      </c>
      <c r="AU37" s="290" t="str">
        <f t="shared" ca="1" si="14"/>
        <v/>
      </c>
      <c r="AV37" s="290" t="str">
        <f t="shared" ca="1" si="14"/>
        <v/>
      </c>
      <c r="AW37" s="290" t="str">
        <f t="shared" ca="1" si="14"/>
        <v/>
      </c>
      <c r="AX37" s="290" t="str">
        <f t="shared" ca="1" si="14"/>
        <v/>
      </c>
      <c r="AY37" s="290" t="str">
        <f t="shared" ca="1" si="14"/>
        <v/>
      </c>
      <c r="AZ37" s="290" t="str">
        <f t="shared" ca="1" si="14"/>
        <v/>
      </c>
      <c r="BA37" s="290" t="str">
        <f t="shared" ca="1" si="14"/>
        <v/>
      </c>
      <c r="BB37" s="290" t="str">
        <f t="shared" ca="1" si="14"/>
        <v/>
      </c>
      <c r="BC37" s="290" t="str">
        <f t="shared" ca="1" si="14"/>
        <v/>
      </c>
      <c r="BD37" s="290" t="str">
        <f t="shared" ca="1" si="14"/>
        <v/>
      </c>
      <c r="BE37" s="290" t="str">
        <f t="shared" ca="1" si="14"/>
        <v/>
      </c>
      <c r="BF37" s="290" t="str">
        <f t="shared" ca="1" si="14"/>
        <v/>
      </c>
      <c r="BG37" s="290" t="str">
        <f t="shared" ca="1" si="14"/>
        <v/>
      </c>
      <c r="BH37" s="290" t="str">
        <f t="shared" ca="1" si="14"/>
        <v/>
      </c>
      <c r="BI37" s="290" t="str">
        <f t="shared" ca="1" si="14"/>
        <v/>
      </c>
      <c r="BJ37" s="290" t="str">
        <f t="shared" ca="1" si="14"/>
        <v/>
      </c>
      <c r="BK37" s="290" t="str">
        <f t="shared" ca="1" si="14"/>
        <v/>
      </c>
      <c r="BL37" s="110"/>
      <c r="BM37" s="110"/>
      <c r="BN37" s="110"/>
      <c r="BO37" s="110"/>
      <c r="BP37" s="110"/>
      <c r="BQ37" s="110"/>
      <c r="BR37" s="110"/>
      <c r="BS37" s="110"/>
      <c r="BT37" s="110"/>
      <c r="BU37" s="110"/>
      <c r="BV37" s="110"/>
    </row>
    <row r="38" spans="1:74" customFormat="1" ht="13.5" customHeight="1" x14ac:dyDescent="0.2">
      <c r="A38" s="113"/>
      <c r="B38" s="113" t="str">
        <f t="shared" si="1"/>
        <v>AA</v>
      </c>
      <c r="C38" s="126"/>
      <c r="D38" s="126"/>
      <c r="E38" s="126"/>
      <c r="F38" s="269" t="str">
        <f t="shared" ca="1" si="2"/>
        <v>Phase_Out_Start_Date</v>
      </c>
      <c r="G38" s="285"/>
      <c r="H38" s="271" t="s">
        <v>518</v>
      </c>
      <c r="I38" s="135" t="s">
        <v>557</v>
      </c>
      <c r="J38" s="135" t="s">
        <v>147</v>
      </c>
      <c r="K38" s="135" t="s">
        <v>147</v>
      </c>
      <c r="L38" s="273" t="s">
        <v>497</v>
      </c>
      <c r="M38" s="134" t="s">
        <v>221</v>
      </c>
      <c r="N38" s="290" t="str">
        <f t="shared" ca="1" si="17"/>
        <v/>
      </c>
      <c r="O38" s="290" t="str">
        <f t="shared" ca="1" si="17"/>
        <v/>
      </c>
      <c r="P38" s="290" t="str">
        <f t="shared" ca="1" si="17"/>
        <v/>
      </c>
      <c r="Q38" s="290" t="str">
        <f t="shared" ca="1" si="17"/>
        <v/>
      </c>
      <c r="R38" s="290" t="str">
        <f t="shared" ca="1" si="17"/>
        <v/>
      </c>
      <c r="S38" s="290" t="str">
        <f t="shared" ca="1" si="17"/>
        <v/>
      </c>
      <c r="T38" s="290" t="str">
        <f t="shared" ca="1" si="17"/>
        <v/>
      </c>
      <c r="U38" s="290" t="str">
        <f t="shared" ca="1" si="17"/>
        <v/>
      </c>
      <c r="V38" s="290" t="str">
        <f t="shared" ca="1" si="17"/>
        <v/>
      </c>
      <c r="W38" s="290" t="str">
        <f t="shared" ca="1" si="17"/>
        <v/>
      </c>
      <c r="X38" s="290" t="str">
        <f t="shared" ca="1" si="17"/>
        <v/>
      </c>
      <c r="Y38" s="290" t="str">
        <f t="shared" ca="1" si="17"/>
        <v/>
      </c>
      <c r="Z38" s="290" t="str">
        <f t="shared" ca="1" si="17"/>
        <v/>
      </c>
      <c r="AA38" s="290" t="str">
        <f t="shared" ca="1" si="17"/>
        <v/>
      </c>
      <c r="AB38" s="290" t="str">
        <f t="shared" ca="1" si="17"/>
        <v/>
      </c>
      <c r="AC38" s="290" t="str">
        <f t="shared" ca="1" si="17"/>
        <v/>
      </c>
      <c r="AD38" s="290" t="str">
        <f t="shared" ca="1" si="15"/>
        <v/>
      </c>
      <c r="AE38" s="290" t="str">
        <f t="shared" ca="1" si="15"/>
        <v/>
      </c>
      <c r="AF38" s="290" t="str">
        <f t="shared" ca="1" si="15"/>
        <v/>
      </c>
      <c r="AG38" s="290" t="str">
        <f t="shared" ca="1" si="15"/>
        <v/>
      </c>
      <c r="AH38" s="290" t="str">
        <f t="shared" ca="1" si="15"/>
        <v/>
      </c>
      <c r="AI38" s="290" t="str">
        <f t="shared" ca="1" si="15"/>
        <v/>
      </c>
      <c r="AJ38" s="290" t="str">
        <f t="shared" ca="1" si="15"/>
        <v/>
      </c>
      <c r="AK38" s="290" t="str">
        <f t="shared" ca="1" si="15"/>
        <v/>
      </c>
      <c r="AL38" s="290" t="str">
        <f t="shared" ca="1" si="15"/>
        <v/>
      </c>
      <c r="AM38" s="290" t="str">
        <f t="shared" ca="1" si="15"/>
        <v/>
      </c>
      <c r="AN38" s="290" t="str">
        <f t="shared" ca="1" si="15"/>
        <v/>
      </c>
      <c r="AO38" s="290" t="str">
        <f t="shared" ca="1" si="15"/>
        <v/>
      </c>
      <c r="AP38" s="290" t="str">
        <f t="shared" ca="1" si="15"/>
        <v/>
      </c>
      <c r="AQ38" s="290" t="str">
        <f t="shared" ca="1" si="15"/>
        <v/>
      </c>
      <c r="AR38" s="290" t="str">
        <f t="shared" ca="1" si="14"/>
        <v/>
      </c>
      <c r="AS38" s="290" t="str">
        <f t="shared" ca="1" si="14"/>
        <v/>
      </c>
      <c r="AT38" s="290" t="str">
        <f t="shared" ca="1" si="14"/>
        <v/>
      </c>
      <c r="AU38" s="290" t="str">
        <f t="shared" ca="1" si="14"/>
        <v/>
      </c>
      <c r="AV38" s="290" t="str">
        <f t="shared" ca="1" si="14"/>
        <v/>
      </c>
      <c r="AW38" s="290" t="str">
        <f t="shared" ca="1" si="14"/>
        <v/>
      </c>
      <c r="AX38" s="290" t="str">
        <f t="shared" ca="1" si="14"/>
        <v/>
      </c>
      <c r="AY38" s="290" t="str">
        <f t="shared" ca="1" si="14"/>
        <v/>
      </c>
      <c r="AZ38" s="290" t="str">
        <f t="shared" ca="1" si="14"/>
        <v/>
      </c>
      <c r="BA38" s="290" t="str">
        <f t="shared" ca="1" si="14"/>
        <v/>
      </c>
      <c r="BB38" s="290" t="str">
        <f t="shared" ca="1" si="14"/>
        <v/>
      </c>
      <c r="BC38" s="290" t="str">
        <f t="shared" ca="1" si="14"/>
        <v/>
      </c>
      <c r="BD38" s="290" t="str">
        <f t="shared" ca="1" si="14"/>
        <v/>
      </c>
      <c r="BE38" s="290" t="str">
        <f t="shared" ca="1" si="14"/>
        <v/>
      </c>
      <c r="BF38" s="290" t="str">
        <f t="shared" ca="1" si="14"/>
        <v/>
      </c>
      <c r="BG38" s="290" t="str">
        <f t="shared" ca="1" si="14"/>
        <v/>
      </c>
      <c r="BH38" s="290" t="str">
        <f t="shared" ca="1" si="14"/>
        <v/>
      </c>
      <c r="BI38" s="290" t="str">
        <f t="shared" ca="1" si="14"/>
        <v/>
      </c>
      <c r="BJ38" s="290" t="str">
        <f t="shared" ca="1" si="14"/>
        <v/>
      </c>
      <c r="BK38" s="290" t="str">
        <f t="shared" ca="1" si="14"/>
        <v/>
      </c>
      <c r="BL38" s="110"/>
      <c r="BM38" s="110"/>
      <c r="BN38" s="110"/>
      <c r="BO38" s="110"/>
      <c r="BP38" s="110"/>
      <c r="BQ38" s="110"/>
      <c r="BR38" s="110"/>
      <c r="BS38" s="110"/>
      <c r="BT38" s="110"/>
      <c r="BU38" s="110"/>
      <c r="BV38" s="110"/>
    </row>
    <row r="39" spans="1:74" customFormat="1" ht="13.5" customHeight="1" x14ac:dyDescent="0.2">
      <c r="A39" s="113"/>
      <c r="B39" s="113" t="str">
        <f t="shared" si="1"/>
        <v>AB</v>
      </c>
      <c r="C39" s="126"/>
      <c r="D39" s="126"/>
      <c r="E39" s="126"/>
      <c r="F39" s="269" t="str">
        <f t="shared" ca="1" si="2"/>
        <v>Free_Sales_Start_Date</v>
      </c>
      <c r="G39" s="285"/>
      <c r="H39" s="271" t="s">
        <v>586</v>
      </c>
      <c r="I39" s="135" t="s">
        <v>557</v>
      </c>
      <c r="J39" s="135" t="s">
        <v>147</v>
      </c>
      <c r="K39" s="135" t="s">
        <v>147</v>
      </c>
      <c r="L39" s="273" t="s">
        <v>497</v>
      </c>
      <c r="M39" s="134" t="s">
        <v>221</v>
      </c>
      <c r="N39" s="290" t="str">
        <f t="shared" ca="1" si="17"/>
        <v/>
      </c>
      <c r="O39" s="290" t="str">
        <f t="shared" ca="1" si="17"/>
        <v/>
      </c>
      <c r="P39" s="290" t="str">
        <f t="shared" ca="1" si="17"/>
        <v/>
      </c>
      <c r="Q39" s="290" t="str">
        <f t="shared" ca="1" si="17"/>
        <v/>
      </c>
      <c r="R39" s="290" t="str">
        <f t="shared" ca="1" si="17"/>
        <v/>
      </c>
      <c r="S39" s="290" t="str">
        <f t="shared" ca="1" si="17"/>
        <v/>
      </c>
      <c r="T39" s="290" t="str">
        <f t="shared" ca="1" si="17"/>
        <v/>
      </c>
      <c r="U39" s="290" t="str">
        <f t="shared" ca="1" si="17"/>
        <v/>
      </c>
      <c r="V39" s="290" t="str">
        <f t="shared" ca="1" si="17"/>
        <v/>
      </c>
      <c r="W39" s="290" t="str">
        <f t="shared" ca="1" si="17"/>
        <v/>
      </c>
      <c r="X39" s="290" t="str">
        <f t="shared" ca="1" si="17"/>
        <v/>
      </c>
      <c r="Y39" s="290" t="str">
        <f t="shared" ca="1" si="17"/>
        <v/>
      </c>
      <c r="Z39" s="290" t="str">
        <f t="shared" ca="1" si="17"/>
        <v/>
      </c>
      <c r="AA39" s="290" t="str">
        <f t="shared" ca="1" si="17"/>
        <v/>
      </c>
      <c r="AB39" s="290" t="str">
        <f t="shared" ca="1" si="17"/>
        <v/>
      </c>
      <c r="AC39" s="290" t="str">
        <f t="shared" ca="1" si="17"/>
        <v/>
      </c>
      <c r="AD39" s="290" t="str">
        <f t="shared" ca="1" si="15"/>
        <v/>
      </c>
      <c r="AE39" s="290" t="str">
        <f t="shared" ca="1" si="15"/>
        <v/>
      </c>
      <c r="AF39" s="290" t="str">
        <f t="shared" ca="1" si="15"/>
        <v/>
      </c>
      <c r="AG39" s="290" t="str">
        <f t="shared" ca="1" si="15"/>
        <v/>
      </c>
      <c r="AH39" s="290" t="str">
        <f t="shared" ca="1" si="15"/>
        <v/>
      </c>
      <c r="AI39" s="290" t="str">
        <f t="shared" ca="1" si="15"/>
        <v/>
      </c>
      <c r="AJ39" s="290" t="str">
        <f t="shared" ca="1" si="15"/>
        <v/>
      </c>
      <c r="AK39" s="290" t="str">
        <f t="shared" ca="1" si="15"/>
        <v/>
      </c>
      <c r="AL39" s="290" t="str">
        <f t="shared" ca="1" si="15"/>
        <v/>
      </c>
      <c r="AM39" s="290" t="str">
        <f t="shared" ca="1" si="15"/>
        <v/>
      </c>
      <c r="AN39" s="290" t="str">
        <f t="shared" ca="1" si="15"/>
        <v/>
      </c>
      <c r="AO39" s="290" t="str">
        <f t="shared" ca="1" si="15"/>
        <v/>
      </c>
      <c r="AP39" s="290" t="str">
        <f t="shared" ca="1" si="15"/>
        <v/>
      </c>
      <c r="AQ39" s="290" t="str">
        <f t="shared" ca="1" si="15"/>
        <v/>
      </c>
      <c r="AR39" s="290" t="str">
        <f t="shared" ca="1" si="14"/>
        <v/>
      </c>
      <c r="AS39" s="290" t="str">
        <f t="shared" ca="1" si="14"/>
        <v/>
      </c>
      <c r="AT39" s="290" t="str">
        <f t="shared" ca="1" si="14"/>
        <v/>
      </c>
      <c r="AU39" s="290" t="str">
        <f t="shared" ca="1" si="14"/>
        <v/>
      </c>
      <c r="AV39" s="290" t="str">
        <f t="shared" ca="1" si="14"/>
        <v/>
      </c>
      <c r="AW39" s="290" t="str">
        <f t="shared" ca="1" si="14"/>
        <v/>
      </c>
      <c r="AX39" s="290" t="str">
        <f t="shared" ca="1" si="14"/>
        <v/>
      </c>
      <c r="AY39" s="290" t="str">
        <f t="shared" ca="1" si="14"/>
        <v/>
      </c>
      <c r="AZ39" s="290" t="str">
        <f t="shared" ca="1" si="14"/>
        <v/>
      </c>
      <c r="BA39" s="290" t="str">
        <f t="shared" ca="1" si="14"/>
        <v/>
      </c>
      <c r="BB39" s="290" t="str">
        <f t="shared" ca="1" si="14"/>
        <v/>
      </c>
      <c r="BC39" s="290" t="str">
        <f t="shared" ca="1" si="14"/>
        <v/>
      </c>
      <c r="BD39" s="290" t="str">
        <f t="shared" ca="1" si="14"/>
        <v/>
      </c>
      <c r="BE39" s="290" t="str">
        <f t="shared" ca="1" si="14"/>
        <v/>
      </c>
      <c r="BF39" s="290" t="str">
        <f t="shared" ca="1" si="14"/>
        <v/>
      </c>
      <c r="BG39" s="290" t="str">
        <f t="shared" ca="1" si="14"/>
        <v/>
      </c>
      <c r="BH39" s="290" t="str">
        <f t="shared" ca="1" si="14"/>
        <v/>
      </c>
      <c r="BI39" s="290" t="str">
        <f t="shared" ca="1" si="14"/>
        <v/>
      </c>
      <c r="BJ39" s="290" t="str">
        <f t="shared" ca="1" si="14"/>
        <v/>
      </c>
      <c r="BK39" s="290" t="str">
        <f t="shared" ca="1" si="14"/>
        <v/>
      </c>
      <c r="BL39" s="110"/>
      <c r="BM39" s="110"/>
      <c r="BN39" s="110"/>
      <c r="BO39" s="110"/>
      <c r="BP39" s="110"/>
      <c r="BQ39" s="110"/>
      <c r="BR39" s="110"/>
      <c r="BS39" s="110"/>
      <c r="BT39" s="110"/>
      <c r="BU39" s="110"/>
      <c r="BV39" s="110"/>
    </row>
    <row r="40" spans="1:74" customFormat="1" ht="13.5" customHeight="1" x14ac:dyDescent="0.2">
      <c r="A40" s="113"/>
      <c r="B40" s="113" t="str">
        <f t="shared" si="1"/>
        <v>AC</v>
      </c>
      <c r="C40" s="126"/>
      <c r="D40" s="126"/>
      <c r="E40" s="126"/>
      <c r="F40" s="269" t="str">
        <f t="shared" ca="1" si="2"/>
        <v>PIPO_Activity_Scheduled</v>
      </c>
      <c r="G40" s="285"/>
      <c r="H40" s="271" t="s">
        <v>587</v>
      </c>
      <c r="I40" s="272" t="s">
        <v>557</v>
      </c>
      <c r="J40" s="135" t="s">
        <v>147</v>
      </c>
      <c r="K40" s="135" t="s">
        <v>147</v>
      </c>
      <c r="L40" s="273" t="s">
        <v>497</v>
      </c>
      <c r="M40" s="134" t="s">
        <v>221</v>
      </c>
      <c r="N40" s="277" t="str">
        <f t="shared" ca="1" si="17"/>
        <v/>
      </c>
      <c r="O40" s="277" t="str">
        <f t="shared" ca="1" si="17"/>
        <v/>
      </c>
      <c r="P40" s="277" t="str">
        <f t="shared" ca="1" si="17"/>
        <v/>
      </c>
      <c r="Q40" s="277" t="str">
        <f t="shared" ca="1" si="17"/>
        <v/>
      </c>
      <c r="R40" s="277" t="str">
        <f t="shared" ca="1" si="17"/>
        <v/>
      </c>
      <c r="S40" s="277" t="str">
        <f t="shared" ca="1" si="17"/>
        <v/>
      </c>
      <c r="T40" s="277" t="str">
        <f t="shared" ca="1" si="17"/>
        <v/>
      </c>
      <c r="U40" s="277" t="str">
        <f t="shared" ca="1" si="17"/>
        <v/>
      </c>
      <c r="V40" s="277" t="str">
        <f t="shared" ca="1" si="17"/>
        <v/>
      </c>
      <c r="W40" s="277" t="str">
        <f t="shared" ca="1" si="17"/>
        <v/>
      </c>
      <c r="X40" s="277" t="str">
        <f t="shared" ca="1" si="17"/>
        <v/>
      </c>
      <c r="Y40" s="277" t="str">
        <f t="shared" ca="1" si="17"/>
        <v/>
      </c>
      <c r="Z40" s="277" t="str">
        <f t="shared" ca="1" si="17"/>
        <v/>
      </c>
      <c r="AA40" s="277" t="str">
        <f t="shared" ca="1" si="17"/>
        <v/>
      </c>
      <c r="AB40" s="277" t="str">
        <f t="shared" ca="1" si="17"/>
        <v/>
      </c>
      <c r="AC40" s="277" t="str">
        <f t="shared" ca="1" si="17"/>
        <v/>
      </c>
      <c r="AD40" s="277" t="str">
        <f t="shared" ca="1" si="15"/>
        <v/>
      </c>
      <c r="AE40" s="277" t="str">
        <f t="shared" ca="1" si="15"/>
        <v/>
      </c>
      <c r="AF40" s="277" t="str">
        <f t="shared" ca="1" si="15"/>
        <v/>
      </c>
      <c r="AG40" s="277" t="str">
        <f t="shared" ca="1" si="15"/>
        <v/>
      </c>
      <c r="AH40" s="277" t="str">
        <f t="shared" ca="1" si="15"/>
        <v/>
      </c>
      <c r="AI40" s="277" t="str">
        <f t="shared" ca="1" si="15"/>
        <v/>
      </c>
      <c r="AJ40" s="277" t="str">
        <f t="shared" ca="1" si="15"/>
        <v/>
      </c>
      <c r="AK40" s="277" t="str">
        <f t="shared" ca="1" si="15"/>
        <v/>
      </c>
      <c r="AL40" s="277" t="str">
        <f t="shared" ca="1" si="15"/>
        <v/>
      </c>
      <c r="AM40" s="277" t="str">
        <f t="shared" ca="1" si="15"/>
        <v/>
      </c>
      <c r="AN40" s="277" t="str">
        <f t="shared" ca="1" si="15"/>
        <v/>
      </c>
      <c r="AO40" s="277" t="str">
        <f t="shared" ca="1" si="15"/>
        <v/>
      </c>
      <c r="AP40" s="277" t="str">
        <f t="shared" ca="1" si="15"/>
        <v/>
      </c>
      <c r="AQ40" s="277" t="str">
        <f t="shared" ca="1" si="15"/>
        <v/>
      </c>
      <c r="AR40" s="277" t="str">
        <f t="shared" ca="1" si="14"/>
        <v/>
      </c>
      <c r="AS40" s="277" t="str">
        <f t="shared" ca="1" si="14"/>
        <v/>
      </c>
      <c r="AT40" s="277" t="str">
        <f t="shared" ca="1" si="14"/>
        <v/>
      </c>
      <c r="AU40" s="277" t="str">
        <f t="shared" ca="1" si="14"/>
        <v/>
      </c>
      <c r="AV40" s="277" t="str">
        <f t="shared" ca="1" si="14"/>
        <v/>
      </c>
      <c r="AW40" s="277" t="str">
        <f t="shared" ca="1" si="14"/>
        <v/>
      </c>
      <c r="AX40" s="277" t="str">
        <f t="shared" ca="1" si="14"/>
        <v/>
      </c>
      <c r="AY40" s="277" t="str">
        <f t="shared" ca="1" si="14"/>
        <v/>
      </c>
      <c r="AZ40" s="277" t="str">
        <f t="shared" ca="1" si="14"/>
        <v/>
      </c>
      <c r="BA40" s="277" t="str">
        <f t="shared" ca="1" si="14"/>
        <v/>
      </c>
      <c r="BB40" s="277" t="str">
        <f t="shared" ca="1" si="14"/>
        <v/>
      </c>
      <c r="BC40" s="277" t="str">
        <f t="shared" ca="1" si="14"/>
        <v/>
      </c>
      <c r="BD40" s="277" t="str">
        <f t="shared" ca="1" si="14"/>
        <v/>
      </c>
      <c r="BE40" s="277" t="str">
        <f t="shared" ca="1" si="14"/>
        <v/>
      </c>
      <c r="BF40" s="277" t="str">
        <f t="shared" ca="1" si="14"/>
        <v/>
      </c>
      <c r="BG40" s="277" t="str">
        <f t="shared" ca="1" si="14"/>
        <v/>
      </c>
      <c r="BH40" s="277" t="str">
        <f t="shared" ca="1" si="14"/>
        <v/>
      </c>
      <c r="BI40" s="277" t="str">
        <f t="shared" ca="1" si="14"/>
        <v/>
      </c>
      <c r="BJ40" s="277" t="str">
        <f t="shared" ca="1" si="14"/>
        <v/>
      </c>
      <c r="BK40" s="277" t="str">
        <f t="shared" ca="1" si="14"/>
        <v/>
      </c>
      <c r="BL40" s="110"/>
      <c r="BM40" s="110"/>
      <c r="BN40" s="110"/>
      <c r="BO40" s="110"/>
      <c r="BP40" s="110"/>
      <c r="BQ40" s="110"/>
      <c r="BR40" s="110"/>
      <c r="BS40" s="110"/>
      <c r="BT40" s="110"/>
      <c r="BU40" s="110"/>
      <c r="BV40" s="110"/>
    </row>
    <row r="41" spans="1:74" customFormat="1" ht="13.5" customHeight="1" x14ac:dyDescent="0.2">
      <c r="A41" s="113"/>
      <c r="B41" s="113" t="str">
        <f t="shared" si="1"/>
        <v>AD</v>
      </c>
      <c r="C41" s="126"/>
      <c r="D41" s="126"/>
      <c r="E41" s="126"/>
      <c r="F41" s="269" t="str">
        <f t="shared" ca="1" si="2"/>
        <v>Replaced_By</v>
      </c>
      <c r="G41" s="285"/>
      <c r="H41" s="271" t="s">
        <v>588</v>
      </c>
      <c r="I41" s="135" t="s">
        <v>557</v>
      </c>
      <c r="J41" s="135" t="s">
        <v>147</v>
      </c>
      <c r="K41" s="135" t="s">
        <v>147</v>
      </c>
      <c r="L41" s="273" t="s">
        <v>497</v>
      </c>
      <c r="M41" s="134" t="s">
        <v>221</v>
      </c>
      <c r="N41" s="277" t="str">
        <f t="shared" ca="1" si="17"/>
        <v/>
      </c>
      <c r="O41" s="277" t="str">
        <f t="shared" ca="1" si="17"/>
        <v/>
      </c>
      <c r="P41" s="277" t="str">
        <f t="shared" ca="1" si="17"/>
        <v/>
      </c>
      <c r="Q41" s="277" t="str">
        <f t="shared" ca="1" si="17"/>
        <v/>
      </c>
      <c r="R41" s="277" t="str">
        <f t="shared" ca="1" si="17"/>
        <v/>
      </c>
      <c r="S41" s="277" t="str">
        <f t="shared" ca="1" si="17"/>
        <v/>
      </c>
      <c r="T41" s="277" t="str">
        <f t="shared" ca="1" si="17"/>
        <v/>
      </c>
      <c r="U41" s="277" t="str">
        <f t="shared" ca="1" si="17"/>
        <v/>
      </c>
      <c r="V41" s="277" t="str">
        <f t="shared" ca="1" si="17"/>
        <v/>
      </c>
      <c r="W41" s="277" t="str">
        <f t="shared" ca="1" si="17"/>
        <v/>
      </c>
      <c r="X41" s="277" t="str">
        <f t="shared" ca="1" si="17"/>
        <v/>
      </c>
      <c r="Y41" s="277" t="str">
        <f t="shared" ca="1" si="17"/>
        <v/>
      </c>
      <c r="Z41" s="277" t="str">
        <f t="shared" ca="1" si="17"/>
        <v/>
      </c>
      <c r="AA41" s="277" t="str">
        <f t="shared" ca="1" si="17"/>
        <v/>
      </c>
      <c r="AB41" s="277" t="str">
        <f t="shared" ca="1" si="17"/>
        <v/>
      </c>
      <c r="AC41" s="277" t="str">
        <f t="shared" ca="1" si="17"/>
        <v/>
      </c>
      <c r="AD41" s="277" t="str">
        <f t="shared" ca="1" si="15"/>
        <v/>
      </c>
      <c r="AE41" s="277" t="str">
        <f t="shared" ca="1" si="15"/>
        <v/>
      </c>
      <c r="AF41" s="277" t="str">
        <f t="shared" ca="1" si="15"/>
        <v/>
      </c>
      <c r="AG41" s="277" t="str">
        <f t="shared" ca="1" si="15"/>
        <v/>
      </c>
      <c r="AH41" s="277" t="str">
        <f t="shared" ca="1" si="15"/>
        <v/>
      </c>
      <c r="AI41" s="277" t="str">
        <f t="shared" ca="1" si="15"/>
        <v/>
      </c>
      <c r="AJ41" s="277" t="str">
        <f t="shared" ca="1" si="15"/>
        <v/>
      </c>
      <c r="AK41" s="277" t="str">
        <f t="shared" ca="1" si="15"/>
        <v/>
      </c>
      <c r="AL41" s="277" t="str">
        <f t="shared" ca="1" si="15"/>
        <v/>
      </c>
      <c r="AM41" s="277" t="str">
        <f t="shared" ca="1" si="15"/>
        <v/>
      </c>
      <c r="AN41" s="277" t="str">
        <f t="shared" ca="1" si="15"/>
        <v/>
      </c>
      <c r="AO41" s="277" t="str">
        <f t="shared" ca="1" si="15"/>
        <v/>
      </c>
      <c r="AP41" s="277" t="str">
        <f t="shared" ca="1" si="15"/>
        <v/>
      </c>
      <c r="AQ41" s="277" t="str">
        <f t="shared" ca="1" si="15"/>
        <v/>
      </c>
      <c r="AR41" s="277" t="str">
        <f t="shared" ca="1" si="14"/>
        <v/>
      </c>
      <c r="AS41" s="277" t="str">
        <f t="shared" ca="1" si="14"/>
        <v/>
      </c>
      <c r="AT41" s="277" t="str">
        <f t="shared" ca="1" si="14"/>
        <v/>
      </c>
      <c r="AU41" s="277" t="str">
        <f t="shared" ca="1" si="14"/>
        <v/>
      </c>
      <c r="AV41" s="277" t="str">
        <f t="shared" ca="1" si="14"/>
        <v/>
      </c>
      <c r="AW41" s="277" t="str">
        <f t="shared" ca="1" si="14"/>
        <v/>
      </c>
      <c r="AX41" s="277" t="str">
        <f t="shared" ca="1" si="14"/>
        <v/>
      </c>
      <c r="AY41" s="277" t="str">
        <f t="shared" ca="1" si="14"/>
        <v/>
      </c>
      <c r="AZ41" s="277" t="str">
        <f t="shared" ca="1" si="14"/>
        <v/>
      </c>
      <c r="BA41" s="277" t="str">
        <f t="shared" ca="1" si="14"/>
        <v/>
      </c>
      <c r="BB41" s="277" t="str">
        <f t="shared" ca="1" si="14"/>
        <v/>
      </c>
      <c r="BC41" s="277" t="str">
        <f t="shared" ca="1" si="14"/>
        <v/>
      </c>
      <c r="BD41" s="277" t="str">
        <f t="shared" ca="1" si="14"/>
        <v/>
      </c>
      <c r="BE41" s="277" t="str">
        <f t="shared" ca="1" si="14"/>
        <v/>
      </c>
      <c r="BF41" s="277" t="str">
        <f t="shared" ca="1" si="14"/>
        <v/>
      </c>
      <c r="BG41" s="277" t="str">
        <f t="shared" ref="AR41:BK54" ca="1" si="18">IF(LEN(INDIRECT("SWMETA!"&amp;$B41&amp;BG$14))=0,"",INDIRECT("SWMETA!"&amp;$B41&amp;BG$14))</f>
        <v/>
      </c>
      <c r="BH41" s="277" t="str">
        <f t="shared" ca="1" si="18"/>
        <v/>
      </c>
      <c r="BI41" s="277" t="str">
        <f t="shared" ca="1" si="18"/>
        <v/>
      </c>
      <c r="BJ41" s="277" t="str">
        <f t="shared" ca="1" si="18"/>
        <v/>
      </c>
      <c r="BK41" s="277" t="str">
        <f t="shared" ca="1" si="18"/>
        <v/>
      </c>
      <c r="BL41" s="110"/>
      <c r="BM41" s="110"/>
      <c r="BN41" s="110"/>
      <c r="BO41" s="110"/>
      <c r="BP41" s="110"/>
      <c r="BQ41" s="110"/>
      <c r="BR41" s="110"/>
      <c r="BS41" s="110"/>
      <c r="BT41" s="110"/>
      <c r="BU41" s="110"/>
      <c r="BV41" s="110"/>
    </row>
    <row r="42" spans="1:74" customFormat="1" ht="13.5" customHeight="1" x14ac:dyDescent="0.2">
      <c r="A42" s="113"/>
      <c r="B42" s="113" t="str">
        <f t="shared" si="1"/>
        <v>AE</v>
      </c>
      <c r="C42" s="126"/>
      <c r="D42" s="126"/>
      <c r="E42" s="126"/>
      <c r="F42" s="269" t="str">
        <f t="shared" ca="1" si="2"/>
        <v>To_Replace</v>
      </c>
      <c r="G42" s="285"/>
      <c r="H42" s="271" t="s">
        <v>522</v>
      </c>
      <c r="I42" s="135" t="s">
        <v>557</v>
      </c>
      <c r="J42" s="135" t="s">
        <v>147</v>
      </c>
      <c r="K42" s="135" t="s">
        <v>147</v>
      </c>
      <c r="L42" s="273" t="s">
        <v>497</v>
      </c>
      <c r="M42" s="134" t="s">
        <v>221</v>
      </c>
      <c r="N42" s="277" t="str">
        <f t="shared" ca="1" si="17"/>
        <v/>
      </c>
      <c r="O42" s="277" t="str">
        <f t="shared" ca="1" si="17"/>
        <v/>
      </c>
      <c r="P42" s="277" t="str">
        <f t="shared" ca="1" si="17"/>
        <v/>
      </c>
      <c r="Q42" s="277" t="str">
        <f t="shared" ca="1" si="17"/>
        <v/>
      </c>
      <c r="R42" s="277" t="str">
        <f t="shared" ca="1" si="17"/>
        <v/>
      </c>
      <c r="S42" s="277" t="str">
        <f t="shared" ca="1" si="17"/>
        <v/>
      </c>
      <c r="T42" s="277" t="str">
        <f t="shared" ca="1" si="17"/>
        <v/>
      </c>
      <c r="U42" s="277" t="str">
        <f t="shared" ca="1" si="17"/>
        <v/>
      </c>
      <c r="V42" s="277" t="str">
        <f t="shared" ca="1" si="17"/>
        <v/>
      </c>
      <c r="W42" s="277" t="str">
        <f t="shared" ca="1" si="17"/>
        <v/>
      </c>
      <c r="X42" s="277" t="str">
        <f t="shared" ca="1" si="17"/>
        <v/>
      </c>
      <c r="Y42" s="277" t="str">
        <f t="shared" ca="1" si="17"/>
        <v/>
      </c>
      <c r="Z42" s="277" t="str">
        <f t="shared" ca="1" si="17"/>
        <v/>
      </c>
      <c r="AA42" s="277" t="str">
        <f t="shared" ca="1" si="17"/>
        <v/>
      </c>
      <c r="AB42" s="277" t="str">
        <f t="shared" ca="1" si="17"/>
        <v/>
      </c>
      <c r="AC42" s="277" t="str">
        <f t="shared" ca="1" si="17"/>
        <v/>
      </c>
      <c r="AD42" s="277" t="str">
        <f t="shared" ca="1" si="15"/>
        <v/>
      </c>
      <c r="AE42" s="277" t="str">
        <f t="shared" ca="1" si="15"/>
        <v/>
      </c>
      <c r="AF42" s="277" t="str">
        <f t="shared" ca="1" si="15"/>
        <v/>
      </c>
      <c r="AG42" s="277" t="str">
        <f t="shared" ca="1" si="15"/>
        <v/>
      </c>
      <c r="AH42" s="277" t="str">
        <f t="shared" ca="1" si="15"/>
        <v/>
      </c>
      <c r="AI42" s="277" t="str">
        <f t="shared" ca="1" si="15"/>
        <v/>
      </c>
      <c r="AJ42" s="277" t="str">
        <f t="shared" ca="1" si="15"/>
        <v/>
      </c>
      <c r="AK42" s="277" t="str">
        <f t="shared" ca="1" si="15"/>
        <v/>
      </c>
      <c r="AL42" s="277" t="str">
        <f t="shared" ca="1" si="15"/>
        <v/>
      </c>
      <c r="AM42" s="277" t="str">
        <f t="shared" ca="1" si="15"/>
        <v/>
      </c>
      <c r="AN42" s="277" t="str">
        <f t="shared" ca="1" si="15"/>
        <v/>
      </c>
      <c r="AO42" s="277" t="str">
        <f t="shared" ca="1" si="15"/>
        <v/>
      </c>
      <c r="AP42" s="277" t="str">
        <f t="shared" ca="1" si="15"/>
        <v/>
      </c>
      <c r="AQ42" s="277" t="str">
        <f t="shared" ca="1" si="15"/>
        <v/>
      </c>
      <c r="AR42" s="277" t="str">
        <f t="shared" ca="1" si="18"/>
        <v/>
      </c>
      <c r="AS42" s="277" t="str">
        <f t="shared" ca="1" si="18"/>
        <v/>
      </c>
      <c r="AT42" s="277" t="str">
        <f t="shared" ca="1" si="18"/>
        <v/>
      </c>
      <c r="AU42" s="277" t="str">
        <f t="shared" ca="1" si="18"/>
        <v/>
      </c>
      <c r="AV42" s="277" t="str">
        <f t="shared" ca="1" si="18"/>
        <v/>
      </c>
      <c r="AW42" s="277" t="str">
        <f t="shared" ca="1" si="18"/>
        <v/>
      </c>
      <c r="AX42" s="277" t="str">
        <f t="shared" ca="1" si="18"/>
        <v/>
      </c>
      <c r="AY42" s="277" t="str">
        <f t="shared" ca="1" si="18"/>
        <v/>
      </c>
      <c r="AZ42" s="277" t="str">
        <f t="shared" ca="1" si="18"/>
        <v/>
      </c>
      <c r="BA42" s="277" t="str">
        <f t="shared" ca="1" si="18"/>
        <v/>
      </c>
      <c r="BB42" s="277" t="str">
        <f t="shared" ca="1" si="18"/>
        <v/>
      </c>
      <c r="BC42" s="277" t="str">
        <f t="shared" ca="1" si="18"/>
        <v/>
      </c>
      <c r="BD42" s="277" t="str">
        <f t="shared" ca="1" si="18"/>
        <v/>
      </c>
      <c r="BE42" s="277" t="str">
        <f t="shared" ca="1" si="18"/>
        <v/>
      </c>
      <c r="BF42" s="277" t="str">
        <f t="shared" ca="1" si="18"/>
        <v/>
      </c>
      <c r="BG42" s="277" t="str">
        <f t="shared" ca="1" si="18"/>
        <v/>
      </c>
      <c r="BH42" s="277" t="str">
        <f t="shared" ca="1" si="18"/>
        <v/>
      </c>
      <c r="BI42" s="277" t="str">
        <f t="shared" ca="1" si="18"/>
        <v/>
      </c>
      <c r="BJ42" s="277" t="str">
        <f t="shared" ca="1" si="18"/>
        <v/>
      </c>
      <c r="BK42" s="277" t="str">
        <f t="shared" ca="1" si="18"/>
        <v/>
      </c>
      <c r="BL42" s="110"/>
      <c r="BM42" s="110"/>
      <c r="BN42" s="110"/>
      <c r="BO42" s="110"/>
      <c r="BP42" s="110"/>
      <c r="BQ42" s="110"/>
      <c r="BR42" s="110"/>
      <c r="BS42" s="110"/>
      <c r="BT42" s="110"/>
      <c r="BU42" s="110"/>
      <c r="BV42" s="110"/>
    </row>
    <row r="43" spans="1:74" customFormat="1" ht="13.5" customHeight="1" x14ac:dyDescent="0.2">
      <c r="A43" s="113"/>
      <c r="B43" s="113" t="str">
        <f t="shared" si="1"/>
        <v>AF</v>
      </c>
      <c r="C43" s="126"/>
      <c r="D43" s="126"/>
      <c r="E43" s="126"/>
      <c r="F43" s="269" t="str">
        <f t="shared" ca="1" si="2"/>
        <v>Last_Order_Date</v>
      </c>
      <c r="G43" s="285"/>
      <c r="H43" s="271" t="s">
        <v>523</v>
      </c>
      <c r="I43" s="272" t="s">
        <v>557</v>
      </c>
      <c r="J43" s="135" t="s">
        <v>147</v>
      </c>
      <c r="K43" s="135" t="s">
        <v>147</v>
      </c>
      <c r="L43" s="273" t="s">
        <v>497</v>
      </c>
      <c r="M43" s="134" t="s">
        <v>221</v>
      </c>
      <c r="N43" s="290" t="str">
        <f t="shared" ca="1" si="17"/>
        <v/>
      </c>
      <c r="O43" s="290" t="str">
        <f t="shared" ca="1" si="17"/>
        <v/>
      </c>
      <c r="P43" s="290" t="str">
        <f t="shared" ca="1" si="17"/>
        <v/>
      </c>
      <c r="Q43" s="290" t="str">
        <f t="shared" ca="1" si="17"/>
        <v/>
      </c>
      <c r="R43" s="290" t="str">
        <f t="shared" ca="1" si="17"/>
        <v/>
      </c>
      <c r="S43" s="290" t="str">
        <f t="shared" ca="1" si="17"/>
        <v/>
      </c>
      <c r="T43" s="290" t="str">
        <f t="shared" ca="1" si="17"/>
        <v/>
      </c>
      <c r="U43" s="290" t="str">
        <f t="shared" ca="1" si="17"/>
        <v/>
      </c>
      <c r="V43" s="290" t="str">
        <f t="shared" ca="1" si="17"/>
        <v/>
      </c>
      <c r="W43" s="290" t="str">
        <f t="shared" ca="1" si="17"/>
        <v/>
      </c>
      <c r="X43" s="290" t="str">
        <f t="shared" ca="1" si="17"/>
        <v/>
      </c>
      <c r="Y43" s="290" t="str">
        <f t="shared" ca="1" si="17"/>
        <v/>
      </c>
      <c r="Z43" s="290" t="str">
        <f t="shared" ca="1" si="17"/>
        <v/>
      </c>
      <c r="AA43" s="290" t="str">
        <f t="shared" ca="1" si="17"/>
        <v/>
      </c>
      <c r="AB43" s="290" t="str">
        <f t="shared" ca="1" si="17"/>
        <v/>
      </c>
      <c r="AC43" s="290" t="str">
        <f t="shared" ca="1" si="17"/>
        <v/>
      </c>
      <c r="AD43" s="290" t="str">
        <f t="shared" ca="1" si="15"/>
        <v/>
      </c>
      <c r="AE43" s="290" t="str">
        <f t="shared" ca="1" si="15"/>
        <v/>
      </c>
      <c r="AF43" s="290" t="str">
        <f t="shared" ca="1" si="15"/>
        <v/>
      </c>
      <c r="AG43" s="290" t="str">
        <f t="shared" ca="1" si="15"/>
        <v/>
      </c>
      <c r="AH43" s="290" t="str">
        <f t="shared" ca="1" si="15"/>
        <v/>
      </c>
      <c r="AI43" s="290" t="str">
        <f t="shared" ca="1" si="15"/>
        <v/>
      </c>
      <c r="AJ43" s="290" t="str">
        <f t="shared" ca="1" si="15"/>
        <v/>
      </c>
      <c r="AK43" s="290" t="str">
        <f t="shared" ca="1" si="15"/>
        <v/>
      </c>
      <c r="AL43" s="290" t="str">
        <f t="shared" ca="1" si="15"/>
        <v/>
      </c>
      <c r="AM43" s="290" t="str">
        <f t="shared" ca="1" si="15"/>
        <v/>
      </c>
      <c r="AN43" s="290" t="str">
        <f t="shared" ca="1" si="15"/>
        <v/>
      </c>
      <c r="AO43" s="290" t="str">
        <f t="shared" ca="1" si="15"/>
        <v/>
      </c>
      <c r="AP43" s="290" t="str">
        <f t="shared" ca="1" si="15"/>
        <v/>
      </c>
      <c r="AQ43" s="290" t="str">
        <f t="shared" ca="1" si="15"/>
        <v/>
      </c>
      <c r="AR43" s="290" t="str">
        <f t="shared" ca="1" si="18"/>
        <v/>
      </c>
      <c r="AS43" s="290" t="str">
        <f t="shared" ca="1" si="18"/>
        <v/>
      </c>
      <c r="AT43" s="290" t="str">
        <f t="shared" ca="1" si="18"/>
        <v/>
      </c>
      <c r="AU43" s="290" t="str">
        <f t="shared" ca="1" si="18"/>
        <v/>
      </c>
      <c r="AV43" s="290" t="str">
        <f t="shared" ca="1" si="18"/>
        <v/>
      </c>
      <c r="AW43" s="290" t="str">
        <f t="shared" ca="1" si="18"/>
        <v/>
      </c>
      <c r="AX43" s="290" t="str">
        <f t="shared" ca="1" si="18"/>
        <v/>
      </c>
      <c r="AY43" s="290" t="str">
        <f t="shared" ca="1" si="18"/>
        <v/>
      </c>
      <c r="AZ43" s="290" t="str">
        <f t="shared" ca="1" si="18"/>
        <v/>
      </c>
      <c r="BA43" s="290" t="str">
        <f t="shared" ca="1" si="18"/>
        <v/>
      </c>
      <c r="BB43" s="290" t="str">
        <f t="shared" ca="1" si="18"/>
        <v/>
      </c>
      <c r="BC43" s="290" t="str">
        <f t="shared" ca="1" si="18"/>
        <v/>
      </c>
      <c r="BD43" s="290" t="str">
        <f t="shared" ca="1" si="18"/>
        <v/>
      </c>
      <c r="BE43" s="290" t="str">
        <f t="shared" ca="1" si="18"/>
        <v/>
      </c>
      <c r="BF43" s="290" t="str">
        <f t="shared" ca="1" si="18"/>
        <v/>
      </c>
      <c r="BG43" s="290" t="str">
        <f t="shared" ca="1" si="18"/>
        <v/>
      </c>
      <c r="BH43" s="290" t="str">
        <f t="shared" ca="1" si="18"/>
        <v/>
      </c>
      <c r="BI43" s="290" t="str">
        <f t="shared" ca="1" si="18"/>
        <v/>
      </c>
      <c r="BJ43" s="290" t="str">
        <f t="shared" ca="1" si="18"/>
        <v/>
      </c>
      <c r="BK43" s="290" t="str">
        <f t="shared" ca="1" si="18"/>
        <v/>
      </c>
      <c r="BL43" s="110"/>
      <c r="BM43" s="110"/>
      <c r="BN43" s="110"/>
      <c r="BO43" s="110"/>
      <c r="BP43" s="110"/>
      <c r="BQ43" s="110"/>
      <c r="BR43" s="110"/>
      <c r="BS43" s="110"/>
      <c r="BT43" s="110"/>
      <c r="BU43" s="110"/>
      <c r="BV43" s="110"/>
    </row>
    <row r="44" spans="1:74" customFormat="1" ht="13.5" customHeight="1" x14ac:dyDescent="0.2">
      <c r="A44" s="113"/>
      <c r="B44" s="113" t="str">
        <f t="shared" si="1"/>
        <v>AG</v>
      </c>
      <c r="C44" s="126"/>
      <c r="D44" s="126"/>
      <c r="E44" s="126"/>
      <c r="F44" s="269" t="str">
        <f t="shared" ca="1" si="2"/>
        <v>Last_Delivery_Date</v>
      </c>
      <c r="G44" s="285"/>
      <c r="H44" s="271" t="s">
        <v>524</v>
      </c>
      <c r="I44" s="135" t="s">
        <v>557</v>
      </c>
      <c r="J44" s="135" t="s">
        <v>147</v>
      </c>
      <c r="K44" s="135" t="s">
        <v>147</v>
      </c>
      <c r="L44" s="273" t="s">
        <v>497</v>
      </c>
      <c r="M44" s="134" t="s">
        <v>221</v>
      </c>
      <c r="N44" s="290" t="str">
        <f t="shared" ca="1" si="17"/>
        <v/>
      </c>
      <c r="O44" s="290" t="str">
        <f t="shared" ca="1" si="17"/>
        <v/>
      </c>
      <c r="P44" s="290" t="str">
        <f t="shared" ca="1" si="17"/>
        <v/>
      </c>
      <c r="Q44" s="290" t="str">
        <f t="shared" ca="1" si="17"/>
        <v/>
      </c>
      <c r="R44" s="290" t="str">
        <f t="shared" ca="1" si="17"/>
        <v/>
      </c>
      <c r="S44" s="290" t="str">
        <f t="shared" ca="1" si="17"/>
        <v/>
      </c>
      <c r="T44" s="290" t="str">
        <f t="shared" ca="1" si="17"/>
        <v/>
      </c>
      <c r="U44" s="290" t="str">
        <f t="shared" ca="1" si="17"/>
        <v/>
      </c>
      <c r="V44" s="290" t="str">
        <f t="shared" ca="1" si="17"/>
        <v/>
      </c>
      <c r="W44" s="290" t="str">
        <f t="shared" ca="1" si="17"/>
        <v/>
      </c>
      <c r="X44" s="290" t="str">
        <f t="shared" ca="1" si="17"/>
        <v/>
      </c>
      <c r="Y44" s="290" t="str">
        <f t="shared" ca="1" si="17"/>
        <v/>
      </c>
      <c r="Z44" s="290" t="str">
        <f t="shared" ca="1" si="17"/>
        <v/>
      </c>
      <c r="AA44" s="290" t="str">
        <f t="shared" ca="1" si="17"/>
        <v/>
      </c>
      <c r="AB44" s="290" t="str">
        <f t="shared" ca="1" si="17"/>
        <v/>
      </c>
      <c r="AC44" s="290" t="str">
        <f t="shared" ca="1" si="17"/>
        <v/>
      </c>
      <c r="AD44" s="290" t="str">
        <f t="shared" ca="1" si="15"/>
        <v/>
      </c>
      <c r="AE44" s="290" t="str">
        <f t="shared" ca="1" si="15"/>
        <v/>
      </c>
      <c r="AF44" s="290" t="str">
        <f t="shared" ca="1" si="15"/>
        <v/>
      </c>
      <c r="AG44" s="290" t="str">
        <f t="shared" ca="1" si="15"/>
        <v/>
      </c>
      <c r="AH44" s="290" t="str">
        <f t="shared" ca="1" si="15"/>
        <v/>
      </c>
      <c r="AI44" s="290" t="str">
        <f t="shared" ca="1" si="15"/>
        <v/>
      </c>
      <c r="AJ44" s="290" t="str">
        <f t="shared" ca="1" si="15"/>
        <v/>
      </c>
      <c r="AK44" s="290" t="str">
        <f t="shared" ca="1" si="15"/>
        <v/>
      </c>
      <c r="AL44" s="290" t="str">
        <f t="shared" ca="1" si="15"/>
        <v/>
      </c>
      <c r="AM44" s="290" t="str">
        <f t="shared" ca="1" si="15"/>
        <v/>
      </c>
      <c r="AN44" s="290" t="str">
        <f t="shared" ca="1" si="15"/>
        <v/>
      </c>
      <c r="AO44" s="290" t="str">
        <f t="shared" ca="1" si="15"/>
        <v/>
      </c>
      <c r="AP44" s="290" t="str">
        <f t="shared" ca="1" si="15"/>
        <v/>
      </c>
      <c r="AQ44" s="290" t="str">
        <f t="shared" ca="1" si="15"/>
        <v/>
      </c>
      <c r="AR44" s="290" t="str">
        <f t="shared" ca="1" si="18"/>
        <v/>
      </c>
      <c r="AS44" s="290" t="str">
        <f t="shared" ca="1" si="18"/>
        <v/>
      </c>
      <c r="AT44" s="290" t="str">
        <f t="shared" ca="1" si="18"/>
        <v/>
      </c>
      <c r="AU44" s="290" t="str">
        <f t="shared" ca="1" si="18"/>
        <v/>
      </c>
      <c r="AV44" s="290" t="str">
        <f t="shared" ca="1" si="18"/>
        <v/>
      </c>
      <c r="AW44" s="290" t="str">
        <f t="shared" ca="1" si="18"/>
        <v/>
      </c>
      <c r="AX44" s="290" t="str">
        <f t="shared" ca="1" si="18"/>
        <v/>
      </c>
      <c r="AY44" s="290" t="str">
        <f t="shared" ca="1" si="18"/>
        <v/>
      </c>
      <c r="AZ44" s="290" t="str">
        <f t="shared" ca="1" si="18"/>
        <v/>
      </c>
      <c r="BA44" s="290" t="str">
        <f t="shared" ca="1" si="18"/>
        <v/>
      </c>
      <c r="BB44" s="290" t="str">
        <f t="shared" ca="1" si="18"/>
        <v/>
      </c>
      <c r="BC44" s="290" t="str">
        <f t="shared" ca="1" si="18"/>
        <v/>
      </c>
      <c r="BD44" s="290" t="str">
        <f t="shared" ca="1" si="18"/>
        <v/>
      </c>
      <c r="BE44" s="290" t="str">
        <f t="shared" ca="1" si="18"/>
        <v/>
      </c>
      <c r="BF44" s="290" t="str">
        <f t="shared" ca="1" si="18"/>
        <v/>
      </c>
      <c r="BG44" s="290" t="str">
        <f t="shared" ca="1" si="18"/>
        <v/>
      </c>
      <c r="BH44" s="290" t="str">
        <f t="shared" ca="1" si="18"/>
        <v/>
      </c>
      <c r="BI44" s="290" t="str">
        <f t="shared" ca="1" si="18"/>
        <v/>
      </c>
      <c r="BJ44" s="290" t="str">
        <f t="shared" ca="1" si="18"/>
        <v/>
      </c>
      <c r="BK44" s="290" t="str">
        <f t="shared" ca="1" si="18"/>
        <v/>
      </c>
      <c r="BL44" s="110"/>
      <c r="BM44" s="110"/>
      <c r="BN44" s="110"/>
      <c r="BO44" s="110"/>
      <c r="BP44" s="110"/>
      <c r="BQ44" s="110"/>
      <c r="BR44" s="110"/>
      <c r="BS44" s="110"/>
      <c r="BT44" s="110"/>
      <c r="BU44" s="110"/>
      <c r="BV44" s="110"/>
    </row>
    <row r="45" spans="1:74" customFormat="1" ht="13.5" customHeight="1" x14ac:dyDescent="0.2">
      <c r="A45" s="113"/>
      <c r="B45" s="113" t="str">
        <f t="shared" si="1"/>
        <v>AH</v>
      </c>
      <c r="C45" s="126"/>
      <c r="D45" s="126"/>
      <c r="E45" s="126"/>
      <c r="F45" s="269" t="str">
        <f t="shared" ca="1" si="2"/>
        <v>DPA_Reporting_Flag</v>
      </c>
      <c r="G45" s="285"/>
      <c r="H45" s="271" t="s">
        <v>525</v>
      </c>
      <c r="I45" s="135" t="s">
        <v>557</v>
      </c>
      <c r="J45" s="135" t="s">
        <v>147</v>
      </c>
      <c r="K45" s="135" t="s">
        <v>147</v>
      </c>
      <c r="L45" s="273" t="s">
        <v>497</v>
      </c>
      <c r="M45" s="134" t="s">
        <v>221</v>
      </c>
      <c r="N45" s="277" t="str">
        <f t="shared" ca="1" si="17"/>
        <v/>
      </c>
      <c r="O45" s="277" t="str">
        <f t="shared" ca="1" si="17"/>
        <v/>
      </c>
      <c r="P45" s="277" t="str">
        <f t="shared" ca="1" si="17"/>
        <v/>
      </c>
      <c r="Q45" s="277" t="str">
        <f t="shared" ca="1" si="17"/>
        <v/>
      </c>
      <c r="R45" s="277" t="str">
        <f t="shared" ca="1" si="17"/>
        <v/>
      </c>
      <c r="S45" s="277" t="str">
        <f t="shared" ca="1" si="17"/>
        <v/>
      </c>
      <c r="T45" s="277" t="str">
        <f t="shared" ca="1" si="17"/>
        <v/>
      </c>
      <c r="U45" s="277" t="str">
        <f t="shared" ca="1" si="17"/>
        <v/>
      </c>
      <c r="V45" s="277" t="str">
        <f t="shared" ca="1" si="17"/>
        <v/>
      </c>
      <c r="W45" s="277" t="str">
        <f t="shared" ca="1" si="17"/>
        <v/>
      </c>
      <c r="X45" s="277" t="str">
        <f t="shared" ca="1" si="17"/>
        <v/>
      </c>
      <c r="Y45" s="277" t="str">
        <f t="shared" ca="1" si="17"/>
        <v/>
      </c>
      <c r="Z45" s="277" t="str">
        <f t="shared" ca="1" si="17"/>
        <v/>
      </c>
      <c r="AA45" s="277" t="str">
        <f t="shared" ca="1" si="17"/>
        <v/>
      </c>
      <c r="AB45" s="277" t="str">
        <f t="shared" ca="1" si="17"/>
        <v/>
      </c>
      <c r="AC45" s="277" t="str">
        <f t="shared" ca="1" si="17"/>
        <v/>
      </c>
      <c r="AD45" s="277" t="str">
        <f t="shared" ca="1" si="15"/>
        <v/>
      </c>
      <c r="AE45" s="277" t="str">
        <f t="shared" ca="1" si="15"/>
        <v/>
      </c>
      <c r="AF45" s="277" t="str">
        <f t="shared" ca="1" si="15"/>
        <v/>
      </c>
      <c r="AG45" s="277" t="str">
        <f t="shared" ca="1" si="15"/>
        <v/>
      </c>
      <c r="AH45" s="277" t="str">
        <f t="shared" ca="1" si="15"/>
        <v/>
      </c>
      <c r="AI45" s="277" t="str">
        <f t="shared" ca="1" si="15"/>
        <v/>
      </c>
      <c r="AJ45" s="277" t="str">
        <f t="shared" ca="1" si="15"/>
        <v/>
      </c>
      <c r="AK45" s="277" t="str">
        <f t="shared" ca="1" si="15"/>
        <v/>
      </c>
      <c r="AL45" s="277" t="str">
        <f t="shared" ca="1" si="15"/>
        <v/>
      </c>
      <c r="AM45" s="277" t="str">
        <f t="shared" ca="1" si="15"/>
        <v/>
      </c>
      <c r="AN45" s="277" t="str">
        <f t="shared" ca="1" si="15"/>
        <v/>
      </c>
      <c r="AO45" s="277" t="str">
        <f t="shared" ca="1" si="15"/>
        <v/>
      </c>
      <c r="AP45" s="277" t="str">
        <f t="shared" ca="1" si="15"/>
        <v/>
      </c>
      <c r="AQ45" s="277" t="str">
        <f t="shared" ca="1" si="15"/>
        <v/>
      </c>
      <c r="AR45" s="277" t="str">
        <f t="shared" ca="1" si="18"/>
        <v/>
      </c>
      <c r="AS45" s="277" t="str">
        <f t="shared" ca="1" si="18"/>
        <v/>
      </c>
      <c r="AT45" s="277" t="str">
        <f t="shared" ca="1" si="18"/>
        <v/>
      </c>
      <c r="AU45" s="277" t="str">
        <f t="shared" ca="1" si="18"/>
        <v/>
      </c>
      <c r="AV45" s="277" t="str">
        <f t="shared" ca="1" si="18"/>
        <v/>
      </c>
      <c r="AW45" s="277" t="str">
        <f t="shared" ca="1" si="18"/>
        <v/>
      </c>
      <c r="AX45" s="277" t="str">
        <f t="shared" ca="1" si="18"/>
        <v/>
      </c>
      <c r="AY45" s="277" t="str">
        <f t="shared" ca="1" si="18"/>
        <v/>
      </c>
      <c r="AZ45" s="277" t="str">
        <f t="shared" ca="1" si="18"/>
        <v/>
      </c>
      <c r="BA45" s="277" t="str">
        <f t="shared" ca="1" si="18"/>
        <v/>
      </c>
      <c r="BB45" s="277" t="str">
        <f t="shared" ca="1" si="18"/>
        <v/>
      </c>
      <c r="BC45" s="277" t="str">
        <f t="shared" ca="1" si="18"/>
        <v/>
      </c>
      <c r="BD45" s="277" t="str">
        <f t="shared" ca="1" si="18"/>
        <v/>
      </c>
      <c r="BE45" s="277" t="str">
        <f t="shared" ca="1" si="18"/>
        <v/>
      </c>
      <c r="BF45" s="277" t="str">
        <f t="shared" ca="1" si="18"/>
        <v/>
      </c>
      <c r="BG45" s="277" t="str">
        <f t="shared" ca="1" si="18"/>
        <v/>
      </c>
      <c r="BH45" s="277" t="str">
        <f t="shared" ca="1" si="18"/>
        <v/>
      </c>
      <c r="BI45" s="277" t="str">
        <f t="shared" ca="1" si="18"/>
        <v/>
      </c>
      <c r="BJ45" s="277" t="str">
        <f t="shared" ca="1" si="18"/>
        <v/>
      </c>
      <c r="BK45" s="277" t="str">
        <f t="shared" ca="1" si="18"/>
        <v/>
      </c>
      <c r="BL45" s="110"/>
      <c r="BM45" s="110"/>
      <c r="BN45" s="110"/>
      <c r="BO45" s="110"/>
      <c r="BP45" s="110"/>
      <c r="BQ45" s="110"/>
      <c r="BR45" s="110"/>
      <c r="BS45" s="110"/>
      <c r="BT45" s="110"/>
      <c r="BU45" s="110"/>
      <c r="BV45" s="110"/>
    </row>
    <row r="46" spans="1:74" customFormat="1" ht="13.5" customHeight="1" x14ac:dyDescent="0.2">
      <c r="A46" s="113"/>
      <c r="B46" s="113" t="str">
        <f t="shared" si="1"/>
        <v>AI</v>
      </c>
      <c r="C46" s="126"/>
      <c r="D46" s="126"/>
      <c r="E46" s="126"/>
      <c r="F46" s="269" t="str">
        <f t="shared" ca="1" si="2"/>
        <v>GIC</v>
      </c>
      <c r="G46" s="285"/>
      <c r="H46" s="271" t="s">
        <v>526</v>
      </c>
      <c r="I46" s="272" t="s">
        <v>557</v>
      </c>
      <c r="J46" s="135" t="s">
        <v>147</v>
      </c>
      <c r="K46" s="135" t="s">
        <v>147</v>
      </c>
      <c r="L46" s="273" t="s">
        <v>497</v>
      </c>
      <c r="M46" s="134" t="s">
        <v>221</v>
      </c>
      <c r="N46" s="277" t="str">
        <f t="shared" ca="1" si="17"/>
        <v/>
      </c>
      <c r="O46" s="277" t="str">
        <f t="shared" ca="1" si="17"/>
        <v/>
      </c>
      <c r="P46" s="277" t="str">
        <f t="shared" ca="1" si="17"/>
        <v/>
      </c>
      <c r="Q46" s="277" t="str">
        <f t="shared" ca="1" si="17"/>
        <v/>
      </c>
      <c r="R46" s="277" t="str">
        <f t="shared" ca="1" si="17"/>
        <v/>
      </c>
      <c r="S46" s="277" t="str">
        <f t="shared" ca="1" si="17"/>
        <v/>
      </c>
      <c r="T46" s="277" t="str">
        <f t="shared" ca="1" si="17"/>
        <v/>
      </c>
      <c r="U46" s="277" t="str">
        <f t="shared" ca="1" si="17"/>
        <v/>
      </c>
      <c r="V46" s="277" t="str">
        <f t="shared" ca="1" si="17"/>
        <v/>
      </c>
      <c r="W46" s="277" t="str">
        <f t="shared" ca="1" si="17"/>
        <v/>
      </c>
      <c r="X46" s="277" t="str">
        <f t="shared" ca="1" si="17"/>
        <v/>
      </c>
      <c r="Y46" s="277" t="str">
        <f t="shared" ca="1" si="17"/>
        <v/>
      </c>
      <c r="Z46" s="277" t="str">
        <f t="shared" ca="1" si="17"/>
        <v/>
      </c>
      <c r="AA46" s="277" t="str">
        <f t="shared" ca="1" si="17"/>
        <v/>
      </c>
      <c r="AB46" s="277" t="str">
        <f t="shared" ca="1" si="17"/>
        <v/>
      </c>
      <c r="AC46" s="277" t="str">
        <f t="shared" ca="1" si="17"/>
        <v/>
      </c>
      <c r="AD46" s="277" t="str">
        <f t="shared" ca="1" si="15"/>
        <v/>
      </c>
      <c r="AE46" s="277" t="str">
        <f t="shared" ca="1" si="15"/>
        <v/>
      </c>
      <c r="AF46" s="277" t="str">
        <f t="shared" ca="1" si="15"/>
        <v/>
      </c>
      <c r="AG46" s="277" t="str">
        <f t="shared" ca="1" si="15"/>
        <v/>
      </c>
      <c r="AH46" s="277" t="str">
        <f t="shared" ca="1" si="15"/>
        <v/>
      </c>
      <c r="AI46" s="277" t="str">
        <f t="shared" ca="1" si="15"/>
        <v/>
      </c>
      <c r="AJ46" s="277" t="str">
        <f t="shared" ca="1" si="15"/>
        <v/>
      </c>
      <c r="AK46" s="277" t="str">
        <f t="shared" ca="1" si="15"/>
        <v/>
      </c>
      <c r="AL46" s="277" t="str">
        <f t="shared" ca="1" si="15"/>
        <v/>
      </c>
      <c r="AM46" s="277" t="str">
        <f t="shared" ca="1" si="15"/>
        <v/>
      </c>
      <c r="AN46" s="277" t="str">
        <f t="shared" ca="1" si="15"/>
        <v/>
      </c>
      <c r="AO46" s="277" t="str">
        <f t="shared" ca="1" si="15"/>
        <v/>
      </c>
      <c r="AP46" s="277" t="str">
        <f t="shared" ca="1" si="15"/>
        <v/>
      </c>
      <c r="AQ46" s="277" t="str">
        <f t="shared" ca="1" si="15"/>
        <v/>
      </c>
      <c r="AR46" s="277" t="str">
        <f t="shared" ca="1" si="18"/>
        <v/>
      </c>
      <c r="AS46" s="277" t="str">
        <f t="shared" ca="1" si="18"/>
        <v/>
      </c>
      <c r="AT46" s="277" t="str">
        <f t="shared" ca="1" si="18"/>
        <v/>
      </c>
      <c r="AU46" s="277" t="str">
        <f t="shared" ca="1" si="18"/>
        <v/>
      </c>
      <c r="AV46" s="277" t="str">
        <f t="shared" ca="1" si="18"/>
        <v/>
      </c>
      <c r="AW46" s="277" t="str">
        <f t="shared" ca="1" si="18"/>
        <v/>
      </c>
      <c r="AX46" s="277" t="str">
        <f t="shared" ca="1" si="18"/>
        <v/>
      </c>
      <c r="AY46" s="277" t="str">
        <f t="shared" ca="1" si="18"/>
        <v/>
      </c>
      <c r="AZ46" s="277" t="str">
        <f t="shared" ca="1" si="18"/>
        <v/>
      </c>
      <c r="BA46" s="277" t="str">
        <f t="shared" ca="1" si="18"/>
        <v/>
      </c>
      <c r="BB46" s="277" t="str">
        <f t="shared" ca="1" si="18"/>
        <v/>
      </c>
      <c r="BC46" s="277" t="str">
        <f t="shared" ca="1" si="18"/>
        <v/>
      </c>
      <c r="BD46" s="277" t="str">
        <f t="shared" ca="1" si="18"/>
        <v/>
      </c>
      <c r="BE46" s="277" t="str">
        <f t="shared" ca="1" si="18"/>
        <v/>
      </c>
      <c r="BF46" s="277" t="str">
        <f t="shared" ca="1" si="18"/>
        <v/>
      </c>
      <c r="BG46" s="277" t="str">
        <f t="shared" ca="1" si="18"/>
        <v/>
      </c>
      <c r="BH46" s="277" t="str">
        <f t="shared" ca="1" si="18"/>
        <v/>
      </c>
      <c r="BI46" s="277" t="str">
        <f t="shared" ca="1" si="18"/>
        <v/>
      </c>
      <c r="BJ46" s="277" t="str">
        <f t="shared" ca="1" si="18"/>
        <v/>
      </c>
      <c r="BK46" s="277" t="str">
        <f t="shared" ca="1" si="18"/>
        <v/>
      </c>
      <c r="BL46" s="110"/>
      <c r="BM46" s="110"/>
      <c r="BN46" s="110"/>
      <c r="BO46" s="110"/>
      <c r="BP46" s="110"/>
      <c r="BQ46" s="110"/>
      <c r="BR46" s="110"/>
      <c r="BS46" s="110"/>
      <c r="BT46" s="110"/>
      <c r="BU46" s="110"/>
      <c r="BV46" s="110"/>
    </row>
    <row r="47" spans="1:74" customFormat="1" ht="13.5" customHeight="1" x14ac:dyDescent="0.2">
      <c r="A47" s="113"/>
      <c r="B47" s="113" t="str">
        <f t="shared" si="1"/>
        <v>AJ</v>
      </c>
      <c r="C47" s="126"/>
      <c r="D47" s="126"/>
      <c r="E47" s="126"/>
      <c r="F47" s="269" t="str">
        <f t="shared" ca="1" si="2"/>
        <v>Management_Reporting_Flag</v>
      </c>
      <c r="G47" s="285"/>
      <c r="H47" s="271" t="s">
        <v>527</v>
      </c>
      <c r="I47" s="135" t="s">
        <v>557</v>
      </c>
      <c r="J47" s="135" t="s">
        <v>147</v>
      </c>
      <c r="K47" s="135" t="s">
        <v>147</v>
      </c>
      <c r="L47" s="273" t="s">
        <v>497</v>
      </c>
      <c r="M47" s="134" t="s">
        <v>221</v>
      </c>
      <c r="N47" s="277" t="str">
        <f t="shared" ca="1" si="17"/>
        <v/>
      </c>
      <c r="O47" s="277" t="str">
        <f t="shared" ca="1" si="17"/>
        <v/>
      </c>
      <c r="P47" s="277" t="str">
        <f t="shared" ca="1" si="17"/>
        <v/>
      </c>
      <c r="Q47" s="277" t="str">
        <f t="shared" ca="1" si="17"/>
        <v/>
      </c>
      <c r="R47" s="277" t="str">
        <f t="shared" ca="1" si="17"/>
        <v/>
      </c>
      <c r="S47" s="277" t="str">
        <f t="shared" ca="1" si="17"/>
        <v/>
      </c>
      <c r="T47" s="277" t="str">
        <f t="shared" ca="1" si="17"/>
        <v/>
      </c>
      <c r="U47" s="277" t="str">
        <f t="shared" ca="1" si="17"/>
        <v/>
      </c>
      <c r="V47" s="277" t="str">
        <f t="shared" ca="1" si="17"/>
        <v/>
      </c>
      <c r="W47" s="277" t="str">
        <f t="shared" ca="1" si="17"/>
        <v/>
      </c>
      <c r="X47" s="277" t="str">
        <f t="shared" ca="1" si="17"/>
        <v/>
      </c>
      <c r="Y47" s="277" t="str">
        <f t="shared" ca="1" si="17"/>
        <v/>
      </c>
      <c r="Z47" s="277" t="str">
        <f t="shared" ca="1" si="17"/>
        <v/>
      </c>
      <c r="AA47" s="277" t="str">
        <f t="shared" ca="1" si="17"/>
        <v/>
      </c>
      <c r="AB47" s="277" t="str">
        <f t="shared" ca="1" si="17"/>
        <v/>
      </c>
      <c r="AC47" s="277" t="str">
        <f t="shared" ca="1" si="17"/>
        <v/>
      </c>
      <c r="AD47" s="277" t="str">
        <f t="shared" ref="AD47:AS62" ca="1" si="19">IF(LEN(INDIRECT("SWMETA!"&amp;$B47&amp;AD$14))=0,"",INDIRECT("SWMETA!"&amp;$B47&amp;AD$14))</f>
        <v/>
      </c>
      <c r="AE47" s="277" t="str">
        <f t="shared" ca="1" si="19"/>
        <v/>
      </c>
      <c r="AF47" s="277" t="str">
        <f t="shared" ca="1" si="19"/>
        <v/>
      </c>
      <c r="AG47" s="277" t="str">
        <f t="shared" ca="1" si="19"/>
        <v/>
      </c>
      <c r="AH47" s="277" t="str">
        <f t="shared" ca="1" si="19"/>
        <v/>
      </c>
      <c r="AI47" s="277" t="str">
        <f t="shared" ca="1" si="19"/>
        <v/>
      </c>
      <c r="AJ47" s="277" t="str">
        <f t="shared" ca="1" si="19"/>
        <v/>
      </c>
      <c r="AK47" s="277" t="str">
        <f t="shared" ca="1" si="19"/>
        <v/>
      </c>
      <c r="AL47" s="277" t="str">
        <f t="shared" ca="1" si="19"/>
        <v/>
      </c>
      <c r="AM47" s="277" t="str">
        <f t="shared" ca="1" si="19"/>
        <v/>
      </c>
      <c r="AN47" s="277" t="str">
        <f t="shared" ca="1" si="19"/>
        <v/>
      </c>
      <c r="AO47" s="277" t="str">
        <f t="shared" ca="1" si="19"/>
        <v/>
      </c>
      <c r="AP47" s="277" t="str">
        <f t="shared" ca="1" si="19"/>
        <v/>
      </c>
      <c r="AQ47" s="277" t="str">
        <f t="shared" ca="1" si="19"/>
        <v/>
      </c>
      <c r="AR47" s="277" t="str">
        <f t="shared" ca="1" si="19"/>
        <v/>
      </c>
      <c r="AS47" s="277" t="str">
        <f t="shared" ca="1" si="19"/>
        <v/>
      </c>
      <c r="AT47" s="277" t="str">
        <f t="shared" ca="1" si="18"/>
        <v/>
      </c>
      <c r="AU47" s="277" t="str">
        <f t="shared" ca="1" si="18"/>
        <v/>
      </c>
      <c r="AV47" s="277" t="str">
        <f t="shared" ca="1" si="18"/>
        <v/>
      </c>
      <c r="AW47" s="277" t="str">
        <f t="shared" ca="1" si="18"/>
        <v/>
      </c>
      <c r="AX47" s="277" t="str">
        <f t="shared" ca="1" si="18"/>
        <v/>
      </c>
      <c r="AY47" s="277" t="str">
        <f t="shared" ca="1" si="18"/>
        <v/>
      </c>
      <c r="AZ47" s="277" t="str">
        <f t="shared" ca="1" si="18"/>
        <v/>
      </c>
      <c r="BA47" s="277" t="str">
        <f t="shared" ca="1" si="18"/>
        <v/>
      </c>
      <c r="BB47" s="277" t="str">
        <f t="shared" ca="1" si="18"/>
        <v/>
      </c>
      <c r="BC47" s="277" t="str">
        <f t="shared" ca="1" si="18"/>
        <v/>
      </c>
      <c r="BD47" s="277" t="str">
        <f t="shared" ca="1" si="18"/>
        <v/>
      </c>
      <c r="BE47" s="277" t="str">
        <f t="shared" ca="1" si="18"/>
        <v/>
      </c>
      <c r="BF47" s="277" t="str">
        <f t="shared" ca="1" si="18"/>
        <v/>
      </c>
      <c r="BG47" s="277" t="str">
        <f t="shared" ca="1" si="18"/>
        <v/>
      </c>
      <c r="BH47" s="277" t="str">
        <f t="shared" ca="1" si="18"/>
        <v/>
      </c>
      <c r="BI47" s="277" t="str">
        <f t="shared" ca="1" si="18"/>
        <v/>
      </c>
      <c r="BJ47" s="277" t="str">
        <f t="shared" ca="1" si="18"/>
        <v/>
      </c>
      <c r="BK47" s="277" t="str">
        <f t="shared" ca="1" si="18"/>
        <v/>
      </c>
      <c r="BL47" s="110"/>
      <c r="BM47" s="110"/>
      <c r="BN47" s="110"/>
      <c r="BO47" s="110"/>
      <c r="BP47" s="110"/>
      <c r="BQ47" s="110"/>
      <c r="BR47" s="110"/>
      <c r="BS47" s="110"/>
      <c r="BT47" s="110"/>
      <c r="BU47" s="110"/>
      <c r="BV47" s="110"/>
    </row>
    <row r="48" spans="1:74" customFormat="1" ht="13.5" customHeight="1" x14ac:dyDescent="0.2">
      <c r="A48" s="113"/>
      <c r="B48" s="113" t="str">
        <f t="shared" si="1"/>
        <v>AK</v>
      </c>
      <c r="C48" s="126"/>
      <c r="D48" s="126"/>
      <c r="E48" s="126"/>
      <c r="F48" s="269" t="str">
        <f t="shared" ca="1" si="2"/>
        <v>Port_Factor</v>
      </c>
      <c r="G48" s="285"/>
      <c r="H48" s="271" t="s">
        <v>528</v>
      </c>
      <c r="I48" s="135" t="s">
        <v>557</v>
      </c>
      <c r="J48" s="135" t="s">
        <v>147</v>
      </c>
      <c r="K48" s="135" t="s">
        <v>147</v>
      </c>
      <c r="L48" s="273" t="s">
        <v>497</v>
      </c>
      <c r="M48" s="134" t="s">
        <v>221</v>
      </c>
      <c r="N48" s="277" t="str">
        <f t="shared" ca="1" si="17"/>
        <v/>
      </c>
      <c r="O48" s="277" t="str">
        <f t="shared" ca="1" si="17"/>
        <v/>
      </c>
      <c r="P48" s="277" t="str">
        <f t="shared" ca="1" si="17"/>
        <v/>
      </c>
      <c r="Q48" s="277" t="str">
        <f t="shared" ca="1" si="17"/>
        <v/>
      </c>
      <c r="R48" s="277" t="str">
        <f t="shared" ca="1" si="17"/>
        <v/>
      </c>
      <c r="S48" s="277" t="str">
        <f t="shared" ca="1" si="17"/>
        <v/>
      </c>
      <c r="T48" s="277" t="str">
        <f t="shared" ca="1" si="17"/>
        <v/>
      </c>
      <c r="U48" s="277" t="str">
        <f t="shared" ca="1" si="17"/>
        <v/>
      </c>
      <c r="V48" s="277" t="str">
        <f t="shared" ca="1" si="17"/>
        <v/>
      </c>
      <c r="W48" s="277" t="str">
        <f t="shared" ca="1" si="17"/>
        <v/>
      </c>
      <c r="X48" s="277" t="str">
        <f t="shared" ca="1" si="17"/>
        <v/>
      </c>
      <c r="Y48" s="277" t="str">
        <f t="shared" ca="1" si="17"/>
        <v/>
      </c>
      <c r="Z48" s="277" t="str">
        <f t="shared" ca="1" si="17"/>
        <v/>
      </c>
      <c r="AA48" s="277" t="str">
        <f t="shared" ca="1" si="17"/>
        <v/>
      </c>
      <c r="AB48" s="277" t="str">
        <f t="shared" ca="1" si="17"/>
        <v/>
      </c>
      <c r="AC48" s="277" t="str">
        <f t="shared" ref="AC48:AC63" ca="1" si="20">IF(LEN(INDIRECT("SWMETA!"&amp;$B48&amp;AC$14))=0,"",INDIRECT("SWMETA!"&amp;$B48&amp;AC$14))</f>
        <v/>
      </c>
      <c r="AD48" s="277" t="str">
        <f t="shared" ca="1" si="19"/>
        <v/>
      </c>
      <c r="AE48" s="277" t="str">
        <f t="shared" ca="1" si="19"/>
        <v/>
      </c>
      <c r="AF48" s="277" t="str">
        <f t="shared" ca="1" si="19"/>
        <v/>
      </c>
      <c r="AG48" s="277" t="str">
        <f t="shared" ca="1" si="19"/>
        <v/>
      </c>
      <c r="AH48" s="277" t="str">
        <f t="shared" ca="1" si="19"/>
        <v/>
      </c>
      <c r="AI48" s="277" t="str">
        <f t="shared" ca="1" si="19"/>
        <v/>
      </c>
      <c r="AJ48" s="277" t="str">
        <f t="shared" ca="1" si="19"/>
        <v/>
      </c>
      <c r="AK48" s="277" t="str">
        <f t="shared" ca="1" si="19"/>
        <v/>
      </c>
      <c r="AL48" s="277" t="str">
        <f t="shared" ca="1" si="19"/>
        <v/>
      </c>
      <c r="AM48" s="277" t="str">
        <f t="shared" ca="1" si="19"/>
        <v/>
      </c>
      <c r="AN48" s="277" t="str">
        <f t="shared" ca="1" si="19"/>
        <v/>
      </c>
      <c r="AO48" s="277" t="str">
        <f t="shared" ca="1" si="19"/>
        <v/>
      </c>
      <c r="AP48" s="277" t="str">
        <f t="shared" ca="1" si="19"/>
        <v/>
      </c>
      <c r="AQ48" s="277" t="str">
        <f t="shared" ca="1" si="19"/>
        <v/>
      </c>
      <c r="AR48" s="277" t="str">
        <f t="shared" ca="1" si="18"/>
        <v/>
      </c>
      <c r="AS48" s="277" t="str">
        <f t="shared" ca="1" si="18"/>
        <v/>
      </c>
      <c r="AT48" s="277" t="str">
        <f t="shared" ca="1" si="18"/>
        <v/>
      </c>
      <c r="AU48" s="277" t="str">
        <f t="shared" ca="1" si="18"/>
        <v/>
      </c>
      <c r="AV48" s="277" t="str">
        <f t="shared" ca="1" si="18"/>
        <v/>
      </c>
      <c r="AW48" s="277" t="str">
        <f t="shared" ca="1" si="18"/>
        <v/>
      </c>
      <c r="AX48" s="277" t="str">
        <f t="shared" ca="1" si="18"/>
        <v/>
      </c>
      <c r="AY48" s="277" t="str">
        <f t="shared" ca="1" si="18"/>
        <v/>
      </c>
      <c r="AZ48" s="277" t="str">
        <f t="shared" ca="1" si="18"/>
        <v/>
      </c>
      <c r="BA48" s="277" t="str">
        <f t="shared" ca="1" si="18"/>
        <v/>
      </c>
      <c r="BB48" s="277" t="str">
        <f t="shared" ca="1" si="18"/>
        <v/>
      </c>
      <c r="BC48" s="277" t="str">
        <f t="shared" ca="1" si="18"/>
        <v/>
      </c>
      <c r="BD48" s="277" t="str">
        <f t="shared" ca="1" si="18"/>
        <v/>
      </c>
      <c r="BE48" s="277" t="str">
        <f t="shared" ca="1" si="18"/>
        <v/>
      </c>
      <c r="BF48" s="277" t="str">
        <f t="shared" ca="1" si="18"/>
        <v/>
      </c>
      <c r="BG48" s="277" t="str">
        <f t="shared" ca="1" si="18"/>
        <v/>
      </c>
      <c r="BH48" s="277" t="str">
        <f t="shared" ca="1" si="18"/>
        <v/>
      </c>
      <c r="BI48" s="277" t="str">
        <f t="shared" ca="1" si="18"/>
        <v/>
      </c>
      <c r="BJ48" s="277" t="str">
        <f t="shared" ca="1" si="18"/>
        <v/>
      </c>
      <c r="BK48" s="277" t="str">
        <f t="shared" ca="1" si="18"/>
        <v/>
      </c>
      <c r="BL48" s="110"/>
      <c r="BM48" s="110"/>
      <c r="BN48" s="110"/>
      <c r="BO48" s="110"/>
      <c r="BP48" s="110"/>
      <c r="BQ48" s="110"/>
      <c r="BR48" s="110"/>
      <c r="BS48" s="110"/>
      <c r="BT48" s="110"/>
      <c r="BU48" s="110"/>
      <c r="BV48" s="110"/>
    </row>
    <row r="49" spans="1:74" customFormat="1" ht="13.5" customHeight="1" x14ac:dyDescent="0.2">
      <c r="A49" s="113"/>
      <c r="B49" s="113" t="str">
        <f t="shared" si="1"/>
        <v>AL</v>
      </c>
      <c r="C49" s="110"/>
      <c r="D49" s="110"/>
      <c r="E49" s="110"/>
      <c r="F49" s="269" t="str">
        <f t="shared" ca="1" si="2"/>
        <v>Planning_Status</v>
      </c>
      <c r="G49" s="285"/>
      <c r="H49" s="271" t="s">
        <v>529</v>
      </c>
      <c r="I49" s="135" t="s">
        <v>557</v>
      </c>
      <c r="J49" s="135" t="s">
        <v>147</v>
      </c>
      <c r="K49" s="135" t="s">
        <v>147</v>
      </c>
      <c r="L49" s="273" t="s">
        <v>497</v>
      </c>
      <c r="M49" s="134" t="s">
        <v>221</v>
      </c>
      <c r="N49" s="277" t="str">
        <f t="shared" ref="N49:AC64" ca="1" si="21">IF(LEN(INDIRECT("SWMETA!"&amp;$B49&amp;N$14))=0,"",INDIRECT("SWMETA!"&amp;$B49&amp;N$14))</f>
        <v/>
      </c>
      <c r="O49" s="277" t="str">
        <f t="shared" ca="1" si="21"/>
        <v/>
      </c>
      <c r="P49" s="277" t="str">
        <f t="shared" ca="1" si="21"/>
        <v/>
      </c>
      <c r="Q49" s="277" t="str">
        <f t="shared" ca="1" si="21"/>
        <v/>
      </c>
      <c r="R49" s="277" t="str">
        <f t="shared" ca="1" si="21"/>
        <v/>
      </c>
      <c r="S49" s="277" t="str">
        <f t="shared" ca="1" si="21"/>
        <v/>
      </c>
      <c r="T49" s="277" t="str">
        <f t="shared" ca="1" si="21"/>
        <v/>
      </c>
      <c r="U49" s="277" t="str">
        <f t="shared" ca="1" si="21"/>
        <v/>
      </c>
      <c r="V49" s="277" t="str">
        <f t="shared" ca="1" si="21"/>
        <v/>
      </c>
      <c r="W49" s="277" t="str">
        <f t="shared" ca="1" si="21"/>
        <v/>
      </c>
      <c r="X49" s="277" t="str">
        <f t="shared" ca="1" si="21"/>
        <v/>
      </c>
      <c r="Y49" s="277" t="str">
        <f t="shared" ca="1" si="21"/>
        <v/>
      </c>
      <c r="Z49" s="277" t="str">
        <f t="shared" ca="1" si="21"/>
        <v/>
      </c>
      <c r="AA49" s="277" t="str">
        <f t="shared" ca="1" si="21"/>
        <v/>
      </c>
      <c r="AB49" s="277" t="str">
        <f t="shared" ca="1" si="21"/>
        <v/>
      </c>
      <c r="AC49" s="277" t="str">
        <f t="shared" ca="1" si="20"/>
        <v/>
      </c>
      <c r="AD49" s="277" t="str">
        <f t="shared" ca="1" si="19"/>
        <v/>
      </c>
      <c r="AE49" s="277" t="str">
        <f t="shared" ca="1" si="19"/>
        <v/>
      </c>
      <c r="AF49" s="277" t="str">
        <f t="shared" ca="1" si="19"/>
        <v/>
      </c>
      <c r="AG49" s="277" t="str">
        <f t="shared" ca="1" si="19"/>
        <v/>
      </c>
      <c r="AH49" s="277" t="str">
        <f t="shared" ca="1" si="19"/>
        <v/>
      </c>
      <c r="AI49" s="277" t="str">
        <f t="shared" ca="1" si="19"/>
        <v/>
      </c>
      <c r="AJ49" s="277" t="str">
        <f t="shared" ca="1" si="19"/>
        <v/>
      </c>
      <c r="AK49" s="277" t="str">
        <f t="shared" ca="1" si="19"/>
        <v/>
      </c>
      <c r="AL49" s="277" t="str">
        <f t="shared" ca="1" si="19"/>
        <v/>
      </c>
      <c r="AM49" s="277" t="str">
        <f t="shared" ca="1" si="19"/>
        <v/>
      </c>
      <c r="AN49" s="277" t="str">
        <f t="shared" ca="1" si="19"/>
        <v/>
      </c>
      <c r="AO49" s="277" t="str">
        <f t="shared" ca="1" si="19"/>
        <v/>
      </c>
      <c r="AP49" s="277" t="str">
        <f t="shared" ca="1" si="19"/>
        <v/>
      </c>
      <c r="AQ49" s="277" t="str">
        <f t="shared" ca="1" si="19"/>
        <v/>
      </c>
      <c r="AR49" s="277" t="str">
        <f t="shared" ca="1" si="18"/>
        <v/>
      </c>
      <c r="AS49" s="277" t="str">
        <f t="shared" ca="1" si="18"/>
        <v/>
      </c>
      <c r="AT49" s="277" t="str">
        <f t="shared" ca="1" si="18"/>
        <v/>
      </c>
      <c r="AU49" s="277" t="str">
        <f t="shared" ca="1" si="18"/>
        <v/>
      </c>
      <c r="AV49" s="277" t="str">
        <f t="shared" ca="1" si="18"/>
        <v/>
      </c>
      <c r="AW49" s="277" t="str">
        <f t="shared" ca="1" si="18"/>
        <v/>
      </c>
      <c r="AX49" s="277" t="str">
        <f t="shared" ca="1" si="18"/>
        <v/>
      </c>
      <c r="AY49" s="277" t="str">
        <f t="shared" ca="1" si="18"/>
        <v/>
      </c>
      <c r="AZ49" s="277" t="str">
        <f t="shared" ca="1" si="18"/>
        <v/>
      </c>
      <c r="BA49" s="277" t="str">
        <f t="shared" ca="1" si="18"/>
        <v/>
      </c>
      <c r="BB49" s="277" t="str">
        <f t="shared" ca="1" si="18"/>
        <v/>
      </c>
      <c r="BC49" s="277" t="str">
        <f t="shared" ca="1" si="18"/>
        <v/>
      </c>
      <c r="BD49" s="277" t="str">
        <f t="shared" ca="1" si="18"/>
        <v/>
      </c>
      <c r="BE49" s="277" t="str">
        <f t="shared" ca="1" si="18"/>
        <v/>
      </c>
      <c r="BF49" s="277" t="str">
        <f t="shared" ca="1" si="18"/>
        <v/>
      </c>
      <c r="BG49" s="277" t="str">
        <f t="shared" ca="1" si="18"/>
        <v/>
      </c>
      <c r="BH49" s="277" t="str">
        <f t="shared" ca="1" si="18"/>
        <v/>
      </c>
      <c r="BI49" s="277" t="str">
        <f t="shared" ca="1" si="18"/>
        <v/>
      </c>
      <c r="BJ49" s="277" t="str">
        <f t="shared" ca="1" si="18"/>
        <v/>
      </c>
      <c r="BK49" s="277" t="str">
        <f t="shared" ca="1" si="18"/>
        <v/>
      </c>
      <c r="BL49" s="110"/>
      <c r="BM49" s="110"/>
      <c r="BN49" s="110"/>
      <c r="BO49" s="110"/>
      <c r="BP49" s="110"/>
      <c r="BQ49" s="110"/>
      <c r="BR49" s="110"/>
      <c r="BS49" s="110"/>
      <c r="BT49" s="110"/>
      <c r="BU49" s="110"/>
      <c r="BV49" s="110"/>
    </row>
    <row r="50" spans="1:74" customFormat="1" ht="13.5" customHeight="1" x14ac:dyDescent="0.2">
      <c r="A50" s="113"/>
      <c r="B50" s="113" t="str">
        <f t="shared" si="1"/>
        <v>AM</v>
      </c>
      <c r="C50" s="110"/>
      <c r="D50" s="110"/>
      <c r="E50" s="110"/>
      <c r="F50" s="269" t="str">
        <f t="shared" ca="1" si="2"/>
        <v>Planning_Type</v>
      </c>
      <c r="G50" s="285"/>
      <c r="H50" s="271" t="s">
        <v>530</v>
      </c>
      <c r="I50" s="135" t="s">
        <v>557</v>
      </c>
      <c r="J50" s="135" t="s">
        <v>147</v>
      </c>
      <c r="K50" s="135" t="s">
        <v>147</v>
      </c>
      <c r="L50" s="273" t="s">
        <v>497</v>
      </c>
      <c r="M50" s="134" t="s">
        <v>221</v>
      </c>
      <c r="N50" s="277" t="str">
        <f t="shared" ca="1" si="21"/>
        <v/>
      </c>
      <c r="O50" s="277" t="str">
        <f t="shared" ca="1" si="21"/>
        <v/>
      </c>
      <c r="P50" s="277" t="str">
        <f t="shared" ca="1" si="21"/>
        <v/>
      </c>
      <c r="Q50" s="277" t="str">
        <f t="shared" ca="1" si="21"/>
        <v/>
      </c>
      <c r="R50" s="277" t="str">
        <f t="shared" ca="1" si="21"/>
        <v/>
      </c>
      <c r="S50" s="277" t="str">
        <f t="shared" ca="1" si="21"/>
        <v/>
      </c>
      <c r="T50" s="277" t="str">
        <f t="shared" ca="1" si="21"/>
        <v/>
      </c>
      <c r="U50" s="277" t="str">
        <f t="shared" ca="1" si="21"/>
        <v/>
      </c>
      <c r="V50" s="277" t="str">
        <f t="shared" ca="1" si="21"/>
        <v/>
      </c>
      <c r="W50" s="277" t="str">
        <f t="shared" ca="1" si="21"/>
        <v/>
      </c>
      <c r="X50" s="277" t="str">
        <f t="shared" ca="1" si="21"/>
        <v/>
      </c>
      <c r="Y50" s="277" t="str">
        <f t="shared" ca="1" si="21"/>
        <v/>
      </c>
      <c r="Z50" s="277" t="str">
        <f t="shared" ca="1" si="21"/>
        <v/>
      </c>
      <c r="AA50" s="277" t="str">
        <f t="shared" ca="1" si="21"/>
        <v/>
      </c>
      <c r="AB50" s="277" t="str">
        <f t="shared" ca="1" si="21"/>
        <v/>
      </c>
      <c r="AC50" s="277" t="str">
        <f t="shared" ca="1" si="20"/>
        <v/>
      </c>
      <c r="AD50" s="277" t="str">
        <f t="shared" ca="1" si="19"/>
        <v/>
      </c>
      <c r="AE50" s="277" t="str">
        <f t="shared" ca="1" si="19"/>
        <v/>
      </c>
      <c r="AF50" s="277" t="str">
        <f t="shared" ca="1" si="19"/>
        <v/>
      </c>
      <c r="AG50" s="277" t="str">
        <f t="shared" ca="1" si="19"/>
        <v/>
      </c>
      <c r="AH50" s="277" t="str">
        <f t="shared" ca="1" si="19"/>
        <v/>
      </c>
      <c r="AI50" s="277" t="str">
        <f t="shared" ca="1" si="19"/>
        <v/>
      </c>
      <c r="AJ50" s="277" t="str">
        <f t="shared" ca="1" si="19"/>
        <v/>
      </c>
      <c r="AK50" s="277" t="str">
        <f t="shared" ca="1" si="19"/>
        <v/>
      </c>
      <c r="AL50" s="277" t="str">
        <f t="shared" ca="1" si="19"/>
        <v/>
      </c>
      <c r="AM50" s="277" t="str">
        <f t="shared" ca="1" si="19"/>
        <v/>
      </c>
      <c r="AN50" s="277" t="str">
        <f t="shared" ca="1" si="19"/>
        <v/>
      </c>
      <c r="AO50" s="277" t="str">
        <f t="shared" ca="1" si="19"/>
        <v/>
      </c>
      <c r="AP50" s="277" t="str">
        <f t="shared" ca="1" si="19"/>
        <v/>
      </c>
      <c r="AQ50" s="277" t="str">
        <f t="shared" ca="1" si="19"/>
        <v/>
      </c>
      <c r="AR50" s="277" t="str">
        <f t="shared" ca="1" si="18"/>
        <v/>
      </c>
      <c r="AS50" s="277" t="str">
        <f t="shared" ca="1" si="18"/>
        <v/>
      </c>
      <c r="AT50" s="277" t="str">
        <f t="shared" ca="1" si="18"/>
        <v/>
      </c>
      <c r="AU50" s="277" t="str">
        <f t="shared" ca="1" si="18"/>
        <v/>
      </c>
      <c r="AV50" s="277" t="str">
        <f t="shared" ca="1" si="18"/>
        <v/>
      </c>
      <c r="AW50" s="277" t="str">
        <f t="shared" ca="1" si="18"/>
        <v/>
      </c>
      <c r="AX50" s="277" t="str">
        <f t="shared" ca="1" si="18"/>
        <v/>
      </c>
      <c r="AY50" s="277" t="str">
        <f t="shared" ca="1" si="18"/>
        <v/>
      </c>
      <c r="AZ50" s="277" t="str">
        <f t="shared" ca="1" si="18"/>
        <v/>
      </c>
      <c r="BA50" s="277" t="str">
        <f t="shared" ca="1" si="18"/>
        <v/>
      </c>
      <c r="BB50" s="277" t="str">
        <f t="shared" ca="1" si="18"/>
        <v/>
      </c>
      <c r="BC50" s="277" t="str">
        <f t="shared" ca="1" si="18"/>
        <v/>
      </c>
      <c r="BD50" s="277" t="str">
        <f t="shared" ca="1" si="18"/>
        <v/>
      </c>
      <c r="BE50" s="277" t="str">
        <f t="shared" ca="1" si="18"/>
        <v/>
      </c>
      <c r="BF50" s="277" t="str">
        <f t="shared" ca="1" si="18"/>
        <v/>
      </c>
      <c r="BG50" s="277" t="str">
        <f t="shared" ca="1" si="18"/>
        <v/>
      </c>
      <c r="BH50" s="277" t="str">
        <f t="shared" ca="1" si="18"/>
        <v/>
      </c>
      <c r="BI50" s="277" t="str">
        <f t="shared" ca="1" si="18"/>
        <v/>
      </c>
      <c r="BJ50" s="277" t="str">
        <f t="shared" ca="1" si="18"/>
        <v/>
      </c>
      <c r="BK50" s="277" t="str">
        <f t="shared" ca="1" si="18"/>
        <v/>
      </c>
      <c r="BL50" s="110"/>
      <c r="BM50" s="110"/>
      <c r="BN50" s="110"/>
      <c r="BO50" s="110"/>
      <c r="BP50" s="110"/>
      <c r="BQ50" s="110"/>
      <c r="BR50" s="110"/>
      <c r="BS50" s="110"/>
      <c r="BT50" s="110"/>
      <c r="BU50" s="110"/>
      <c r="BV50" s="110"/>
    </row>
    <row r="51" spans="1:74" customFormat="1" ht="13.5" customHeight="1" x14ac:dyDescent="0.2">
      <c r="A51" s="113"/>
      <c r="B51" s="113" t="str">
        <f t="shared" si="1"/>
        <v>AN</v>
      </c>
      <c r="C51" s="110"/>
      <c r="D51" s="110"/>
      <c r="E51" s="110"/>
      <c r="F51" s="269" t="str">
        <f t="shared" ca="1" si="2"/>
        <v>Product_Category</v>
      </c>
      <c r="G51" s="285"/>
      <c r="H51" s="271" t="s">
        <v>531</v>
      </c>
      <c r="I51" s="135" t="s">
        <v>557</v>
      </c>
      <c r="J51" s="135" t="s">
        <v>147</v>
      </c>
      <c r="K51" s="135" t="s">
        <v>147</v>
      </c>
      <c r="L51" s="273" t="s">
        <v>497</v>
      </c>
      <c r="M51" s="134" t="s">
        <v>221</v>
      </c>
      <c r="N51" s="277" t="str">
        <f t="shared" ca="1" si="21"/>
        <v/>
      </c>
      <c r="O51" s="277" t="str">
        <f t="shared" ca="1" si="21"/>
        <v/>
      </c>
      <c r="P51" s="277" t="str">
        <f t="shared" ca="1" si="21"/>
        <v/>
      </c>
      <c r="Q51" s="277" t="str">
        <f t="shared" ca="1" si="21"/>
        <v/>
      </c>
      <c r="R51" s="277" t="str">
        <f t="shared" ca="1" si="21"/>
        <v/>
      </c>
      <c r="S51" s="277" t="str">
        <f t="shared" ca="1" si="21"/>
        <v/>
      </c>
      <c r="T51" s="277" t="str">
        <f t="shared" ca="1" si="21"/>
        <v/>
      </c>
      <c r="U51" s="277" t="str">
        <f t="shared" ca="1" si="21"/>
        <v/>
      </c>
      <c r="V51" s="277" t="str">
        <f t="shared" ca="1" si="21"/>
        <v/>
      </c>
      <c r="W51" s="277" t="str">
        <f t="shared" ca="1" si="21"/>
        <v/>
      </c>
      <c r="X51" s="277" t="str">
        <f t="shared" ca="1" si="21"/>
        <v/>
      </c>
      <c r="Y51" s="277" t="str">
        <f t="shared" ca="1" si="21"/>
        <v/>
      </c>
      <c r="Z51" s="277" t="str">
        <f t="shared" ca="1" si="21"/>
        <v/>
      </c>
      <c r="AA51" s="277" t="str">
        <f t="shared" ca="1" si="21"/>
        <v/>
      </c>
      <c r="AB51" s="277" t="str">
        <f t="shared" ca="1" si="21"/>
        <v/>
      </c>
      <c r="AC51" s="277" t="str">
        <f t="shared" ca="1" si="20"/>
        <v/>
      </c>
      <c r="AD51" s="277" t="str">
        <f t="shared" ca="1" si="19"/>
        <v/>
      </c>
      <c r="AE51" s="277" t="str">
        <f t="shared" ca="1" si="19"/>
        <v/>
      </c>
      <c r="AF51" s="277" t="str">
        <f t="shared" ca="1" si="19"/>
        <v/>
      </c>
      <c r="AG51" s="277" t="str">
        <f t="shared" ca="1" si="19"/>
        <v/>
      </c>
      <c r="AH51" s="277" t="str">
        <f t="shared" ca="1" si="19"/>
        <v/>
      </c>
      <c r="AI51" s="277" t="str">
        <f t="shared" ca="1" si="19"/>
        <v/>
      </c>
      <c r="AJ51" s="277" t="str">
        <f t="shared" ca="1" si="19"/>
        <v/>
      </c>
      <c r="AK51" s="277" t="str">
        <f t="shared" ca="1" si="19"/>
        <v/>
      </c>
      <c r="AL51" s="277" t="str">
        <f t="shared" ca="1" si="19"/>
        <v/>
      </c>
      <c r="AM51" s="277" t="str">
        <f t="shared" ca="1" si="19"/>
        <v/>
      </c>
      <c r="AN51" s="277" t="str">
        <f t="shared" ca="1" si="19"/>
        <v/>
      </c>
      <c r="AO51" s="277" t="str">
        <f t="shared" ca="1" si="19"/>
        <v/>
      </c>
      <c r="AP51" s="277" t="str">
        <f t="shared" ca="1" si="19"/>
        <v/>
      </c>
      <c r="AQ51" s="277" t="str">
        <f t="shared" ca="1" si="19"/>
        <v/>
      </c>
      <c r="AR51" s="277" t="str">
        <f t="shared" ca="1" si="18"/>
        <v/>
      </c>
      <c r="AS51" s="277" t="str">
        <f t="shared" ca="1" si="18"/>
        <v/>
      </c>
      <c r="AT51" s="277" t="str">
        <f t="shared" ca="1" si="18"/>
        <v/>
      </c>
      <c r="AU51" s="277" t="str">
        <f t="shared" ca="1" si="18"/>
        <v/>
      </c>
      <c r="AV51" s="277" t="str">
        <f t="shared" ca="1" si="18"/>
        <v/>
      </c>
      <c r="AW51" s="277" t="str">
        <f t="shared" ca="1" si="18"/>
        <v/>
      </c>
      <c r="AX51" s="277" t="str">
        <f t="shared" ca="1" si="18"/>
        <v/>
      </c>
      <c r="AY51" s="277" t="str">
        <f t="shared" ca="1" si="18"/>
        <v/>
      </c>
      <c r="AZ51" s="277" t="str">
        <f t="shared" ca="1" si="18"/>
        <v/>
      </c>
      <c r="BA51" s="277" t="str">
        <f t="shared" ca="1" si="18"/>
        <v/>
      </c>
      <c r="BB51" s="277" t="str">
        <f t="shared" ca="1" si="18"/>
        <v/>
      </c>
      <c r="BC51" s="277" t="str">
        <f t="shared" ca="1" si="18"/>
        <v/>
      </c>
      <c r="BD51" s="277" t="str">
        <f t="shared" ca="1" si="18"/>
        <v/>
      </c>
      <c r="BE51" s="277" t="str">
        <f t="shared" ca="1" si="18"/>
        <v/>
      </c>
      <c r="BF51" s="277" t="str">
        <f t="shared" ca="1" si="18"/>
        <v/>
      </c>
      <c r="BG51" s="277" t="str">
        <f t="shared" ca="1" si="18"/>
        <v/>
      </c>
      <c r="BH51" s="277" t="str">
        <f t="shared" ca="1" si="18"/>
        <v/>
      </c>
      <c r="BI51" s="277" t="str">
        <f t="shared" ca="1" si="18"/>
        <v/>
      </c>
      <c r="BJ51" s="277" t="str">
        <f t="shared" ca="1" si="18"/>
        <v/>
      </c>
      <c r="BK51" s="277" t="str">
        <f t="shared" ca="1" si="18"/>
        <v/>
      </c>
      <c r="BL51" s="110"/>
      <c r="BM51" s="110"/>
      <c r="BN51" s="110"/>
      <c r="BO51" s="110"/>
      <c r="BP51" s="110"/>
      <c r="BQ51" s="110"/>
      <c r="BR51" s="110"/>
      <c r="BS51" s="110"/>
      <c r="BT51" s="110"/>
      <c r="BU51" s="110"/>
      <c r="BV51" s="110"/>
    </row>
    <row r="52" spans="1:74" customFormat="1" ht="13.5" customHeight="1" x14ac:dyDescent="0.2">
      <c r="A52" s="113"/>
      <c r="B52" s="113" t="str">
        <f t="shared" si="1"/>
        <v>AO</v>
      </c>
      <c r="C52" s="110"/>
      <c r="D52" s="110"/>
      <c r="E52" s="110"/>
      <c r="F52" s="269" t="str">
        <f t="shared" ca="1" si="2"/>
        <v>Product_Lifecycle_State</v>
      </c>
      <c r="G52" s="285"/>
      <c r="H52" s="271" t="s">
        <v>532</v>
      </c>
      <c r="I52" s="135" t="s">
        <v>557</v>
      </c>
      <c r="J52" s="135" t="s">
        <v>147</v>
      </c>
      <c r="K52" s="135" t="s">
        <v>147</v>
      </c>
      <c r="L52" s="273" t="s">
        <v>497</v>
      </c>
      <c r="M52" s="134" t="s">
        <v>221</v>
      </c>
      <c r="N52" s="277" t="str">
        <f t="shared" ca="1" si="21"/>
        <v/>
      </c>
      <c r="O52" s="277" t="str">
        <f t="shared" ca="1" si="21"/>
        <v/>
      </c>
      <c r="P52" s="277" t="str">
        <f t="shared" ca="1" si="21"/>
        <v/>
      </c>
      <c r="Q52" s="277" t="str">
        <f t="shared" ca="1" si="21"/>
        <v/>
      </c>
      <c r="R52" s="277" t="str">
        <f t="shared" ca="1" si="21"/>
        <v/>
      </c>
      <c r="S52" s="277" t="str">
        <f t="shared" ca="1" si="21"/>
        <v/>
      </c>
      <c r="T52" s="277" t="str">
        <f t="shared" ca="1" si="21"/>
        <v/>
      </c>
      <c r="U52" s="277" t="str">
        <f t="shared" ca="1" si="21"/>
        <v/>
      </c>
      <c r="V52" s="277" t="str">
        <f t="shared" ca="1" si="21"/>
        <v/>
      </c>
      <c r="W52" s="277" t="str">
        <f t="shared" ca="1" si="21"/>
        <v/>
      </c>
      <c r="X52" s="277" t="str">
        <f t="shared" ca="1" si="21"/>
        <v/>
      </c>
      <c r="Y52" s="277" t="str">
        <f t="shared" ca="1" si="21"/>
        <v/>
      </c>
      <c r="Z52" s="277" t="str">
        <f t="shared" ca="1" si="21"/>
        <v/>
      </c>
      <c r="AA52" s="277" t="str">
        <f t="shared" ca="1" si="21"/>
        <v/>
      </c>
      <c r="AB52" s="277" t="str">
        <f t="shared" ca="1" si="21"/>
        <v/>
      </c>
      <c r="AC52" s="277" t="str">
        <f t="shared" ca="1" si="20"/>
        <v/>
      </c>
      <c r="AD52" s="277" t="str">
        <f t="shared" ca="1" si="19"/>
        <v/>
      </c>
      <c r="AE52" s="277" t="str">
        <f t="shared" ca="1" si="19"/>
        <v/>
      </c>
      <c r="AF52" s="277" t="str">
        <f t="shared" ca="1" si="19"/>
        <v/>
      </c>
      <c r="AG52" s="277" t="str">
        <f t="shared" ca="1" si="19"/>
        <v/>
      </c>
      <c r="AH52" s="277" t="str">
        <f t="shared" ca="1" si="19"/>
        <v/>
      </c>
      <c r="AI52" s="277" t="str">
        <f t="shared" ca="1" si="19"/>
        <v/>
      </c>
      <c r="AJ52" s="277" t="str">
        <f t="shared" ca="1" si="19"/>
        <v/>
      </c>
      <c r="AK52" s="277" t="str">
        <f t="shared" ca="1" si="19"/>
        <v/>
      </c>
      <c r="AL52" s="277" t="str">
        <f t="shared" ca="1" si="19"/>
        <v/>
      </c>
      <c r="AM52" s="277" t="str">
        <f t="shared" ca="1" si="19"/>
        <v/>
      </c>
      <c r="AN52" s="277" t="str">
        <f t="shared" ca="1" si="19"/>
        <v/>
      </c>
      <c r="AO52" s="277" t="str">
        <f t="shared" ca="1" si="19"/>
        <v/>
      </c>
      <c r="AP52" s="277" t="str">
        <f t="shared" ca="1" si="19"/>
        <v/>
      </c>
      <c r="AQ52" s="277" t="str">
        <f t="shared" ca="1" si="19"/>
        <v/>
      </c>
      <c r="AR52" s="277" t="str">
        <f t="shared" ca="1" si="18"/>
        <v/>
      </c>
      <c r="AS52" s="277" t="str">
        <f t="shared" ca="1" si="18"/>
        <v/>
      </c>
      <c r="AT52" s="277" t="str">
        <f t="shared" ca="1" si="18"/>
        <v/>
      </c>
      <c r="AU52" s="277" t="str">
        <f t="shared" ca="1" si="18"/>
        <v/>
      </c>
      <c r="AV52" s="277" t="str">
        <f t="shared" ca="1" si="18"/>
        <v/>
      </c>
      <c r="AW52" s="277" t="str">
        <f t="shared" ca="1" si="18"/>
        <v/>
      </c>
      <c r="AX52" s="277" t="str">
        <f t="shared" ca="1" si="18"/>
        <v/>
      </c>
      <c r="AY52" s="277" t="str">
        <f t="shared" ca="1" si="18"/>
        <v/>
      </c>
      <c r="AZ52" s="277" t="str">
        <f t="shared" ca="1" si="18"/>
        <v/>
      </c>
      <c r="BA52" s="277" t="str">
        <f t="shared" ca="1" si="18"/>
        <v/>
      </c>
      <c r="BB52" s="277" t="str">
        <f t="shared" ca="1" si="18"/>
        <v/>
      </c>
      <c r="BC52" s="277" t="str">
        <f t="shared" ca="1" si="18"/>
        <v/>
      </c>
      <c r="BD52" s="277" t="str">
        <f t="shared" ca="1" si="18"/>
        <v/>
      </c>
      <c r="BE52" s="277" t="str">
        <f t="shared" ca="1" si="18"/>
        <v/>
      </c>
      <c r="BF52" s="277" t="str">
        <f t="shared" ca="1" si="18"/>
        <v/>
      </c>
      <c r="BG52" s="277" t="str">
        <f t="shared" ca="1" si="18"/>
        <v/>
      </c>
      <c r="BH52" s="277" t="str">
        <f t="shared" ca="1" si="18"/>
        <v/>
      </c>
      <c r="BI52" s="277" t="str">
        <f t="shared" ca="1" si="18"/>
        <v/>
      </c>
      <c r="BJ52" s="277" t="str">
        <f t="shared" ca="1" si="18"/>
        <v/>
      </c>
      <c r="BK52" s="277" t="str">
        <f t="shared" ca="1" si="18"/>
        <v/>
      </c>
      <c r="BL52" s="110"/>
      <c r="BM52" s="110"/>
      <c r="BN52" s="110"/>
      <c r="BO52" s="110"/>
      <c r="BP52" s="110"/>
      <c r="BQ52" s="110"/>
      <c r="BR52" s="110"/>
      <c r="BS52" s="110"/>
      <c r="BT52" s="110"/>
      <c r="BU52" s="110"/>
      <c r="BV52" s="110"/>
    </row>
    <row r="53" spans="1:74" customFormat="1" ht="13.5" customHeight="1" x14ac:dyDescent="0.2">
      <c r="A53" s="113"/>
      <c r="B53" s="113" t="str">
        <f t="shared" si="1"/>
        <v>AP</v>
      </c>
      <c r="C53" s="110"/>
      <c r="D53" s="110"/>
      <c r="E53" s="110"/>
      <c r="F53" s="269" t="str">
        <f t="shared" ca="1" si="2"/>
        <v>KSI_CT_CT_Planning_Start_Period</v>
      </c>
      <c r="G53" s="285"/>
      <c r="H53" s="271" t="s">
        <v>533</v>
      </c>
      <c r="I53" s="135" t="s">
        <v>557</v>
      </c>
      <c r="J53" s="135" t="s">
        <v>147</v>
      </c>
      <c r="K53" s="135" t="s">
        <v>147</v>
      </c>
      <c r="L53" s="273" t="s">
        <v>497</v>
      </c>
      <c r="M53" s="134" t="s">
        <v>221</v>
      </c>
      <c r="N53" s="277" t="str">
        <f t="shared" ca="1" si="21"/>
        <v/>
      </c>
      <c r="O53" s="277" t="str">
        <f t="shared" ca="1" si="21"/>
        <v/>
      </c>
      <c r="P53" s="277" t="str">
        <f t="shared" ca="1" si="21"/>
        <v/>
      </c>
      <c r="Q53" s="277" t="str">
        <f t="shared" ca="1" si="21"/>
        <v/>
      </c>
      <c r="R53" s="277" t="str">
        <f t="shared" ca="1" si="21"/>
        <v/>
      </c>
      <c r="S53" s="277" t="str">
        <f t="shared" ca="1" si="21"/>
        <v/>
      </c>
      <c r="T53" s="277" t="str">
        <f t="shared" ca="1" si="21"/>
        <v/>
      </c>
      <c r="U53" s="277" t="str">
        <f t="shared" ca="1" si="21"/>
        <v/>
      </c>
      <c r="V53" s="277" t="str">
        <f t="shared" ca="1" si="21"/>
        <v/>
      </c>
      <c r="W53" s="277" t="str">
        <f t="shared" ca="1" si="21"/>
        <v/>
      </c>
      <c r="X53" s="277" t="str">
        <f t="shared" ca="1" si="21"/>
        <v/>
      </c>
      <c r="Y53" s="277" t="str">
        <f t="shared" ca="1" si="21"/>
        <v/>
      </c>
      <c r="Z53" s="277" t="str">
        <f t="shared" ca="1" si="21"/>
        <v/>
      </c>
      <c r="AA53" s="277" t="str">
        <f t="shared" ca="1" si="21"/>
        <v/>
      </c>
      <c r="AB53" s="277" t="str">
        <f t="shared" ca="1" si="21"/>
        <v/>
      </c>
      <c r="AC53" s="277" t="str">
        <f t="shared" ca="1" si="20"/>
        <v/>
      </c>
      <c r="AD53" s="277" t="str">
        <f t="shared" ca="1" si="19"/>
        <v/>
      </c>
      <c r="AE53" s="277" t="str">
        <f t="shared" ca="1" si="19"/>
        <v/>
      </c>
      <c r="AF53" s="277" t="str">
        <f t="shared" ca="1" si="19"/>
        <v/>
      </c>
      <c r="AG53" s="277" t="str">
        <f t="shared" ca="1" si="19"/>
        <v/>
      </c>
      <c r="AH53" s="277" t="str">
        <f t="shared" ca="1" si="19"/>
        <v/>
      </c>
      <c r="AI53" s="277" t="str">
        <f t="shared" ca="1" si="19"/>
        <v/>
      </c>
      <c r="AJ53" s="277" t="str">
        <f t="shared" ca="1" si="19"/>
        <v/>
      </c>
      <c r="AK53" s="277" t="str">
        <f t="shared" ca="1" si="19"/>
        <v/>
      </c>
      <c r="AL53" s="277" t="str">
        <f t="shared" ca="1" si="19"/>
        <v/>
      </c>
      <c r="AM53" s="277" t="str">
        <f t="shared" ca="1" si="19"/>
        <v/>
      </c>
      <c r="AN53" s="277" t="str">
        <f t="shared" ca="1" si="19"/>
        <v/>
      </c>
      <c r="AO53" s="277" t="str">
        <f t="shared" ca="1" si="19"/>
        <v/>
      </c>
      <c r="AP53" s="277" t="str">
        <f t="shared" ca="1" si="19"/>
        <v/>
      </c>
      <c r="AQ53" s="277" t="str">
        <f t="shared" ca="1" si="19"/>
        <v/>
      </c>
      <c r="AR53" s="277" t="str">
        <f t="shared" ca="1" si="18"/>
        <v/>
      </c>
      <c r="AS53" s="277" t="str">
        <f t="shared" ca="1" si="18"/>
        <v/>
      </c>
      <c r="AT53" s="277" t="str">
        <f t="shared" ca="1" si="18"/>
        <v/>
      </c>
      <c r="AU53" s="277" t="str">
        <f t="shared" ca="1" si="18"/>
        <v/>
      </c>
      <c r="AV53" s="277" t="str">
        <f t="shared" ca="1" si="18"/>
        <v/>
      </c>
      <c r="AW53" s="277" t="str">
        <f t="shared" ca="1" si="18"/>
        <v/>
      </c>
      <c r="AX53" s="277" t="str">
        <f t="shared" ca="1" si="18"/>
        <v/>
      </c>
      <c r="AY53" s="277" t="str">
        <f t="shared" ca="1" si="18"/>
        <v/>
      </c>
      <c r="AZ53" s="277" t="str">
        <f t="shared" ca="1" si="18"/>
        <v/>
      </c>
      <c r="BA53" s="277" t="str">
        <f t="shared" ca="1" si="18"/>
        <v/>
      </c>
      <c r="BB53" s="277" t="str">
        <f t="shared" ca="1" si="18"/>
        <v/>
      </c>
      <c r="BC53" s="277" t="str">
        <f t="shared" ca="1" si="18"/>
        <v/>
      </c>
      <c r="BD53" s="277" t="str">
        <f t="shared" ca="1" si="18"/>
        <v/>
      </c>
      <c r="BE53" s="277" t="str">
        <f t="shared" ca="1" si="18"/>
        <v/>
      </c>
      <c r="BF53" s="277" t="str">
        <f t="shared" ca="1" si="18"/>
        <v/>
      </c>
      <c r="BG53" s="277" t="str">
        <f t="shared" ca="1" si="18"/>
        <v/>
      </c>
      <c r="BH53" s="277" t="str">
        <f t="shared" ca="1" si="18"/>
        <v/>
      </c>
      <c r="BI53" s="277" t="str">
        <f t="shared" ca="1" si="18"/>
        <v/>
      </c>
      <c r="BJ53" s="277" t="str">
        <f t="shared" ca="1" si="18"/>
        <v/>
      </c>
      <c r="BK53" s="277" t="str">
        <f t="shared" ca="1" si="18"/>
        <v/>
      </c>
      <c r="BL53" s="110"/>
      <c r="BM53" s="110"/>
      <c r="BN53" s="110"/>
      <c r="BO53" s="110"/>
      <c r="BP53" s="110"/>
      <c r="BQ53" s="110"/>
      <c r="BR53" s="110"/>
      <c r="BS53" s="110"/>
      <c r="BT53" s="110"/>
      <c r="BU53" s="110"/>
      <c r="BV53" s="110"/>
    </row>
    <row r="54" spans="1:74" customFormat="1" x14ac:dyDescent="0.2">
      <c r="A54" s="113"/>
      <c r="B54" s="113" t="str">
        <f t="shared" si="1"/>
        <v>AQ</v>
      </c>
      <c r="C54" s="110"/>
      <c r="D54" s="110"/>
      <c r="E54" s="110"/>
      <c r="F54" s="269" t="str">
        <f t="shared" ca="1" si="2"/>
        <v>Is_Active</v>
      </c>
      <c r="G54" s="285"/>
      <c r="H54" s="271" t="s">
        <v>534</v>
      </c>
      <c r="I54" s="135" t="s">
        <v>557</v>
      </c>
      <c r="J54" s="135" t="s">
        <v>147</v>
      </c>
      <c r="K54" s="135" t="s">
        <v>147</v>
      </c>
      <c r="L54" s="273" t="s">
        <v>497</v>
      </c>
      <c r="M54" s="134" t="s">
        <v>221</v>
      </c>
      <c r="N54" s="277" t="str">
        <f t="shared" ca="1" si="21"/>
        <v/>
      </c>
      <c r="O54" s="277" t="str">
        <f t="shared" ca="1" si="21"/>
        <v/>
      </c>
      <c r="P54" s="277" t="str">
        <f t="shared" ca="1" si="21"/>
        <v/>
      </c>
      <c r="Q54" s="277" t="str">
        <f t="shared" ca="1" si="21"/>
        <v/>
      </c>
      <c r="R54" s="277" t="str">
        <f t="shared" ca="1" si="21"/>
        <v/>
      </c>
      <c r="S54" s="277" t="str">
        <f t="shared" ca="1" si="21"/>
        <v/>
      </c>
      <c r="T54" s="277" t="str">
        <f t="shared" ca="1" si="21"/>
        <v/>
      </c>
      <c r="U54" s="277" t="str">
        <f t="shared" ca="1" si="21"/>
        <v/>
      </c>
      <c r="V54" s="277" t="str">
        <f t="shared" ca="1" si="21"/>
        <v/>
      </c>
      <c r="W54" s="277" t="str">
        <f t="shared" ca="1" si="21"/>
        <v/>
      </c>
      <c r="X54" s="277" t="str">
        <f t="shared" ca="1" si="21"/>
        <v/>
      </c>
      <c r="Y54" s="277" t="str">
        <f t="shared" ca="1" si="21"/>
        <v/>
      </c>
      <c r="Z54" s="277" t="str">
        <f t="shared" ca="1" si="21"/>
        <v/>
      </c>
      <c r="AA54" s="277" t="str">
        <f t="shared" ca="1" si="21"/>
        <v/>
      </c>
      <c r="AB54" s="277" t="str">
        <f t="shared" ca="1" si="21"/>
        <v/>
      </c>
      <c r="AC54" s="277" t="str">
        <f t="shared" ca="1" si="20"/>
        <v/>
      </c>
      <c r="AD54" s="277" t="str">
        <f t="shared" ca="1" si="19"/>
        <v/>
      </c>
      <c r="AE54" s="277" t="str">
        <f t="shared" ca="1" si="19"/>
        <v/>
      </c>
      <c r="AF54" s="277" t="str">
        <f t="shared" ca="1" si="19"/>
        <v/>
      </c>
      <c r="AG54" s="277" t="str">
        <f t="shared" ca="1" si="19"/>
        <v/>
      </c>
      <c r="AH54" s="277" t="str">
        <f t="shared" ca="1" si="19"/>
        <v/>
      </c>
      <c r="AI54" s="277" t="str">
        <f t="shared" ca="1" si="19"/>
        <v/>
      </c>
      <c r="AJ54" s="277" t="str">
        <f t="shared" ca="1" si="19"/>
        <v/>
      </c>
      <c r="AK54" s="277" t="str">
        <f t="shared" ca="1" si="19"/>
        <v/>
      </c>
      <c r="AL54" s="277" t="str">
        <f t="shared" ca="1" si="19"/>
        <v/>
      </c>
      <c r="AM54" s="277" t="str">
        <f t="shared" ca="1" si="19"/>
        <v/>
      </c>
      <c r="AN54" s="277" t="str">
        <f t="shared" ca="1" si="19"/>
        <v/>
      </c>
      <c r="AO54" s="277" t="str">
        <f t="shared" ca="1" si="19"/>
        <v/>
      </c>
      <c r="AP54" s="277" t="str">
        <f t="shared" ca="1" si="19"/>
        <v/>
      </c>
      <c r="AQ54" s="277" t="str">
        <f t="shared" ca="1" si="19"/>
        <v/>
      </c>
      <c r="AR54" s="277" t="str">
        <f t="shared" ca="1" si="18"/>
        <v/>
      </c>
      <c r="AS54" s="277" t="str">
        <f t="shared" ca="1" si="18"/>
        <v/>
      </c>
      <c r="AT54" s="277" t="str">
        <f t="shared" ca="1" si="18"/>
        <v/>
      </c>
      <c r="AU54" s="277" t="str">
        <f t="shared" ca="1" si="18"/>
        <v/>
      </c>
      <c r="AV54" s="277" t="str">
        <f t="shared" ca="1" si="18"/>
        <v/>
      </c>
      <c r="AW54" s="277" t="str">
        <f t="shared" ca="1" si="18"/>
        <v/>
      </c>
      <c r="AX54" s="277" t="str">
        <f t="shared" ca="1" si="18"/>
        <v/>
      </c>
      <c r="AY54" s="277" t="str">
        <f t="shared" ca="1" si="18"/>
        <v/>
      </c>
      <c r="AZ54" s="277" t="str">
        <f t="shared" ca="1" si="18"/>
        <v/>
      </c>
      <c r="BA54" s="277" t="str">
        <f t="shared" ca="1" si="18"/>
        <v/>
      </c>
      <c r="BB54" s="277" t="str">
        <f t="shared" ca="1" si="18"/>
        <v/>
      </c>
      <c r="BC54" s="277" t="str">
        <f t="shared" ca="1" si="18"/>
        <v/>
      </c>
      <c r="BD54" s="277" t="str">
        <f t="shared" ref="AR54:BK62" ca="1" si="22">IF(LEN(INDIRECT("SWMETA!"&amp;$B54&amp;BD$14))=0,"",INDIRECT("SWMETA!"&amp;$B54&amp;BD$14))</f>
        <v/>
      </c>
      <c r="BE54" s="277" t="str">
        <f t="shared" ca="1" si="22"/>
        <v/>
      </c>
      <c r="BF54" s="277" t="str">
        <f t="shared" ca="1" si="22"/>
        <v/>
      </c>
      <c r="BG54" s="277" t="str">
        <f t="shared" ca="1" si="22"/>
        <v/>
      </c>
      <c r="BH54" s="277" t="str">
        <f t="shared" ca="1" si="22"/>
        <v/>
      </c>
      <c r="BI54" s="277" t="str">
        <f t="shared" ca="1" si="22"/>
        <v/>
      </c>
      <c r="BJ54" s="277" t="str">
        <f t="shared" ca="1" si="22"/>
        <v/>
      </c>
      <c r="BK54" s="277" t="str">
        <f t="shared" ca="1" si="22"/>
        <v/>
      </c>
      <c r="BL54" s="110"/>
      <c r="BM54" s="110"/>
      <c r="BN54" s="110"/>
      <c r="BO54" s="110"/>
      <c r="BP54" s="110"/>
      <c r="BQ54" s="110"/>
      <c r="BR54" s="110"/>
      <c r="BS54" s="110"/>
      <c r="BT54" s="110"/>
      <c r="BU54" s="110"/>
      <c r="BV54" s="110"/>
    </row>
    <row r="55" spans="1:74" customFormat="1" x14ac:dyDescent="0.2">
      <c r="A55" s="113"/>
      <c r="B55" s="113" t="str">
        <f t="shared" si="1"/>
        <v>AR</v>
      </c>
      <c r="C55" s="110"/>
      <c r="D55" s="110"/>
      <c r="E55" s="110"/>
      <c r="F55" s="269" t="str">
        <f t="shared" ca="1" si="2"/>
        <v>Is_Discontinued</v>
      </c>
      <c r="G55" s="285"/>
      <c r="H55" s="271" t="s">
        <v>535</v>
      </c>
      <c r="I55" s="135" t="s">
        <v>557</v>
      </c>
      <c r="J55" s="135" t="s">
        <v>147</v>
      </c>
      <c r="K55" s="135" t="s">
        <v>147</v>
      </c>
      <c r="L55" s="273" t="s">
        <v>497</v>
      </c>
      <c r="M55" s="134" t="s">
        <v>221</v>
      </c>
      <c r="N55" s="277" t="str">
        <f t="shared" ca="1" si="21"/>
        <v/>
      </c>
      <c r="O55" s="277" t="str">
        <f t="shared" ca="1" si="21"/>
        <v/>
      </c>
      <c r="P55" s="277" t="str">
        <f t="shared" ca="1" si="21"/>
        <v/>
      </c>
      <c r="Q55" s="277" t="str">
        <f t="shared" ca="1" si="21"/>
        <v/>
      </c>
      <c r="R55" s="277" t="str">
        <f t="shared" ca="1" si="21"/>
        <v/>
      </c>
      <c r="S55" s="277" t="str">
        <f t="shared" ca="1" si="21"/>
        <v/>
      </c>
      <c r="T55" s="277" t="str">
        <f t="shared" ca="1" si="21"/>
        <v/>
      </c>
      <c r="U55" s="277" t="str">
        <f t="shared" ca="1" si="21"/>
        <v/>
      </c>
      <c r="V55" s="277" t="str">
        <f t="shared" ca="1" si="21"/>
        <v/>
      </c>
      <c r="W55" s="277" t="str">
        <f t="shared" ca="1" si="21"/>
        <v/>
      </c>
      <c r="X55" s="277" t="str">
        <f t="shared" ca="1" si="21"/>
        <v/>
      </c>
      <c r="Y55" s="277" t="str">
        <f t="shared" ca="1" si="21"/>
        <v/>
      </c>
      <c r="Z55" s="277" t="str">
        <f t="shared" ca="1" si="21"/>
        <v/>
      </c>
      <c r="AA55" s="277" t="str">
        <f t="shared" ca="1" si="21"/>
        <v/>
      </c>
      <c r="AB55" s="277" t="str">
        <f t="shared" ca="1" si="21"/>
        <v/>
      </c>
      <c r="AC55" s="277" t="str">
        <f t="shared" ca="1" si="20"/>
        <v/>
      </c>
      <c r="AD55" s="277" t="str">
        <f t="shared" ca="1" si="19"/>
        <v/>
      </c>
      <c r="AE55" s="277" t="str">
        <f t="shared" ca="1" si="19"/>
        <v/>
      </c>
      <c r="AF55" s="277" t="str">
        <f t="shared" ca="1" si="19"/>
        <v/>
      </c>
      <c r="AG55" s="277" t="str">
        <f t="shared" ca="1" si="19"/>
        <v/>
      </c>
      <c r="AH55" s="277" t="str">
        <f t="shared" ca="1" si="19"/>
        <v/>
      </c>
      <c r="AI55" s="277" t="str">
        <f t="shared" ca="1" si="19"/>
        <v/>
      </c>
      <c r="AJ55" s="277" t="str">
        <f t="shared" ca="1" si="19"/>
        <v/>
      </c>
      <c r="AK55" s="277" t="str">
        <f t="shared" ca="1" si="19"/>
        <v/>
      </c>
      <c r="AL55" s="277" t="str">
        <f t="shared" ca="1" si="19"/>
        <v/>
      </c>
      <c r="AM55" s="277" t="str">
        <f t="shared" ca="1" si="19"/>
        <v/>
      </c>
      <c r="AN55" s="277" t="str">
        <f t="shared" ca="1" si="19"/>
        <v/>
      </c>
      <c r="AO55" s="277" t="str">
        <f t="shared" ca="1" si="19"/>
        <v/>
      </c>
      <c r="AP55" s="277" t="str">
        <f t="shared" ca="1" si="19"/>
        <v/>
      </c>
      <c r="AQ55" s="277" t="str">
        <f t="shared" ca="1" si="19"/>
        <v/>
      </c>
      <c r="AR55" s="277" t="str">
        <f t="shared" ca="1" si="22"/>
        <v/>
      </c>
      <c r="AS55" s="277" t="str">
        <f t="shared" ca="1" si="22"/>
        <v/>
      </c>
      <c r="AT55" s="277" t="str">
        <f t="shared" ca="1" si="22"/>
        <v/>
      </c>
      <c r="AU55" s="277" t="str">
        <f t="shared" ca="1" si="22"/>
        <v/>
      </c>
      <c r="AV55" s="277" t="str">
        <f t="shared" ca="1" si="22"/>
        <v/>
      </c>
      <c r="AW55" s="277" t="str">
        <f t="shared" ca="1" si="22"/>
        <v/>
      </c>
      <c r="AX55" s="277" t="str">
        <f t="shared" ca="1" si="22"/>
        <v/>
      </c>
      <c r="AY55" s="277" t="str">
        <f t="shared" ca="1" si="22"/>
        <v/>
      </c>
      <c r="AZ55" s="277" t="str">
        <f t="shared" ca="1" si="22"/>
        <v/>
      </c>
      <c r="BA55" s="277" t="str">
        <f t="shared" ca="1" si="22"/>
        <v/>
      </c>
      <c r="BB55" s="277" t="str">
        <f t="shared" ca="1" si="22"/>
        <v/>
      </c>
      <c r="BC55" s="277" t="str">
        <f t="shared" ca="1" si="22"/>
        <v/>
      </c>
      <c r="BD55" s="277" t="str">
        <f t="shared" ca="1" si="22"/>
        <v/>
      </c>
      <c r="BE55" s="277" t="str">
        <f t="shared" ca="1" si="22"/>
        <v/>
      </c>
      <c r="BF55" s="277" t="str">
        <f t="shared" ca="1" si="22"/>
        <v/>
      </c>
      <c r="BG55" s="277" t="str">
        <f t="shared" ca="1" si="22"/>
        <v/>
      </c>
      <c r="BH55" s="277" t="str">
        <f t="shared" ca="1" si="22"/>
        <v/>
      </c>
      <c r="BI55" s="277" t="str">
        <f t="shared" ca="1" si="22"/>
        <v/>
      </c>
      <c r="BJ55" s="277" t="str">
        <f t="shared" ca="1" si="22"/>
        <v/>
      </c>
      <c r="BK55" s="277" t="str">
        <f t="shared" ca="1" si="22"/>
        <v/>
      </c>
      <c r="BL55" s="110"/>
      <c r="BM55" s="110"/>
      <c r="BN55" s="110"/>
      <c r="BO55" s="110"/>
      <c r="BP55" s="110"/>
      <c r="BQ55" s="110"/>
      <c r="BR55" s="110"/>
      <c r="BS55" s="110"/>
      <c r="BT55" s="110"/>
      <c r="BU55" s="110"/>
      <c r="BV55" s="110"/>
    </row>
    <row r="56" spans="1:74" customFormat="1" x14ac:dyDescent="0.2">
      <c r="A56" s="113"/>
      <c r="B56" s="113" t="str">
        <f t="shared" si="1"/>
        <v>AS</v>
      </c>
      <c r="C56" s="110"/>
      <c r="D56" s="110"/>
      <c r="E56" s="110"/>
      <c r="F56" s="269" t="str">
        <f t="shared" ca="1" si="2"/>
        <v>Group_Key_Id</v>
      </c>
      <c r="G56" s="285"/>
      <c r="H56" s="271" t="s">
        <v>536</v>
      </c>
      <c r="I56" s="135" t="s">
        <v>495</v>
      </c>
      <c r="J56" s="135" t="s">
        <v>481</v>
      </c>
      <c r="K56" s="135" t="s">
        <v>481</v>
      </c>
      <c r="L56" s="273" t="s">
        <v>497</v>
      </c>
      <c r="M56" s="134" t="s">
        <v>221</v>
      </c>
      <c r="N56" s="277" t="str">
        <f t="shared" ca="1" si="21"/>
        <v/>
      </c>
      <c r="O56" s="277" t="str">
        <f t="shared" ca="1" si="21"/>
        <v/>
      </c>
      <c r="P56" s="277" t="str">
        <f t="shared" ca="1" si="21"/>
        <v/>
      </c>
      <c r="Q56" s="277" t="str">
        <f t="shared" ca="1" si="21"/>
        <v/>
      </c>
      <c r="R56" s="277" t="str">
        <f t="shared" ca="1" si="21"/>
        <v/>
      </c>
      <c r="S56" s="277" t="str">
        <f t="shared" ca="1" si="21"/>
        <v/>
      </c>
      <c r="T56" s="277" t="str">
        <f t="shared" ca="1" si="21"/>
        <v/>
      </c>
      <c r="U56" s="277" t="str">
        <f t="shared" ca="1" si="21"/>
        <v/>
      </c>
      <c r="V56" s="277" t="str">
        <f t="shared" ca="1" si="21"/>
        <v/>
      </c>
      <c r="W56" s="277" t="str">
        <f t="shared" ca="1" si="21"/>
        <v/>
      </c>
      <c r="X56" s="277" t="str">
        <f t="shared" ca="1" si="21"/>
        <v/>
      </c>
      <c r="Y56" s="277" t="str">
        <f t="shared" ca="1" si="21"/>
        <v/>
      </c>
      <c r="Z56" s="277" t="str">
        <f t="shared" ca="1" si="21"/>
        <v/>
      </c>
      <c r="AA56" s="277" t="str">
        <f t="shared" ca="1" si="21"/>
        <v/>
      </c>
      <c r="AB56" s="277" t="str">
        <f t="shared" ca="1" si="21"/>
        <v/>
      </c>
      <c r="AC56" s="277" t="str">
        <f t="shared" ca="1" si="20"/>
        <v/>
      </c>
      <c r="AD56" s="277" t="str">
        <f t="shared" ca="1" si="19"/>
        <v/>
      </c>
      <c r="AE56" s="277" t="str">
        <f t="shared" ca="1" si="19"/>
        <v/>
      </c>
      <c r="AF56" s="277" t="str">
        <f t="shared" ca="1" si="19"/>
        <v/>
      </c>
      <c r="AG56" s="277" t="str">
        <f t="shared" ca="1" si="19"/>
        <v/>
      </c>
      <c r="AH56" s="277" t="str">
        <f t="shared" ca="1" si="19"/>
        <v/>
      </c>
      <c r="AI56" s="277" t="str">
        <f t="shared" ca="1" si="19"/>
        <v/>
      </c>
      <c r="AJ56" s="277" t="str">
        <f t="shared" ca="1" si="19"/>
        <v/>
      </c>
      <c r="AK56" s="277" t="str">
        <f t="shared" ca="1" si="19"/>
        <v/>
      </c>
      <c r="AL56" s="277" t="str">
        <f t="shared" ca="1" si="19"/>
        <v/>
      </c>
      <c r="AM56" s="277" t="str">
        <f t="shared" ca="1" si="19"/>
        <v/>
      </c>
      <c r="AN56" s="277" t="str">
        <f t="shared" ca="1" si="19"/>
        <v/>
      </c>
      <c r="AO56" s="277" t="str">
        <f t="shared" ca="1" si="19"/>
        <v/>
      </c>
      <c r="AP56" s="277" t="str">
        <f t="shared" ca="1" si="19"/>
        <v/>
      </c>
      <c r="AQ56" s="277" t="str">
        <f t="shared" ca="1" si="19"/>
        <v/>
      </c>
      <c r="AR56" s="277" t="str">
        <f t="shared" ca="1" si="22"/>
        <v/>
      </c>
      <c r="AS56" s="277" t="str">
        <f t="shared" ca="1" si="22"/>
        <v/>
      </c>
      <c r="AT56" s="277" t="str">
        <f t="shared" ca="1" si="22"/>
        <v/>
      </c>
      <c r="AU56" s="277" t="str">
        <f t="shared" ca="1" si="22"/>
        <v/>
      </c>
      <c r="AV56" s="277" t="str">
        <f t="shared" ca="1" si="22"/>
        <v/>
      </c>
      <c r="AW56" s="277" t="str">
        <f t="shared" ca="1" si="22"/>
        <v/>
      </c>
      <c r="AX56" s="277" t="str">
        <f t="shared" ca="1" si="22"/>
        <v/>
      </c>
      <c r="AY56" s="277" t="str">
        <f t="shared" ca="1" si="22"/>
        <v/>
      </c>
      <c r="AZ56" s="277" t="str">
        <f t="shared" ca="1" si="22"/>
        <v/>
      </c>
      <c r="BA56" s="277" t="str">
        <f t="shared" ca="1" si="22"/>
        <v/>
      </c>
      <c r="BB56" s="277" t="str">
        <f t="shared" ca="1" si="22"/>
        <v/>
      </c>
      <c r="BC56" s="277" t="str">
        <f t="shared" ca="1" si="22"/>
        <v/>
      </c>
      <c r="BD56" s="277" t="str">
        <f t="shared" ca="1" si="22"/>
        <v/>
      </c>
      <c r="BE56" s="277" t="str">
        <f t="shared" ca="1" si="22"/>
        <v/>
      </c>
      <c r="BF56" s="277" t="str">
        <f t="shared" ca="1" si="22"/>
        <v/>
      </c>
      <c r="BG56" s="277" t="str">
        <f t="shared" ca="1" si="22"/>
        <v/>
      </c>
      <c r="BH56" s="277" t="str">
        <f t="shared" ca="1" si="22"/>
        <v/>
      </c>
      <c r="BI56" s="277" t="str">
        <f t="shared" ca="1" si="22"/>
        <v/>
      </c>
      <c r="BJ56" s="277" t="str">
        <f t="shared" ca="1" si="22"/>
        <v/>
      </c>
      <c r="BK56" s="277" t="str">
        <f t="shared" ca="1" si="22"/>
        <v/>
      </c>
      <c r="BL56" s="110"/>
      <c r="BM56" s="110"/>
      <c r="BN56" s="110"/>
      <c r="BO56" s="110"/>
      <c r="BP56" s="110"/>
      <c r="BQ56" s="110"/>
      <c r="BR56" s="110"/>
      <c r="BS56" s="110"/>
      <c r="BT56" s="110"/>
      <c r="BU56" s="110"/>
      <c r="BV56" s="110"/>
    </row>
    <row r="57" spans="1:74" customFormat="1" x14ac:dyDescent="0.2">
      <c r="A57" s="113"/>
      <c r="B57" s="113" t="str">
        <f t="shared" si="1"/>
        <v>AT</v>
      </c>
      <c r="C57" s="110"/>
      <c r="D57" s="110"/>
      <c r="E57" s="110"/>
      <c r="F57" s="269" t="str">
        <f t="shared" ca="1" si="2"/>
        <v>Group_Key_Description</v>
      </c>
      <c r="G57" s="285"/>
      <c r="H57" s="271" t="s">
        <v>537</v>
      </c>
      <c r="I57" s="135" t="s">
        <v>495</v>
      </c>
      <c r="J57" s="135" t="s">
        <v>147</v>
      </c>
      <c r="K57" s="135" t="s">
        <v>147</v>
      </c>
      <c r="L57" s="273" t="s">
        <v>497</v>
      </c>
      <c r="M57" s="282" t="s">
        <v>221</v>
      </c>
      <c r="N57" s="277" t="str">
        <f t="shared" ca="1" si="21"/>
        <v/>
      </c>
      <c r="O57" s="277" t="str">
        <f t="shared" ca="1" si="21"/>
        <v/>
      </c>
      <c r="P57" s="277" t="str">
        <f t="shared" ca="1" si="21"/>
        <v/>
      </c>
      <c r="Q57" s="277" t="str">
        <f t="shared" ca="1" si="21"/>
        <v/>
      </c>
      <c r="R57" s="277" t="str">
        <f t="shared" ca="1" si="21"/>
        <v/>
      </c>
      <c r="S57" s="277" t="str">
        <f t="shared" ca="1" si="21"/>
        <v/>
      </c>
      <c r="T57" s="277" t="str">
        <f t="shared" ca="1" si="21"/>
        <v/>
      </c>
      <c r="U57" s="277" t="str">
        <f t="shared" ca="1" si="21"/>
        <v/>
      </c>
      <c r="V57" s="277" t="str">
        <f t="shared" ca="1" si="21"/>
        <v/>
      </c>
      <c r="W57" s="277" t="str">
        <f t="shared" ca="1" si="21"/>
        <v/>
      </c>
      <c r="X57" s="277" t="str">
        <f t="shared" ca="1" si="21"/>
        <v/>
      </c>
      <c r="Y57" s="277" t="str">
        <f t="shared" ca="1" si="21"/>
        <v/>
      </c>
      <c r="Z57" s="277" t="str">
        <f t="shared" ca="1" si="21"/>
        <v/>
      </c>
      <c r="AA57" s="277" t="str">
        <f t="shared" ca="1" si="21"/>
        <v/>
      </c>
      <c r="AB57" s="277" t="str">
        <f t="shared" ca="1" si="21"/>
        <v/>
      </c>
      <c r="AC57" s="277" t="str">
        <f t="shared" ca="1" si="20"/>
        <v/>
      </c>
      <c r="AD57" s="277" t="str">
        <f t="shared" ca="1" si="19"/>
        <v/>
      </c>
      <c r="AE57" s="277" t="str">
        <f t="shared" ca="1" si="19"/>
        <v/>
      </c>
      <c r="AF57" s="277" t="str">
        <f t="shared" ca="1" si="19"/>
        <v/>
      </c>
      <c r="AG57" s="277" t="str">
        <f t="shared" ca="1" si="19"/>
        <v/>
      </c>
      <c r="AH57" s="277" t="str">
        <f t="shared" ca="1" si="19"/>
        <v/>
      </c>
      <c r="AI57" s="277" t="str">
        <f t="shared" ca="1" si="19"/>
        <v/>
      </c>
      <c r="AJ57" s="277" t="str">
        <f t="shared" ca="1" si="19"/>
        <v/>
      </c>
      <c r="AK57" s="277" t="str">
        <f t="shared" ca="1" si="19"/>
        <v/>
      </c>
      <c r="AL57" s="277" t="str">
        <f t="shared" ca="1" si="19"/>
        <v/>
      </c>
      <c r="AM57" s="277" t="str">
        <f t="shared" ca="1" si="19"/>
        <v/>
      </c>
      <c r="AN57" s="277" t="str">
        <f t="shared" ca="1" si="19"/>
        <v/>
      </c>
      <c r="AO57" s="277" t="str">
        <f t="shared" ca="1" si="19"/>
        <v/>
      </c>
      <c r="AP57" s="277" t="str">
        <f t="shared" ca="1" si="19"/>
        <v/>
      </c>
      <c r="AQ57" s="277" t="str">
        <f t="shared" ca="1" si="19"/>
        <v/>
      </c>
      <c r="AR57" s="277" t="str">
        <f t="shared" ca="1" si="22"/>
        <v/>
      </c>
      <c r="AS57" s="277" t="str">
        <f t="shared" ca="1" si="22"/>
        <v/>
      </c>
      <c r="AT57" s="277" t="str">
        <f t="shared" ca="1" si="22"/>
        <v/>
      </c>
      <c r="AU57" s="277" t="str">
        <f t="shared" ca="1" si="22"/>
        <v/>
      </c>
      <c r="AV57" s="277" t="str">
        <f t="shared" ca="1" si="22"/>
        <v/>
      </c>
      <c r="AW57" s="277" t="str">
        <f t="shared" ca="1" si="22"/>
        <v/>
      </c>
      <c r="AX57" s="277" t="str">
        <f t="shared" ca="1" si="22"/>
        <v/>
      </c>
      <c r="AY57" s="277" t="str">
        <f t="shared" ca="1" si="22"/>
        <v/>
      </c>
      <c r="AZ57" s="277" t="str">
        <f t="shared" ca="1" si="22"/>
        <v/>
      </c>
      <c r="BA57" s="277" t="str">
        <f t="shared" ca="1" si="22"/>
        <v/>
      </c>
      <c r="BB57" s="277" t="str">
        <f t="shared" ca="1" si="22"/>
        <v/>
      </c>
      <c r="BC57" s="277" t="str">
        <f t="shared" ca="1" si="22"/>
        <v/>
      </c>
      <c r="BD57" s="277" t="str">
        <f t="shared" ca="1" si="22"/>
        <v/>
      </c>
      <c r="BE57" s="277" t="str">
        <f t="shared" ca="1" si="22"/>
        <v/>
      </c>
      <c r="BF57" s="277" t="str">
        <f t="shared" ca="1" si="22"/>
        <v/>
      </c>
      <c r="BG57" s="277" t="str">
        <f t="shared" ca="1" si="22"/>
        <v/>
      </c>
      <c r="BH57" s="277" t="str">
        <f t="shared" ca="1" si="22"/>
        <v/>
      </c>
      <c r="BI57" s="277" t="str">
        <f t="shared" ca="1" si="22"/>
        <v/>
      </c>
      <c r="BJ57" s="277" t="str">
        <f t="shared" ca="1" si="22"/>
        <v/>
      </c>
      <c r="BK57" s="277" t="str">
        <f t="shared" ca="1" si="22"/>
        <v/>
      </c>
      <c r="BL57" s="110"/>
      <c r="BM57" s="110"/>
      <c r="BN57" s="110"/>
      <c r="BO57" s="110"/>
      <c r="BP57" s="110"/>
      <c r="BQ57" s="110"/>
      <c r="BR57" s="110"/>
      <c r="BS57" s="110"/>
      <c r="BT57" s="110"/>
      <c r="BU57" s="110"/>
      <c r="BV57" s="110"/>
    </row>
    <row r="58" spans="1:74" customFormat="1" x14ac:dyDescent="0.2">
      <c r="A58" s="113"/>
      <c r="B58" s="113" t="str">
        <f t="shared" si="1"/>
        <v>AU</v>
      </c>
      <c r="C58" s="110"/>
      <c r="D58" s="110"/>
      <c r="E58" s="110"/>
      <c r="F58" s="269" t="str">
        <f t="shared" ca="1" si="2"/>
        <v>Customer_Team_Id</v>
      </c>
      <c r="G58" s="285"/>
      <c r="H58" s="271" t="s">
        <v>538</v>
      </c>
      <c r="I58" s="135" t="s">
        <v>495</v>
      </c>
      <c r="J58" s="135" t="s">
        <v>481</v>
      </c>
      <c r="K58" s="135" t="s">
        <v>481</v>
      </c>
      <c r="L58" s="273" t="s">
        <v>497</v>
      </c>
      <c r="M58" s="126" t="s">
        <v>221</v>
      </c>
      <c r="N58" s="277" t="str">
        <f t="shared" ca="1" si="21"/>
        <v/>
      </c>
      <c r="O58" s="277" t="str">
        <f t="shared" ca="1" si="21"/>
        <v/>
      </c>
      <c r="P58" s="277" t="str">
        <f t="shared" ca="1" si="21"/>
        <v/>
      </c>
      <c r="Q58" s="277" t="str">
        <f t="shared" ca="1" si="21"/>
        <v/>
      </c>
      <c r="R58" s="277" t="str">
        <f t="shared" ca="1" si="21"/>
        <v/>
      </c>
      <c r="S58" s="277" t="str">
        <f t="shared" ca="1" si="21"/>
        <v/>
      </c>
      <c r="T58" s="277" t="str">
        <f t="shared" ca="1" si="21"/>
        <v/>
      </c>
      <c r="U58" s="277" t="str">
        <f t="shared" ca="1" si="21"/>
        <v/>
      </c>
      <c r="V58" s="277" t="str">
        <f t="shared" ca="1" si="21"/>
        <v/>
      </c>
      <c r="W58" s="277" t="str">
        <f t="shared" ca="1" si="21"/>
        <v/>
      </c>
      <c r="X58" s="277" t="str">
        <f t="shared" ca="1" si="21"/>
        <v/>
      </c>
      <c r="Y58" s="277" t="str">
        <f t="shared" ca="1" si="21"/>
        <v/>
      </c>
      <c r="Z58" s="277" t="str">
        <f t="shared" ca="1" si="21"/>
        <v/>
      </c>
      <c r="AA58" s="277" t="str">
        <f t="shared" ca="1" si="21"/>
        <v/>
      </c>
      <c r="AB58" s="277" t="str">
        <f t="shared" ca="1" si="21"/>
        <v/>
      </c>
      <c r="AC58" s="277" t="str">
        <f t="shared" ca="1" si="20"/>
        <v/>
      </c>
      <c r="AD58" s="277" t="str">
        <f t="shared" ca="1" si="19"/>
        <v/>
      </c>
      <c r="AE58" s="277" t="str">
        <f t="shared" ca="1" si="19"/>
        <v/>
      </c>
      <c r="AF58" s="277" t="str">
        <f t="shared" ca="1" si="19"/>
        <v/>
      </c>
      <c r="AG58" s="277" t="str">
        <f t="shared" ca="1" si="19"/>
        <v/>
      </c>
      <c r="AH58" s="277" t="str">
        <f t="shared" ca="1" si="19"/>
        <v/>
      </c>
      <c r="AI58" s="277" t="str">
        <f t="shared" ca="1" si="19"/>
        <v/>
      </c>
      <c r="AJ58" s="277" t="str">
        <f t="shared" ca="1" si="19"/>
        <v/>
      </c>
      <c r="AK58" s="277" t="str">
        <f t="shared" ca="1" si="19"/>
        <v/>
      </c>
      <c r="AL58" s="277" t="str">
        <f t="shared" ca="1" si="19"/>
        <v/>
      </c>
      <c r="AM58" s="277" t="str">
        <f t="shared" ca="1" si="19"/>
        <v/>
      </c>
      <c r="AN58" s="277" t="str">
        <f t="shared" ca="1" si="19"/>
        <v/>
      </c>
      <c r="AO58" s="277" t="str">
        <f t="shared" ca="1" si="19"/>
        <v/>
      </c>
      <c r="AP58" s="277" t="str">
        <f t="shared" ca="1" si="19"/>
        <v/>
      </c>
      <c r="AQ58" s="277" t="str">
        <f t="shared" ca="1" si="19"/>
        <v/>
      </c>
      <c r="AR58" s="277" t="str">
        <f t="shared" ca="1" si="22"/>
        <v/>
      </c>
      <c r="AS58" s="277" t="str">
        <f t="shared" ca="1" si="22"/>
        <v/>
      </c>
      <c r="AT58" s="277" t="str">
        <f t="shared" ca="1" si="22"/>
        <v/>
      </c>
      <c r="AU58" s="277" t="str">
        <f t="shared" ca="1" si="22"/>
        <v/>
      </c>
      <c r="AV58" s="277" t="str">
        <f t="shared" ca="1" si="22"/>
        <v/>
      </c>
      <c r="AW58" s="277" t="str">
        <f t="shared" ca="1" si="22"/>
        <v/>
      </c>
      <c r="AX58" s="277" t="str">
        <f t="shared" ca="1" si="22"/>
        <v/>
      </c>
      <c r="AY58" s="277" t="str">
        <f t="shared" ca="1" si="22"/>
        <v/>
      </c>
      <c r="AZ58" s="277" t="str">
        <f t="shared" ca="1" si="22"/>
        <v/>
      </c>
      <c r="BA58" s="277" t="str">
        <f t="shared" ca="1" si="22"/>
        <v/>
      </c>
      <c r="BB58" s="277" t="str">
        <f t="shared" ca="1" si="22"/>
        <v/>
      </c>
      <c r="BC58" s="277" t="str">
        <f t="shared" ca="1" si="22"/>
        <v/>
      </c>
      <c r="BD58" s="277" t="str">
        <f t="shared" ca="1" si="22"/>
        <v/>
      </c>
      <c r="BE58" s="277" t="str">
        <f t="shared" ca="1" si="22"/>
        <v/>
      </c>
      <c r="BF58" s="277" t="str">
        <f t="shared" ca="1" si="22"/>
        <v/>
      </c>
      <c r="BG58" s="277" t="str">
        <f t="shared" ca="1" si="22"/>
        <v/>
      </c>
      <c r="BH58" s="277" t="str">
        <f t="shared" ca="1" si="22"/>
        <v/>
      </c>
      <c r="BI58" s="277" t="str">
        <f t="shared" ca="1" si="22"/>
        <v/>
      </c>
      <c r="BJ58" s="277" t="str">
        <f t="shared" ca="1" si="22"/>
        <v/>
      </c>
      <c r="BK58" s="277" t="str">
        <f t="shared" ca="1" si="22"/>
        <v/>
      </c>
      <c r="BL58" s="110"/>
      <c r="BM58" s="110"/>
      <c r="BN58" s="110"/>
      <c r="BO58" s="110"/>
      <c r="BP58" s="110"/>
      <c r="BQ58" s="110"/>
      <c r="BR58" s="110"/>
      <c r="BS58" s="110"/>
      <c r="BT58" s="110"/>
      <c r="BU58" s="110"/>
      <c r="BV58" s="110"/>
    </row>
    <row r="59" spans="1:74" customFormat="1" x14ac:dyDescent="0.2">
      <c r="A59" s="113"/>
      <c r="B59" s="113" t="str">
        <f t="shared" si="1"/>
        <v>AV</v>
      </c>
      <c r="C59" s="110"/>
      <c r="D59" s="110"/>
      <c r="E59" s="110"/>
      <c r="F59" s="269" t="str">
        <f t="shared" ca="1" si="2"/>
        <v>Customer_Team_Description</v>
      </c>
      <c r="G59" s="285"/>
      <c r="H59" s="271" t="s">
        <v>539</v>
      </c>
      <c r="I59" s="135" t="s">
        <v>495</v>
      </c>
      <c r="J59" s="135" t="s">
        <v>147</v>
      </c>
      <c r="K59" s="135" t="s">
        <v>147</v>
      </c>
      <c r="L59" s="273" t="s">
        <v>497</v>
      </c>
      <c r="M59" s="126" t="s">
        <v>221</v>
      </c>
      <c r="N59" s="277" t="str">
        <f t="shared" ca="1" si="21"/>
        <v/>
      </c>
      <c r="O59" s="277" t="str">
        <f t="shared" ca="1" si="21"/>
        <v/>
      </c>
      <c r="P59" s="277" t="str">
        <f t="shared" ca="1" si="21"/>
        <v/>
      </c>
      <c r="Q59" s="277" t="str">
        <f t="shared" ca="1" si="21"/>
        <v/>
      </c>
      <c r="R59" s="277" t="str">
        <f t="shared" ca="1" si="21"/>
        <v/>
      </c>
      <c r="S59" s="277" t="str">
        <f t="shared" ca="1" si="21"/>
        <v/>
      </c>
      <c r="T59" s="277" t="str">
        <f t="shared" ca="1" si="21"/>
        <v/>
      </c>
      <c r="U59" s="277" t="str">
        <f t="shared" ca="1" si="21"/>
        <v/>
      </c>
      <c r="V59" s="277" t="str">
        <f t="shared" ca="1" si="21"/>
        <v/>
      </c>
      <c r="W59" s="277" t="str">
        <f t="shared" ca="1" si="21"/>
        <v/>
      </c>
      <c r="X59" s="277" t="str">
        <f t="shared" ca="1" si="21"/>
        <v/>
      </c>
      <c r="Y59" s="277" t="str">
        <f t="shared" ca="1" si="21"/>
        <v/>
      </c>
      <c r="Z59" s="277" t="str">
        <f t="shared" ca="1" si="21"/>
        <v/>
      </c>
      <c r="AA59" s="277" t="str">
        <f t="shared" ca="1" si="21"/>
        <v/>
      </c>
      <c r="AB59" s="277" t="str">
        <f t="shared" ca="1" si="21"/>
        <v/>
      </c>
      <c r="AC59" s="277" t="str">
        <f t="shared" ca="1" si="20"/>
        <v/>
      </c>
      <c r="AD59" s="277" t="str">
        <f t="shared" ca="1" si="19"/>
        <v/>
      </c>
      <c r="AE59" s="277" t="str">
        <f t="shared" ca="1" si="19"/>
        <v/>
      </c>
      <c r="AF59" s="277" t="str">
        <f t="shared" ca="1" si="19"/>
        <v/>
      </c>
      <c r="AG59" s="277" t="str">
        <f t="shared" ca="1" si="19"/>
        <v/>
      </c>
      <c r="AH59" s="277" t="str">
        <f t="shared" ca="1" si="19"/>
        <v/>
      </c>
      <c r="AI59" s="277" t="str">
        <f t="shared" ca="1" si="19"/>
        <v/>
      </c>
      <c r="AJ59" s="277" t="str">
        <f t="shared" ca="1" si="19"/>
        <v/>
      </c>
      <c r="AK59" s="277" t="str">
        <f t="shared" ca="1" si="19"/>
        <v/>
      </c>
      <c r="AL59" s="277" t="str">
        <f t="shared" ca="1" si="19"/>
        <v/>
      </c>
      <c r="AM59" s="277" t="str">
        <f t="shared" ca="1" si="19"/>
        <v/>
      </c>
      <c r="AN59" s="277" t="str">
        <f t="shared" ca="1" si="19"/>
        <v/>
      </c>
      <c r="AO59" s="277" t="str">
        <f t="shared" ca="1" si="19"/>
        <v/>
      </c>
      <c r="AP59" s="277" t="str">
        <f t="shared" ca="1" si="19"/>
        <v/>
      </c>
      <c r="AQ59" s="277" t="str">
        <f t="shared" ca="1" si="19"/>
        <v/>
      </c>
      <c r="AR59" s="277" t="str">
        <f t="shared" ca="1" si="22"/>
        <v/>
      </c>
      <c r="AS59" s="277" t="str">
        <f t="shared" ca="1" si="22"/>
        <v/>
      </c>
      <c r="AT59" s="277" t="str">
        <f t="shared" ca="1" si="22"/>
        <v/>
      </c>
      <c r="AU59" s="277" t="str">
        <f t="shared" ca="1" si="22"/>
        <v/>
      </c>
      <c r="AV59" s="277" t="str">
        <f t="shared" ca="1" si="22"/>
        <v/>
      </c>
      <c r="AW59" s="277" t="str">
        <f t="shared" ca="1" si="22"/>
        <v/>
      </c>
      <c r="AX59" s="277" t="str">
        <f t="shared" ca="1" si="22"/>
        <v/>
      </c>
      <c r="AY59" s="277" t="str">
        <f t="shared" ca="1" si="22"/>
        <v/>
      </c>
      <c r="AZ59" s="277" t="str">
        <f t="shared" ca="1" si="22"/>
        <v/>
      </c>
      <c r="BA59" s="277" t="str">
        <f t="shared" ca="1" si="22"/>
        <v/>
      </c>
      <c r="BB59" s="277" t="str">
        <f t="shared" ca="1" si="22"/>
        <v/>
      </c>
      <c r="BC59" s="277" t="str">
        <f t="shared" ca="1" si="22"/>
        <v/>
      </c>
      <c r="BD59" s="277" t="str">
        <f t="shared" ca="1" si="22"/>
        <v/>
      </c>
      <c r="BE59" s="277" t="str">
        <f t="shared" ca="1" si="22"/>
        <v/>
      </c>
      <c r="BF59" s="277" t="str">
        <f t="shared" ca="1" si="22"/>
        <v/>
      </c>
      <c r="BG59" s="277" t="str">
        <f t="shared" ca="1" si="22"/>
        <v/>
      </c>
      <c r="BH59" s="277" t="str">
        <f t="shared" ca="1" si="22"/>
        <v/>
      </c>
      <c r="BI59" s="277" t="str">
        <f t="shared" ca="1" si="22"/>
        <v/>
      </c>
      <c r="BJ59" s="277" t="str">
        <f t="shared" ca="1" si="22"/>
        <v/>
      </c>
      <c r="BK59" s="277" t="str">
        <f t="shared" ca="1" si="22"/>
        <v/>
      </c>
      <c r="BL59" s="110"/>
      <c r="BM59" s="110"/>
      <c r="BN59" s="110"/>
      <c r="BO59" s="110"/>
      <c r="BP59" s="110"/>
      <c r="BQ59" s="110"/>
      <c r="BR59" s="110"/>
      <c r="BS59" s="110"/>
      <c r="BT59" s="110"/>
      <c r="BU59" s="110"/>
      <c r="BV59" s="110"/>
    </row>
    <row r="60" spans="1:74" customFormat="1" x14ac:dyDescent="0.2">
      <c r="A60" s="113"/>
      <c r="B60" s="113" t="str">
        <f t="shared" si="1"/>
        <v>AW</v>
      </c>
      <c r="C60" s="110"/>
      <c r="D60" s="110"/>
      <c r="E60" s="110"/>
      <c r="F60" s="269" t="str">
        <f t="shared" ca="1" si="2"/>
        <v>Sub_Region_Id</v>
      </c>
      <c r="G60" s="285"/>
      <c r="H60" s="271" t="s">
        <v>540</v>
      </c>
      <c r="I60" s="135" t="s">
        <v>495</v>
      </c>
      <c r="J60" s="135" t="s">
        <v>481</v>
      </c>
      <c r="K60" s="135" t="s">
        <v>481</v>
      </c>
      <c r="L60" s="273" t="s">
        <v>497</v>
      </c>
      <c r="M60" s="126" t="s">
        <v>221</v>
      </c>
      <c r="N60" s="277" t="str">
        <f t="shared" ca="1" si="21"/>
        <v/>
      </c>
      <c r="O60" s="277" t="str">
        <f t="shared" ca="1" si="21"/>
        <v/>
      </c>
      <c r="P60" s="277" t="str">
        <f t="shared" ca="1" si="21"/>
        <v/>
      </c>
      <c r="Q60" s="277" t="str">
        <f t="shared" ca="1" si="21"/>
        <v/>
      </c>
      <c r="R60" s="277" t="str">
        <f t="shared" ca="1" si="21"/>
        <v/>
      </c>
      <c r="S60" s="277" t="str">
        <f t="shared" ca="1" si="21"/>
        <v/>
      </c>
      <c r="T60" s="277" t="str">
        <f t="shared" ca="1" si="21"/>
        <v/>
      </c>
      <c r="U60" s="277" t="str">
        <f t="shared" ca="1" si="21"/>
        <v/>
      </c>
      <c r="V60" s="277" t="str">
        <f t="shared" ca="1" si="21"/>
        <v/>
      </c>
      <c r="W60" s="277" t="str">
        <f t="shared" ca="1" si="21"/>
        <v/>
      </c>
      <c r="X60" s="277" t="str">
        <f t="shared" ca="1" si="21"/>
        <v/>
      </c>
      <c r="Y60" s="277" t="str">
        <f t="shared" ca="1" si="21"/>
        <v/>
      </c>
      <c r="Z60" s="277" t="str">
        <f t="shared" ca="1" si="21"/>
        <v/>
      </c>
      <c r="AA60" s="277" t="str">
        <f t="shared" ca="1" si="21"/>
        <v/>
      </c>
      <c r="AB60" s="277" t="str">
        <f t="shared" ca="1" si="21"/>
        <v/>
      </c>
      <c r="AC60" s="277" t="str">
        <f t="shared" ca="1" si="20"/>
        <v/>
      </c>
      <c r="AD60" s="277" t="str">
        <f t="shared" ca="1" si="19"/>
        <v/>
      </c>
      <c r="AE60" s="277" t="str">
        <f t="shared" ca="1" si="19"/>
        <v/>
      </c>
      <c r="AF60" s="277" t="str">
        <f t="shared" ca="1" si="19"/>
        <v/>
      </c>
      <c r="AG60" s="277" t="str">
        <f t="shared" ca="1" si="19"/>
        <v/>
      </c>
      <c r="AH60" s="277" t="str">
        <f t="shared" ca="1" si="19"/>
        <v/>
      </c>
      <c r="AI60" s="277" t="str">
        <f t="shared" ca="1" si="19"/>
        <v/>
      </c>
      <c r="AJ60" s="277" t="str">
        <f t="shared" ca="1" si="19"/>
        <v/>
      </c>
      <c r="AK60" s="277" t="str">
        <f t="shared" ca="1" si="19"/>
        <v/>
      </c>
      <c r="AL60" s="277" t="str">
        <f t="shared" ca="1" si="19"/>
        <v/>
      </c>
      <c r="AM60" s="277" t="str">
        <f t="shared" ca="1" si="19"/>
        <v/>
      </c>
      <c r="AN60" s="277" t="str">
        <f t="shared" ca="1" si="19"/>
        <v/>
      </c>
      <c r="AO60" s="277" t="str">
        <f t="shared" ca="1" si="19"/>
        <v/>
      </c>
      <c r="AP60" s="277" t="str">
        <f t="shared" ca="1" si="19"/>
        <v/>
      </c>
      <c r="AQ60" s="277" t="str">
        <f t="shared" ca="1" si="19"/>
        <v/>
      </c>
      <c r="AR60" s="277" t="str">
        <f t="shared" ca="1" si="22"/>
        <v/>
      </c>
      <c r="AS60" s="277" t="str">
        <f t="shared" ca="1" si="22"/>
        <v/>
      </c>
      <c r="AT60" s="277" t="str">
        <f t="shared" ca="1" si="22"/>
        <v/>
      </c>
      <c r="AU60" s="277" t="str">
        <f t="shared" ca="1" si="22"/>
        <v/>
      </c>
      <c r="AV60" s="277" t="str">
        <f t="shared" ca="1" si="22"/>
        <v/>
      </c>
      <c r="AW60" s="277" t="str">
        <f t="shared" ca="1" si="22"/>
        <v/>
      </c>
      <c r="AX60" s="277" t="str">
        <f t="shared" ca="1" si="22"/>
        <v/>
      </c>
      <c r="AY60" s="277" t="str">
        <f t="shared" ca="1" si="22"/>
        <v/>
      </c>
      <c r="AZ60" s="277" t="str">
        <f t="shared" ca="1" si="22"/>
        <v/>
      </c>
      <c r="BA60" s="277" t="str">
        <f t="shared" ca="1" si="22"/>
        <v/>
      </c>
      <c r="BB60" s="277" t="str">
        <f t="shared" ca="1" si="22"/>
        <v/>
      </c>
      <c r="BC60" s="277" t="str">
        <f t="shared" ca="1" si="22"/>
        <v/>
      </c>
      <c r="BD60" s="277" t="str">
        <f t="shared" ca="1" si="22"/>
        <v/>
      </c>
      <c r="BE60" s="277" t="str">
        <f t="shared" ca="1" si="22"/>
        <v/>
      </c>
      <c r="BF60" s="277" t="str">
        <f t="shared" ca="1" si="22"/>
        <v/>
      </c>
      <c r="BG60" s="277" t="str">
        <f t="shared" ca="1" si="22"/>
        <v/>
      </c>
      <c r="BH60" s="277" t="str">
        <f t="shared" ca="1" si="22"/>
        <v/>
      </c>
      <c r="BI60" s="277" t="str">
        <f t="shared" ca="1" si="22"/>
        <v/>
      </c>
      <c r="BJ60" s="277" t="str">
        <f t="shared" ca="1" si="22"/>
        <v/>
      </c>
      <c r="BK60" s="277" t="str">
        <f t="shared" ca="1" si="22"/>
        <v/>
      </c>
      <c r="BL60" s="110"/>
      <c r="BM60" s="110"/>
      <c r="BN60" s="110"/>
      <c r="BO60" s="110"/>
      <c r="BP60" s="110"/>
      <c r="BQ60" s="110"/>
      <c r="BR60" s="110"/>
      <c r="BS60" s="110"/>
      <c r="BT60" s="110"/>
      <c r="BU60" s="110"/>
      <c r="BV60" s="110"/>
    </row>
    <row r="61" spans="1:74" customFormat="1" x14ac:dyDescent="0.2">
      <c r="A61" s="113"/>
      <c r="B61" s="113" t="str">
        <f t="shared" si="1"/>
        <v>AX</v>
      </c>
      <c r="C61" s="110"/>
      <c r="D61" s="110"/>
      <c r="E61" s="110"/>
      <c r="F61" s="269" t="str">
        <f t="shared" ca="1" si="2"/>
        <v>Sub_Region_Description</v>
      </c>
      <c r="G61" s="285"/>
      <c r="H61" s="271" t="s">
        <v>541</v>
      </c>
      <c r="I61" s="135" t="s">
        <v>495</v>
      </c>
      <c r="J61" s="135" t="s">
        <v>147</v>
      </c>
      <c r="K61" s="135" t="s">
        <v>147</v>
      </c>
      <c r="L61" s="273" t="s">
        <v>497</v>
      </c>
      <c r="M61" s="126" t="s">
        <v>221</v>
      </c>
      <c r="N61" s="277" t="str">
        <f t="shared" ca="1" si="21"/>
        <v/>
      </c>
      <c r="O61" s="277" t="str">
        <f t="shared" ca="1" si="21"/>
        <v/>
      </c>
      <c r="P61" s="277" t="str">
        <f t="shared" ca="1" si="21"/>
        <v/>
      </c>
      <c r="Q61" s="277" t="str">
        <f t="shared" ca="1" si="21"/>
        <v/>
      </c>
      <c r="R61" s="277" t="str">
        <f t="shared" ca="1" si="21"/>
        <v/>
      </c>
      <c r="S61" s="277" t="str">
        <f t="shared" ca="1" si="21"/>
        <v/>
      </c>
      <c r="T61" s="277" t="str">
        <f t="shared" ca="1" si="21"/>
        <v/>
      </c>
      <c r="U61" s="277" t="str">
        <f t="shared" ca="1" si="21"/>
        <v/>
      </c>
      <c r="V61" s="277" t="str">
        <f t="shared" ca="1" si="21"/>
        <v/>
      </c>
      <c r="W61" s="277" t="str">
        <f t="shared" ca="1" si="21"/>
        <v/>
      </c>
      <c r="X61" s="277" t="str">
        <f t="shared" ca="1" si="21"/>
        <v/>
      </c>
      <c r="Y61" s="277" t="str">
        <f t="shared" ca="1" si="21"/>
        <v/>
      </c>
      <c r="Z61" s="277" t="str">
        <f t="shared" ca="1" si="21"/>
        <v/>
      </c>
      <c r="AA61" s="277" t="str">
        <f t="shared" ca="1" si="21"/>
        <v/>
      </c>
      <c r="AB61" s="277" t="str">
        <f t="shared" ca="1" si="21"/>
        <v/>
      </c>
      <c r="AC61" s="277" t="str">
        <f t="shared" ca="1" si="20"/>
        <v/>
      </c>
      <c r="AD61" s="277" t="str">
        <f t="shared" ca="1" si="19"/>
        <v/>
      </c>
      <c r="AE61" s="277" t="str">
        <f t="shared" ca="1" si="19"/>
        <v/>
      </c>
      <c r="AF61" s="277" t="str">
        <f t="shared" ca="1" si="19"/>
        <v/>
      </c>
      <c r="AG61" s="277" t="str">
        <f t="shared" ca="1" si="19"/>
        <v/>
      </c>
      <c r="AH61" s="277" t="str">
        <f t="shared" ca="1" si="19"/>
        <v/>
      </c>
      <c r="AI61" s="277" t="str">
        <f t="shared" ca="1" si="19"/>
        <v/>
      </c>
      <c r="AJ61" s="277" t="str">
        <f t="shared" ca="1" si="19"/>
        <v/>
      </c>
      <c r="AK61" s="277" t="str">
        <f t="shared" ca="1" si="19"/>
        <v/>
      </c>
      <c r="AL61" s="277" t="str">
        <f t="shared" ca="1" si="19"/>
        <v/>
      </c>
      <c r="AM61" s="277" t="str">
        <f t="shared" ca="1" si="19"/>
        <v/>
      </c>
      <c r="AN61" s="277" t="str">
        <f t="shared" ca="1" si="19"/>
        <v/>
      </c>
      <c r="AO61" s="277" t="str">
        <f t="shared" ca="1" si="19"/>
        <v/>
      </c>
      <c r="AP61" s="277" t="str">
        <f t="shared" ca="1" si="19"/>
        <v/>
      </c>
      <c r="AQ61" s="277" t="str">
        <f t="shared" ca="1" si="19"/>
        <v/>
      </c>
      <c r="AR61" s="277" t="str">
        <f t="shared" ca="1" si="22"/>
        <v/>
      </c>
      <c r="AS61" s="277" t="str">
        <f t="shared" ca="1" si="22"/>
        <v/>
      </c>
      <c r="AT61" s="277" t="str">
        <f t="shared" ca="1" si="22"/>
        <v/>
      </c>
      <c r="AU61" s="277" t="str">
        <f t="shared" ca="1" si="22"/>
        <v/>
      </c>
      <c r="AV61" s="277" t="str">
        <f t="shared" ca="1" si="22"/>
        <v/>
      </c>
      <c r="AW61" s="277" t="str">
        <f t="shared" ca="1" si="22"/>
        <v/>
      </c>
      <c r="AX61" s="277" t="str">
        <f t="shared" ca="1" si="22"/>
        <v/>
      </c>
      <c r="AY61" s="277" t="str">
        <f t="shared" ca="1" si="22"/>
        <v/>
      </c>
      <c r="AZ61" s="277" t="str">
        <f t="shared" ca="1" si="22"/>
        <v/>
      </c>
      <c r="BA61" s="277" t="str">
        <f t="shared" ca="1" si="22"/>
        <v/>
      </c>
      <c r="BB61" s="277" t="str">
        <f t="shared" ca="1" si="22"/>
        <v/>
      </c>
      <c r="BC61" s="277" t="str">
        <f t="shared" ca="1" si="22"/>
        <v/>
      </c>
      <c r="BD61" s="277" t="str">
        <f t="shared" ca="1" si="22"/>
        <v/>
      </c>
      <c r="BE61" s="277" t="str">
        <f t="shared" ca="1" si="22"/>
        <v/>
      </c>
      <c r="BF61" s="277" t="str">
        <f t="shared" ca="1" si="22"/>
        <v/>
      </c>
      <c r="BG61" s="277" t="str">
        <f t="shared" ca="1" si="22"/>
        <v/>
      </c>
      <c r="BH61" s="277" t="str">
        <f t="shared" ca="1" si="22"/>
        <v/>
      </c>
      <c r="BI61" s="277" t="str">
        <f t="shared" ca="1" si="22"/>
        <v/>
      </c>
      <c r="BJ61" s="277" t="str">
        <f t="shared" ca="1" si="22"/>
        <v/>
      </c>
      <c r="BK61" s="277" t="str">
        <f t="shared" ca="1" si="22"/>
        <v/>
      </c>
      <c r="BL61" s="110"/>
      <c r="BM61" s="110"/>
      <c r="BN61" s="110"/>
      <c r="BO61" s="110"/>
      <c r="BP61" s="110"/>
      <c r="BQ61" s="110"/>
      <c r="BR61" s="110"/>
      <c r="BS61" s="110"/>
      <c r="BT61" s="110"/>
      <c r="BU61" s="110"/>
      <c r="BV61" s="110"/>
    </row>
    <row r="62" spans="1:74" customFormat="1" x14ac:dyDescent="0.2">
      <c r="A62" s="113"/>
      <c r="B62" s="113" t="str">
        <f t="shared" si="1"/>
        <v>AY</v>
      </c>
      <c r="C62" s="110"/>
      <c r="D62" s="110"/>
      <c r="E62" s="110"/>
      <c r="F62" s="269" t="str">
        <f t="shared" ca="1" si="2"/>
        <v>Region_Id</v>
      </c>
      <c r="G62" s="285"/>
      <c r="H62" s="271" t="s">
        <v>542</v>
      </c>
      <c r="I62" s="135" t="s">
        <v>495</v>
      </c>
      <c r="J62" s="135" t="s">
        <v>481</v>
      </c>
      <c r="K62" s="135" t="s">
        <v>481</v>
      </c>
      <c r="L62" s="273" t="s">
        <v>497</v>
      </c>
      <c r="M62" s="126" t="s">
        <v>221</v>
      </c>
      <c r="N62" s="277" t="str">
        <f t="shared" ca="1" si="21"/>
        <v/>
      </c>
      <c r="O62" s="277" t="str">
        <f t="shared" ca="1" si="21"/>
        <v/>
      </c>
      <c r="P62" s="277" t="str">
        <f t="shared" ca="1" si="21"/>
        <v/>
      </c>
      <c r="Q62" s="277" t="str">
        <f t="shared" ca="1" si="21"/>
        <v/>
      </c>
      <c r="R62" s="277" t="str">
        <f t="shared" ca="1" si="21"/>
        <v/>
      </c>
      <c r="S62" s="277" t="str">
        <f t="shared" ca="1" si="21"/>
        <v/>
      </c>
      <c r="T62" s="277" t="str">
        <f t="shared" ca="1" si="21"/>
        <v/>
      </c>
      <c r="U62" s="277" t="str">
        <f t="shared" ca="1" si="21"/>
        <v/>
      </c>
      <c r="V62" s="277" t="str">
        <f t="shared" ca="1" si="21"/>
        <v/>
      </c>
      <c r="W62" s="277" t="str">
        <f t="shared" ca="1" si="21"/>
        <v/>
      </c>
      <c r="X62" s="277" t="str">
        <f t="shared" ca="1" si="21"/>
        <v/>
      </c>
      <c r="Y62" s="277" t="str">
        <f t="shared" ca="1" si="21"/>
        <v/>
      </c>
      <c r="Z62" s="277" t="str">
        <f t="shared" ca="1" si="21"/>
        <v/>
      </c>
      <c r="AA62" s="277" t="str">
        <f t="shared" ca="1" si="21"/>
        <v/>
      </c>
      <c r="AB62" s="277" t="str">
        <f t="shared" ca="1" si="21"/>
        <v/>
      </c>
      <c r="AC62" s="277" t="str">
        <f t="shared" ca="1" si="20"/>
        <v/>
      </c>
      <c r="AD62" s="277" t="str">
        <f t="shared" ca="1" si="19"/>
        <v/>
      </c>
      <c r="AE62" s="277" t="str">
        <f t="shared" ca="1" si="19"/>
        <v/>
      </c>
      <c r="AF62" s="277" t="str">
        <f t="shared" ca="1" si="19"/>
        <v/>
      </c>
      <c r="AG62" s="277" t="str">
        <f t="shared" ca="1" si="19"/>
        <v/>
      </c>
      <c r="AH62" s="277" t="str">
        <f t="shared" ca="1" si="19"/>
        <v/>
      </c>
      <c r="AI62" s="277" t="str">
        <f t="shared" ca="1" si="19"/>
        <v/>
      </c>
      <c r="AJ62" s="277" t="str">
        <f t="shared" ca="1" si="19"/>
        <v/>
      </c>
      <c r="AK62" s="277" t="str">
        <f t="shared" ca="1" si="19"/>
        <v/>
      </c>
      <c r="AL62" s="277" t="str">
        <f t="shared" ca="1" si="19"/>
        <v/>
      </c>
      <c r="AM62" s="277" t="str">
        <f t="shared" ca="1" si="19"/>
        <v/>
      </c>
      <c r="AN62" s="277" t="str">
        <f t="shared" ca="1" si="19"/>
        <v/>
      </c>
      <c r="AO62" s="277" t="str">
        <f t="shared" ca="1" si="19"/>
        <v/>
      </c>
      <c r="AP62" s="277" t="str">
        <f t="shared" ca="1" si="19"/>
        <v/>
      </c>
      <c r="AQ62" s="277" t="str">
        <f t="shared" ca="1" si="19"/>
        <v/>
      </c>
      <c r="AR62" s="277" t="str">
        <f t="shared" ca="1" si="22"/>
        <v/>
      </c>
      <c r="AS62" s="277" t="str">
        <f t="shared" ca="1" si="22"/>
        <v/>
      </c>
      <c r="AT62" s="277" t="str">
        <f t="shared" ca="1" si="22"/>
        <v/>
      </c>
      <c r="AU62" s="277" t="str">
        <f t="shared" ca="1" si="22"/>
        <v/>
      </c>
      <c r="AV62" s="277" t="str">
        <f t="shared" ca="1" si="22"/>
        <v/>
      </c>
      <c r="AW62" s="277" t="str">
        <f t="shared" ca="1" si="22"/>
        <v/>
      </c>
      <c r="AX62" s="277" t="str">
        <f t="shared" ca="1" si="22"/>
        <v/>
      </c>
      <c r="AY62" s="277" t="str">
        <f t="shared" ca="1" si="22"/>
        <v/>
      </c>
      <c r="AZ62" s="277" t="str">
        <f t="shared" ca="1" si="22"/>
        <v/>
      </c>
      <c r="BA62" s="277" t="str">
        <f t="shared" ca="1" si="22"/>
        <v/>
      </c>
      <c r="BB62" s="277" t="str">
        <f t="shared" ca="1" si="22"/>
        <v/>
      </c>
      <c r="BC62" s="277" t="str">
        <f t="shared" ca="1" si="22"/>
        <v/>
      </c>
      <c r="BD62" s="277" t="str">
        <f t="shared" ca="1" si="22"/>
        <v/>
      </c>
      <c r="BE62" s="277" t="str">
        <f t="shared" ca="1" si="22"/>
        <v/>
      </c>
      <c r="BF62" s="277" t="str">
        <f t="shared" ca="1" si="22"/>
        <v/>
      </c>
      <c r="BG62" s="277" t="str">
        <f t="shared" ca="1" si="22"/>
        <v/>
      </c>
      <c r="BH62" s="277" t="str">
        <f t="shared" ca="1" si="22"/>
        <v/>
      </c>
      <c r="BI62" s="277" t="str">
        <f t="shared" ca="1" si="22"/>
        <v/>
      </c>
      <c r="BJ62" s="277" t="str">
        <f t="shared" ca="1" si="22"/>
        <v/>
      </c>
      <c r="BK62" s="277" t="str">
        <f t="shared" ca="1" si="22"/>
        <v/>
      </c>
      <c r="BL62" s="110"/>
      <c r="BM62" s="110"/>
      <c r="BN62" s="110"/>
      <c r="BO62" s="110"/>
      <c r="BP62" s="110"/>
      <c r="BQ62" s="110"/>
      <c r="BR62" s="110"/>
      <c r="BS62" s="110"/>
      <c r="BT62" s="110"/>
      <c r="BU62" s="110"/>
      <c r="BV62" s="110"/>
    </row>
    <row r="63" spans="1:74" customFormat="1" x14ac:dyDescent="0.2">
      <c r="A63" s="113"/>
      <c r="B63" s="113" t="str">
        <f t="shared" si="1"/>
        <v>AZ</v>
      </c>
      <c r="C63" s="110"/>
      <c r="D63" s="110"/>
      <c r="E63" s="110"/>
      <c r="F63" s="269" t="str">
        <f t="shared" ca="1" si="2"/>
        <v>Region_Description</v>
      </c>
      <c r="G63" s="285"/>
      <c r="H63" s="271" t="s">
        <v>543</v>
      </c>
      <c r="I63" s="135" t="s">
        <v>495</v>
      </c>
      <c r="J63" s="135" t="s">
        <v>147</v>
      </c>
      <c r="K63" s="135" t="s">
        <v>147</v>
      </c>
      <c r="L63" s="273" t="s">
        <v>497</v>
      </c>
      <c r="M63" s="126" t="s">
        <v>221</v>
      </c>
      <c r="N63" s="289" t="str">
        <f t="shared" ca="1" si="21"/>
        <v/>
      </c>
      <c r="O63" s="289" t="str">
        <f t="shared" ca="1" si="21"/>
        <v/>
      </c>
      <c r="P63" s="289" t="str">
        <f t="shared" ca="1" si="21"/>
        <v/>
      </c>
      <c r="Q63" s="289" t="str">
        <f t="shared" ca="1" si="21"/>
        <v/>
      </c>
      <c r="R63" s="289" t="str">
        <f t="shared" ca="1" si="21"/>
        <v/>
      </c>
      <c r="S63" s="289" t="str">
        <f t="shared" ca="1" si="21"/>
        <v/>
      </c>
      <c r="T63" s="289" t="str">
        <f t="shared" ca="1" si="21"/>
        <v/>
      </c>
      <c r="U63" s="289" t="str">
        <f t="shared" ca="1" si="21"/>
        <v/>
      </c>
      <c r="V63" s="289" t="str">
        <f t="shared" ca="1" si="21"/>
        <v/>
      </c>
      <c r="W63" s="289" t="str">
        <f t="shared" ca="1" si="21"/>
        <v/>
      </c>
      <c r="X63" s="289" t="str">
        <f t="shared" ca="1" si="21"/>
        <v/>
      </c>
      <c r="Y63" s="289" t="str">
        <f t="shared" ca="1" si="21"/>
        <v/>
      </c>
      <c r="Z63" s="289" t="str">
        <f t="shared" ca="1" si="21"/>
        <v/>
      </c>
      <c r="AA63" s="289" t="str">
        <f t="shared" ca="1" si="21"/>
        <v/>
      </c>
      <c r="AB63" s="289" t="str">
        <f t="shared" ca="1" si="21"/>
        <v/>
      </c>
      <c r="AC63" s="289" t="str">
        <f t="shared" ca="1" si="20"/>
        <v/>
      </c>
      <c r="AD63" s="289" t="str">
        <f t="shared" ref="AD63:BK75" ca="1" si="23">IF(LEN(INDIRECT("SWMETA!"&amp;$B63&amp;AD$14))=0,"",INDIRECT("SWMETA!"&amp;$B63&amp;AD$14))</f>
        <v/>
      </c>
      <c r="AE63" s="289" t="str">
        <f t="shared" ca="1" si="23"/>
        <v/>
      </c>
      <c r="AF63" s="289" t="str">
        <f t="shared" ca="1" si="23"/>
        <v/>
      </c>
      <c r="AG63" s="289" t="str">
        <f t="shared" ca="1" si="23"/>
        <v/>
      </c>
      <c r="AH63" s="289" t="str">
        <f t="shared" ca="1" si="23"/>
        <v/>
      </c>
      <c r="AI63" s="289" t="str">
        <f t="shared" ca="1" si="23"/>
        <v/>
      </c>
      <c r="AJ63" s="289" t="str">
        <f t="shared" ca="1" si="23"/>
        <v/>
      </c>
      <c r="AK63" s="289" t="str">
        <f t="shared" ca="1" si="23"/>
        <v/>
      </c>
      <c r="AL63" s="289" t="str">
        <f t="shared" ca="1" si="23"/>
        <v/>
      </c>
      <c r="AM63" s="289" t="str">
        <f t="shared" ca="1" si="23"/>
        <v/>
      </c>
      <c r="AN63" s="289" t="str">
        <f t="shared" ca="1" si="23"/>
        <v/>
      </c>
      <c r="AO63" s="289" t="str">
        <f t="shared" ca="1" si="23"/>
        <v/>
      </c>
      <c r="AP63" s="289" t="str">
        <f t="shared" ca="1" si="23"/>
        <v/>
      </c>
      <c r="AQ63" s="289" t="str">
        <f t="shared" ca="1" si="23"/>
        <v/>
      </c>
      <c r="AR63" s="289" t="str">
        <f t="shared" ca="1" si="23"/>
        <v/>
      </c>
      <c r="AS63" s="289" t="str">
        <f t="shared" ca="1" si="23"/>
        <v/>
      </c>
      <c r="AT63" s="289" t="str">
        <f t="shared" ca="1" si="23"/>
        <v/>
      </c>
      <c r="AU63" s="289" t="str">
        <f t="shared" ca="1" si="23"/>
        <v/>
      </c>
      <c r="AV63" s="289" t="str">
        <f t="shared" ca="1" si="23"/>
        <v/>
      </c>
      <c r="AW63" s="289" t="str">
        <f t="shared" ca="1" si="23"/>
        <v/>
      </c>
      <c r="AX63" s="289" t="str">
        <f t="shared" ca="1" si="23"/>
        <v/>
      </c>
      <c r="AY63" s="289" t="str">
        <f t="shared" ca="1" si="23"/>
        <v/>
      </c>
      <c r="AZ63" s="289" t="str">
        <f t="shared" ca="1" si="23"/>
        <v/>
      </c>
      <c r="BA63" s="289" t="str">
        <f t="shared" ca="1" si="23"/>
        <v/>
      </c>
      <c r="BB63" s="289" t="str">
        <f t="shared" ca="1" si="23"/>
        <v/>
      </c>
      <c r="BC63" s="289" t="str">
        <f t="shared" ca="1" si="23"/>
        <v/>
      </c>
      <c r="BD63" s="289" t="str">
        <f t="shared" ca="1" si="23"/>
        <v/>
      </c>
      <c r="BE63" s="289" t="str">
        <f t="shared" ca="1" si="23"/>
        <v/>
      </c>
      <c r="BF63" s="289" t="str">
        <f t="shared" ca="1" si="23"/>
        <v/>
      </c>
      <c r="BG63" s="289" t="str">
        <f t="shared" ca="1" si="23"/>
        <v/>
      </c>
      <c r="BH63" s="289" t="str">
        <f t="shared" ca="1" si="23"/>
        <v/>
      </c>
      <c r="BI63" s="289" t="str">
        <f t="shared" ca="1" si="23"/>
        <v/>
      </c>
      <c r="BJ63" s="289" t="str">
        <f t="shared" ca="1" si="23"/>
        <v/>
      </c>
      <c r="BK63" s="289" t="str">
        <f t="shared" ca="1" si="23"/>
        <v/>
      </c>
      <c r="BL63" s="110"/>
      <c r="BM63" s="110"/>
      <c r="BN63" s="110"/>
      <c r="BO63" s="110"/>
      <c r="BP63" s="110"/>
      <c r="BQ63" s="110"/>
      <c r="BR63" s="110"/>
      <c r="BS63" s="110"/>
      <c r="BT63" s="110"/>
      <c r="BU63" s="110"/>
      <c r="BV63" s="110"/>
    </row>
    <row r="64" spans="1:74" customFormat="1" x14ac:dyDescent="0.2">
      <c r="A64" s="113"/>
      <c r="B64" s="113" t="str">
        <f t="shared" si="1"/>
        <v>BA</v>
      </c>
      <c r="C64" s="110"/>
      <c r="D64" s="110"/>
      <c r="E64" s="110"/>
      <c r="F64" s="269" t="str">
        <f t="shared" ca="1" si="2"/>
        <v>Cluster_Id</v>
      </c>
      <c r="G64" s="285"/>
      <c r="H64" s="271" t="s">
        <v>544</v>
      </c>
      <c r="I64" s="135" t="s">
        <v>495</v>
      </c>
      <c r="J64" s="135" t="s">
        <v>481</v>
      </c>
      <c r="K64" s="135" t="s">
        <v>481</v>
      </c>
      <c r="L64" s="273" t="s">
        <v>497</v>
      </c>
      <c r="M64" s="126" t="s">
        <v>221</v>
      </c>
      <c r="N64" s="277" t="str">
        <f t="shared" ca="1" si="21"/>
        <v/>
      </c>
      <c r="O64" s="277" t="str">
        <f t="shared" ca="1" si="21"/>
        <v/>
      </c>
      <c r="P64" s="277" t="str">
        <f t="shared" ca="1" si="21"/>
        <v/>
      </c>
      <c r="Q64" s="277" t="str">
        <f t="shared" ca="1" si="21"/>
        <v/>
      </c>
      <c r="R64" s="277" t="str">
        <f t="shared" ca="1" si="21"/>
        <v/>
      </c>
      <c r="S64" s="277" t="str">
        <f t="shared" ca="1" si="21"/>
        <v/>
      </c>
      <c r="T64" s="277" t="str">
        <f t="shared" ca="1" si="21"/>
        <v/>
      </c>
      <c r="U64" s="277" t="str">
        <f t="shared" ca="1" si="21"/>
        <v/>
      </c>
      <c r="V64" s="277" t="str">
        <f t="shared" ca="1" si="21"/>
        <v/>
      </c>
      <c r="W64" s="277" t="str">
        <f t="shared" ca="1" si="21"/>
        <v/>
      </c>
      <c r="X64" s="277" t="str">
        <f t="shared" ca="1" si="21"/>
        <v/>
      </c>
      <c r="Y64" s="277" t="str">
        <f t="shared" ca="1" si="21"/>
        <v/>
      </c>
      <c r="Z64" s="277" t="str">
        <f t="shared" ca="1" si="21"/>
        <v/>
      </c>
      <c r="AA64" s="277" t="str">
        <f t="shared" ca="1" si="21"/>
        <v/>
      </c>
      <c r="AB64" s="277" t="str">
        <f t="shared" ca="1" si="21"/>
        <v/>
      </c>
      <c r="AC64" s="277" t="str">
        <f t="shared" ca="1" si="21"/>
        <v/>
      </c>
      <c r="AD64" s="277" t="str">
        <f t="shared" ref="AD64:AS79" ca="1" si="24">IF(LEN(INDIRECT("SWMETA!"&amp;$B64&amp;AD$14))=0,"",INDIRECT("SWMETA!"&amp;$B64&amp;AD$14))</f>
        <v/>
      </c>
      <c r="AE64" s="277" t="str">
        <f t="shared" ca="1" si="24"/>
        <v/>
      </c>
      <c r="AF64" s="277" t="str">
        <f t="shared" ca="1" si="24"/>
        <v/>
      </c>
      <c r="AG64" s="277" t="str">
        <f t="shared" ca="1" si="24"/>
        <v/>
      </c>
      <c r="AH64" s="277" t="str">
        <f t="shared" ca="1" si="24"/>
        <v/>
      </c>
      <c r="AI64" s="277" t="str">
        <f t="shared" ca="1" si="24"/>
        <v/>
      </c>
      <c r="AJ64" s="277" t="str">
        <f t="shared" ca="1" si="24"/>
        <v/>
      </c>
      <c r="AK64" s="277" t="str">
        <f t="shared" ca="1" si="24"/>
        <v/>
      </c>
      <c r="AL64" s="277" t="str">
        <f t="shared" ca="1" si="24"/>
        <v/>
      </c>
      <c r="AM64" s="277" t="str">
        <f t="shared" ca="1" si="24"/>
        <v/>
      </c>
      <c r="AN64" s="277" t="str">
        <f t="shared" ca="1" si="24"/>
        <v/>
      </c>
      <c r="AO64" s="277" t="str">
        <f t="shared" ca="1" si="24"/>
        <v/>
      </c>
      <c r="AP64" s="277" t="str">
        <f t="shared" ca="1" si="24"/>
        <v/>
      </c>
      <c r="AQ64" s="277" t="str">
        <f t="shared" ca="1" si="24"/>
        <v/>
      </c>
      <c r="AR64" s="277" t="str">
        <f t="shared" ca="1" si="24"/>
        <v/>
      </c>
      <c r="AS64" s="277" t="str">
        <f t="shared" ca="1" si="24"/>
        <v/>
      </c>
      <c r="AT64" s="277" t="str">
        <f t="shared" ca="1" si="23"/>
        <v/>
      </c>
      <c r="AU64" s="277" t="str">
        <f t="shared" ca="1" si="23"/>
        <v/>
      </c>
      <c r="AV64" s="277" t="str">
        <f t="shared" ca="1" si="23"/>
        <v/>
      </c>
      <c r="AW64" s="277" t="str">
        <f t="shared" ca="1" si="23"/>
        <v/>
      </c>
      <c r="AX64" s="277" t="str">
        <f t="shared" ca="1" si="23"/>
        <v/>
      </c>
      <c r="AY64" s="277" t="str">
        <f t="shared" ca="1" si="23"/>
        <v/>
      </c>
      <c r="AZ64" s="277" t="str">
        <f t="shared" ca="1" si="23"/>
        <v/>
      </c>
      <c r="BA64" s="277" t="str">
        <f t="shared" ca="1" si="23"/>
        <v/>
      </c>
      <c r="BB64" s="277" t="str">
        <f t="shared" ca="1" si="23"/>
        <v/>
      </c>
      <c r="BC64" s="277" t="str">
        <f t="shared" ca="1" si="23"/>
        <v/>
      </c>
      <c r="BD64" s="277" t="str">
        <f t="shared" ca="1" si="23"/>
        <v/>
      </c>
      <c r="BE64" s="277" t="str">
        <f t="shared" ca="1" si="23"/>
        <v/>
      </c>
      <c r="BF64" s="277" t="str">
        <f t="shared" ca="1" si="23"/>
        <v/>
      </c>
      <c r="BG64" s="277" t="str">
        <f t="shared" ca="1" si="23"/>
        <v/>
      </c>
      <c r="BH64" s="277" t="str">
        <f t="shared" ca="1" si="23"/>
        <v/>
      </c>
      <c r="BI64" s="277" t="str">
        <f t="shared" ca="1" si="23"/>
        <v/>
      </c>
      <c r="BJ64" s="277" t="str">
        <f t="shared" ca="1" si="23"/>
        <v/>
      </c>
      <c r="BK64" s="277" t="str">
        <f t="shared" ca="1" si="23"/>
        <v/>
      </c>
      <c r="BL64" s="110"/>
      <c r="BM64" s="110"/>
      <c r="BN64" s="110"/>
      <c r="BO64" s="110"/>
      <c r="BP64" s="110"/>
      <c r="BQ64" s="110"/>
      <c r="BR64" s="110"/>
      <c r="BS64" s="110"/>
      <c r="BT64" s="110"/>
      <c r="BU64" s="110"/>
      <c r="BV64" s="110"/>
    </row>
    <row r="65" spans="1:74" customFormat="1" x14ac:dyDescent="0.2">
      <c r="A65" s="113"/>
      <c r="B65" s="113" t="str">
        <f t="shared" si="1"/>
        <v>BB</v>
      </c>
      <c r="C65" s="110"/>
      <c r="D65" s="110"/>
      <c r="E65" s="110"/>
      <c r="F65" s="269" t="str">
        <f t="shared" ca="1" si="2"/>
        <v>Cluster_Description</v>
      </c>
      <c r="G65" s="285"/>
      <c r="H65" s="271" t="s">
        <v>545</v>
      </c>
      <c r="I65" s="135" t="s">
        <v>495</v>
      </c>
      <c r="J65" s="135" t="s">
        <v>147</v>
      </c>
      <c r="K65" s="135" t="s">
        <v>147</v>
      </c>
      <c r="L65" s="273" t="s">
        <v>497</v>
      </c>
      <c r="M65" s="126" t="s">
        <v>221</v>
      </c>
      <c r="N65" s="277" t="str">
        <f t="shared" ref="N65:AC80" ca="1" si="25">IF(LEN(INDIRECT("SWMETA!"&amp;$B65&amp;N$14))=0,"",INDIRECT("SWMETA!"&amp;$B65&amp;N$14))</f>
        <v/>
      </c>
      <c r="O65" s="277" t="str">
        <f t="shared" ca="1" si="25"/>
        <v/>
      </c>
      <c r="P65" s="277" t="str">
        <f t="shared" ca="1" si="25"/>
        <v/>
      </c>
      <c r="Q65" s="277" t="str">
        <f t="shared" ca="1" si="25"/>
        <v/>
      </c>
      <c r="R65" s="277" t="str">
        <f t="shared" ca="1" si="25"/>
        <v/>
      </c>
      <c r="S65" s="277" t="str">
        <f t="shared" ca="1" si="25"/>
        <v/>
      </c>
      <c r="T65" s="277" t="str">
        <f t="shared" ca="1" si="25"/>
        <v/>
      </c>
      <c r="U65" s="277" t="str">
        <f t="shared" ca="1" si="25"/>
        <v/>
      </c>
      <c r="V65" s="277" t="str">
        <f t="shared" ca="1" si="25"/>
        <v/>
      </c>
      <c r="W65" s="277" t="str">
        <f t="shared" ca="1" si="25"/>
        <v/>
      </c>
      <c r="X65" s="277" t="str">
        <f t="shared" ca="1" si="25"/>
        <v/>
      </c>
      <c r="Y65" s="277" t="str">
        <f t="shared" ca="1" si="25"/>
        <v/>
      </c>
      <c r="Z65" s="277" t="str">
        <f t="shared" ca="1" si="25"/>
        <v/>
      </c>
      <c r="AA65" s="277" t="str">
        <f t="shared" ca="1" si="25"/>
        <v/>
      </c>
      <c r="AB65" s="277" t="str">
        <f t="shared" ca="1" si="25"/>
        <v/>
      </c>
      <c r="AC65" s="277" t="str">
        <f t="shared" ca="1" si="25"/>
        <v/>
      </c>
      <c r="AD65" s="277" t="str">
        <f t="shared" ca="1" si="24"/>
        <v/>
      </c>
      <c r="AE65" s="277" t="str">
        <f t="shared" ca="1" si="24"/>
        <v/>
      </c>
      <c r="AF65" s="277" t="str">
        <f t="shared" ca="1" si="24"/>
        <v/>
      </c>
      <c r="AG65" s="277" t="str">
        <f t="shared" ca="1" si="24"/>
        <v/>
      </c>
      <c r="AH65" s="277" t="str">
        <f t="shared" ca="1" si="24"/>
        <v/>
      </c>
      <c r="AI65" s="277" t="str">
        <f t="shared" ca="1" si="24"/>
        <v/>
      </c>
      <c r="AJ65" s="277" t="str">
        <f t="shared" ca="1" si="24"/>
        <v/>
      </c>
      <c r="AK65" s="277" t="str">
        <f t="shared" ca="1" si="24"/>
        <v/>
      </c>
      <c r="AL65" s="277" t="str">
        <f t="shared" ca="1" si="24"/>
        <v/>
      </c>
      <c r="AM65" s="277" t="str">
        <f t="shared" ca="1" si="24"/>
        <v/>
      </c>
      <c r="AN65" s="277" t="str">
        <f t="shared" ca="1" si="24"/>
        <v/>
      </c>
      <c r="AO65" s="277" t="str">
        <f t="shared" ca="1" si="24"/>
        <v/>
      </c>
      <c r="AP65" s="277" t="str">
        <f t="shared" ca="1" si="24"/>
        <v/>
      </c>
      <c r="AQ65" s="277" t="str">
        <f t="shared" ca="1" si="24"/>
        <v/>
      </c>
      <c r="AR65" s="277" t="str">
        <f t="shared" ca="1" si="23"/>
        <v/>
      </c>
      <c r="AS65" s="277" t="str">
        <f t="shared" ca="1" si="23"/>
        <v/>
      </c>
      <c r="AT65" s="277" t="str">
        <f t="shared" ca="1" si="23"/>
        <v/>
      </c>
      <c r="AU65" s="277" t="str">
        <f t="shared" ca="1" si="23"/>
        <v/>
      </c>
      <c r="AV65" s="277" t="str">
        <f t="shared" ca="1" si="23"/>
        <v/>
      </c>
      <c r="AW65" s="277" t="str">
        <f t="shared" ca="1" si="23"/>
        <v/>
      </c>
      <c r="AX65" s="277" t="str">
        <f t="shared" ca="1" si="23"/>
        <v/>
      </c>
      <c r="AY65" s="277" t="str">
        <f t="shared" ca="1" si="23"/>
        <v/>
      </c>
      <c r="AZ65" s="277" t="str">
        <f t="shared" ca="1" si="23"/>
        <v/>
      </c>
      <c r="BA65" s="277" t="str">
        <f t="shared" ca="1" si="23"/>
        <v/>
      </c>
      <c r="BB65" s="277" t="str">
        <f t="shared" ca="1" si="23"/>
        <v/>
      </c>
      <c r="BC65" s="277" t="str">
        <f t="shared" ca="1" si="23"/>
        <v/>
      </c>
      <c r="BD65" s="277" t="str">
        <f t="shared" ca="1" si="23"/>
        <v/>
      </c>
      <c r="BE65" s="277" t="str">
        <f t="shared" ca="1" si="23"/>
        <v/>
      </c>
      <c r="BF65" s="277" t="str">
        <f t="shared" ca="1" si="23"/>
        <v/>
      </c>
      <c r="BG65" s="277" t="str">
        <f t="shared" ca="1" si="23"/>
        <v/>
      </c>
      <c r="BH65" s="277" t="str">
        <f t="shared" ca="1" si="23"/>
        <v/>
      </c>
      <c r="BI65" s="277" t="str">
        <f t="shared" ca="1" si="23"/>
        <v/>
      </c>
      <c r="BJ65" s="277" t="str">
        <f t="shared" ca="1" si="23"/>
        <v/>
      </c>
      <c r="BK65" s="277" t="str">
        <f t="shared" ca="1" si="23"/>
        <v/>
      </c>
      <c r="BL65" s="110"/>
      <c r="BM65" s="110"/>
      <c r="BN65" s="110"/>
      <c r="BO65" s="110"/>
      <c r="BP65" s="110"/>
      <c r="BQ65" s="110"/>
      <c r="BR65" s="110"/>
      <c r="BS65" s="110"/>
      <c r="BT65" s="110"/>
      <c r="BU65" s="110"/>
      <c r="BV65" s="110"/>
    </row>
    <row r="66" spans="1:74" customFormat="1" x14ac:dyDescent="0.2">
      <c r="A66" s="113"/>
      <c r="B66" s="113" t="str">
        <f t="shared" si="1"/>
        <v>BC</v>
      </c>
      <c r="C66" s="128"/>
      <c r="D66" s="128"/>
      <c r="E66" s="128"/>
      <c r="F66" s="269" t="str">
        <f t="shared" ca="1" si="2"/>
        <v>Global_Id</v>
      </c>
      <c r="G66" s="285"/>
      <c r="H66" s="271" t="s">
        <v>546</v>
      </c>
      <c r="I66" s="135" t="s">
        <v>495</v>
      </c>
      <c r="J66" s="135" t="s">
        <v>147</v>
      </c>
      <c r="K66" s="135" t="s">
        <v>147</v>
      </c>
      <c r="L66" s="273" t="s">
        <v>497</v>
      </c>
      <c r="M66" s="126" t="s">
        <v>221</v>
      </c>
      <c r="N66" s="277" t="str">
        <f t="shared" ca="1" si="25"/>
        <v/>
      </c>
      <c r="O66" s="277" t="str">
        <f t="shared" ca="1" si="25"/>
        <v/>
      </c>
      <c r="P66" s="277" t="str">
        <f t="shared" ca="1" si="25"/>
        <v/>
      </c>
      <c r="Q66" s="277" t="str">
        <f t="shared" ca="1" si="25"/>
        <v/>
      </c>
      <c r="R66" s="277" t="str">
        <f t="shared" ca="1" si="25"/>
        <v/>
      </c>
      <c r="S66" s="277" t="str">
        <f t="shared" ca="1" si="25"/>
        <v/>
      </c>
      <c r="T66" s="277" t="str">
        <f t="shared" ca="1" si="25"/>
        <v/>
      </c>
      <c r="U66" s="277" t="str">
        <f t="shared" ca="1" si="25"/>
        <v/>
      </c>
      <c r="V66" s="277" t="str">
        <f t="shared" ca="1" si="25"/>
        <v/>
      </c>
      <c r="W66" s="277" t="str">
        <f t="shared" ca="1" si="25"/>
        <v/>
      </c>
      <c r="X66" s="277" t="str">
        <f t="shared" ca="1" si="25"/>
        <v/>
      </c>
      <c r="Y66" s="277" t="str">
        <f t="shared" ca="1" si="25"/>
        <v/>
      </c>
      <c r="Z66" s="277" t="str">
        <f t="shared" ca="1" si="25"/>
        <v/>
      </c>
      <c r="AA66" s="277" t="str">
        <f t="shared" ca="1" si="25"/>
        <v/>
      </c>
      <c r="AB66" s="277" t="str">
        <f t="shared" ca="1" si="25"/>
        <v/>
      </c>
      <c r="AC66" s="277" t="str">
        <f t="shared" ca="1" si="25"/>
        <v/>
      </c>
      <c r="AD66" s="277" t="str">
        <f t="shared" ca="1" si="24"/>
        <v/>
      </c>
      <c r="AE66" s="277" t="str">
        <f t="shared" ca="1" si="24"/>
        <v/>
      </c>
      <c r="AF66" s="277" t="str">
        <f t="shared" ca="1" si="24"/>
        <v/>
      </c>
      <c r="AG66" s="277" t="str">
        <f t="shared" ca="1" si="24"/>
        <v/>
      </c>
      <c r="AH66" s="277" t="str">
        <f t="shared" ca="1" si="24"/>
        <v/>
      </c>
      <c r="AI66" s="277" t="str">
        <f t="shared" ca="1" si="24"/>
        <v/>
      </c>
      <c r="AJ66" s="277" t="str">
        <f t="shared" ca="1" si="24"/>
        <v/>
      </c>
      <c r="AK66" s="277" t="str">
        <f t="shared" ca="1" si="24"/>
        <v/>
      </c>
      <c r="AL66" s="277" t="str">
        <f t="shared" ca="1" si="24"/>
        <v/>
      </c>
      <c r="AM66" s="277" t="str">
        <f t="shared" ca="1" si="24"/>
        <v/>
      </c>
      <c r="AN66" s="277" t="str">
        <f t="shared" ca="1" si="24"/>
        <v/>
      </c>
      <c r="AO66" s="277" t="str">
        <f t="shared" ca="1" si="24"/>
        <v/>
      </c>
      <c r="AP66" s="277" t="str">
        <f t="shared" ca="1" si="24"/>
        <v/>
      </c>
      <c r="AQ66" s="277" t="str">
        <f t="shared" ca="1" si="24"/>
        <v/>
      </c>
      <c r="AR66" s="277" t="str">
        <f t="shared" ca="1" si="23"/>
        <v/>
      </c>
      <c r="AS66" s="277" t="str">
        <f t="shared" ca="1" si="23"/>
        <v/>
      </c>
      <c r="AT66" s="277" t="str">
        <f t="shared" ca="1" si="23"/>
        <v/>
      </c>
      <c r="AU66" s="277" t="str">
        <f t="shared" ca="1" si="23"/>
        <v/>
      </c>
      <c r="AV66" s="277" t="str">
        <f t="shared" ca="1" si="23"/>
        <v/>
      </c>
      <c r="AW66" s="277" t="str">
        <f t="shared" ca="1" si="23"/>
        <v/>
      </c>
      <c r="AX66" s="277" t="str">
        <f t="shared" ca="1" si="23"/>
        <v/>
      </c>
      <c r="AY66" s="277" t="str">
        <f t="shared" ca="1" si="23"/>
        <v/>
      </c>
      <c r="AZ66" s="277" t="str">
        <f t="shared" ca="1" si="23"/>
        <v/>
      </c>
      <c r="BA66" s="277" t="str">
        <f t="shared" ca="1" si="23"/>
        <v/>
      </c>
      <c r="BB66" s="277" t="str">
        <f t="shared" ca="1" si="23"/>
        <v/>
      </c>
      <c r="BC66" s="277" t="str">
        <f t="shared" ca="1" si="23"/>
        <v/>
      </c>
      <c r="BD66" s="277" t="str">
        <f t="shared" ca="1" si="23"/>
        <v/>
      </c>
      <c r="BE66" s="277" t="str">
        <f t="shared" ca="1" si="23"/>
        <v/>
      </c>
      <c r="BF66" s="277" t="str">
        <f t="shared" ca="1" si="23"/>
        <v/>
      </c>
      <c r="BG66" s="277" t="str">
        <f t="shared" ca="1" si="23"/>
        <v/>
      </c>
      <c r="BH66" s="277" t="str">
        <f t="shared" ca="1" si="23"/>
        <v/>
      </c>
      <c r="BI66" s="277" t="str">
        <f t="shared" ca="1" si="23"/>
        <v/>
      </c>
      <c r="BJ66" s="277" t="str">
        <f t="shared" ca="1" si="23"/>
        <v/>
      </c>
      <c r="BK66" s="277" t="str">
        <f t="shared" ca="1" si="23"/>
        <v/>
      </c>
      <c r="BL66" s="110"/>
      <c r="BM66" s="110"/>
      <c r="BN66" s="110"/>
      <c r="BO66" s="110"/>
      <c r="BP66" s="110"/>
      <c r="BQ66" s="110"/>
      <c r="BR66" s="110"/>
      <c r="BS66" s="110"/>
      <c r="BT66" s="110"/>
      <c r="BU66" s="110"/>
      <c r="BV66" s="110"/>
    </row>
    <row r="67" spans="1:74" customFormat="1" x14ac:dyDescent="0.2">
      <c r="A67" s="113"/>
      <c r="B67" s="113" t="str">
        <f t="shared" si="1"/>
        <v>BD</v>
      </c>
      <c r="C67" s="128"/>
      <c r="D67" s="128"/>
      <c r="E67" s="128"/>
      <c r="F67" s="269" t="str">
        <f t="shared" ca="1" si="2"/>
        <v>Global_Description</v>
      </c>
      <c r="G67" s="285"/>
      <c r="H67" s="271" t="s">
        <v>547</v>
      </c>
      <c r="I67" s="135" t="s">
        <v>495</v>
      </c>
      <c r="J67" s="135" t="s">
        <v>147</v>
      </c>
      <c r="K67" s="135" t="s">
        <v>147</v>
      </c>
      <c r="L67" s="273" t="s">
        <v>497</v>
      </c>
      <c r="M67" s="126" t="s">
        <v>221</v>
      </c>
      <c r="N67" s="277" t="str">
        <f t="shared" ca="1" si="25"/>
        <v/>
      </c>
      <c r="O67" s="277" t="str">
        <f t="shared" ca="1" si="25"/>
        <v/>
      </c>
      <c r="P67" s="277" t="str">
        <f t="shared" ca="1" si="25"/>
        <v/>
      </c>
      <c r="Q67" s="277" t="str">
        <f t="shared" ca="1" si="25"/>
        <v/>
      </c>
      <c r="R67" s="277" t="str">
        <f t="shared" ca="1" si="25"/>
        <v/>
      </c>
      <c r="S67" s="277" t="str">
        <f t="shared" ca="1" si="25"/>
        <v/>
      </c>
      <c r="T67" s="277" t="str">
        <f t="shared" ca="1" si="25"/>
        <v/>
      </c>
      <c r="U67" s="277" t="str">
        <f t="shared" ca="1" si="25"/>
        <v/>
      </c>
      <c r="V67" s="277" t="str">
        <f t="shared" ca="1" si="25"/>
        <v/>
      </c>
      <c r="W67" s="277" t="str">
        <f t="shared" ca="1" si="25"/>
        <v/>
      </c>
      <c r="X67" s="277" t="str">
        <f t="shared" ca="1" si="25"/>
        <v/>
      </c>
      <c r="Y67" s="277" t="str">
        <f t="shared" ca="1" si="25"/>
        <v/>
      </c>
      <c r="Z67" s="277" t="str">
        <f t="shared" ca="1" si="25"/>
        <v/>
      </c>
      <c r="AA67" s="277" t="str">
        <f t="shared" ca="1" si="25"/>
        <v/>
      </c>
      <c r="AB67" s="277" t="str">
        <f t="shared" ca="1" si="25"/>
        <v/>
      </c>
      <c r="AC67" s="277" t="str">
        <f t="shared" ca="1" si="25"/>
        <v/>
      </c>
      <c r="AD67" s="277" t="str">
        <f t="shared" ca="1" si="24"/>
        <v/>
      </c>
      <c r="AE67" s="277" t="str">
        <f t="shared" ca="1" si="24"/>
        <v/>
      </c>
      <c r="AF67" s="277" t="str">
        <f t="shared" ca="1" si="24"/>
        <v/>
      </c>
      <c r="AG67" s="277" t="str">
        <f t="shared" ca="1" si="24"/>
        <v/>
      </c>
      <c r="AH67" s="277" t="str">
        <f t="shared" ca="1" si="24"/>
        <v/>
      </c>
      <c r="AI67" s="277" t="str">
        <f t="shared" ca="1" si="24"/>
        <v/>
      </c>
      <c r="AJ67" s="277" t="str">
        <f t="shared" ca="1" si="24"/>
        <v/>
      </c>
      <c r="AK67" s="277" t="str">
        <f t="shared" ca="1" si="24"/>
        <v/>
      </c>
      <c r="AL67" s="277" t="str">
        <f t="shared" ca="1" si="24"/>
        <v/>
      </c>
      <c r="AM67" s="277" t="str">
        <f t="shared" ca="1" si="24"/>
        <v/>
      </c>
      <c r="AN67" s="277" t="str">
        <f t="shared" ca="1" si="24"/>
        <v/>
      </c>
      <c r="AO67" s="277" t="str">
        <f t="shared" ca="1" si="24"/>
        <v/>
      </c>
      <c r="AP67" s="277" t="str">
        <f t="shared" ca="1" si="24"/>
        <v/>
      </c>
      <c r="AQ67" s="277" t="str">
        <f t="shared" ca="1" si="24"/>
        <v/>
      </c>
      <c r="AR67" s="277" t="str">
        <f t="shared" ca="1" si="23"/>
        <v/>
      </c>
      <c r="AS67" s="277" t="str">
        <f t="shared" ca="1" si="23"/>
        <v/>
      </c>
      <c r="AT67" s="277" t="str">
        <f t="shared" ca="1" si="23"/>
        <v/>
      </c>
      <c r="AU67" s="277" t="str">
        <f t="shared" ca="1" si="23"/>
        <v/>
      </c>
      <c r="AV67" s="277" t="str">
        <f t="shared" ca="1" si="23"/>
        <v/>
      </c>
      <c r="AW67" s="277" t="str">
        <f t="shared" ca="1" si="23"/>
        <v/>
      </c>
      <c r="AX67" s="277" t="str">
        <f t="shared" ca="1" si="23"/>
        <v/>
      </c>
      <c r="AY67" s="277" t="str">
        <f t="shared" ca="1" si="23"/>
        <v/>
      </c>
      <c r="AZ67" s="277" t="str">
        <f t="shared" ca="1" si="23"/>
        <v/>
      </c>
      <c r="BA67" s="277" t="str">
        <f t="shared" ca="1" si="23"/>
        <v/>
      </c>
      <c r="BB67" s="277" t="str">
        <f t="shared" ca="1" si="23"/>
        <v/>
      </c>
      <c r="BC67" s="277" t="str">
        <f t="shared" ca="1" si="23"/>
        <v/>
      </c>
      <c r="BD67" s="277" t="str">
        <f t="shared" ca="1" si="23"/>
        <v/>
      </c>
      <c r="BE67" s="277" t="str">
        <f t="shared" ca="1" si="23"/>
        <v/>
      </c>
      <c r="BF67" s="277" t="str">
        <f t="shared" ca="1" si="23"/>
        <v/>
      </c>
      <c r="BG67" s="277" t="str">
        <f t="shared" ca="1" si="23"/>
        <v/>
      </c>
      <c r="BH67" s="277" t="str">
        <f t="shared" ca="1" si="23"/>
        <v/>
      </c>
      <c r="BI67" s="277" t="str">
        <f t="shared" ca="1" si="23"/>
        <v/>
      </c>
      <c r="BJ67" s="277" t="str">
        <f t="shared" ca="1" si="23"/>
        <v/>
      </c>
      <c r="BK67" s="277" t="str">
        <f t="shared" ca="1" si="23"/>
        <v/>
      </c>
      <c r="BL67" s="110"/>
      <c r="BM67" s="110"/>
      <c r="BN67" s="110"/>
      <c r="BO67" s="110"/>
      <c r="BP67" s="110"/>
      <c r="BQ67" s="110"/>
      <c r="BR67" s="110"/>
      <c r="BS67" s="110"/>
      <c r="BT67" s="110"/>
      <c r="BU67" s="110"/>
      <c r="BV67" s="110"/>
    </row>
    <row r="68" spans="1:74" customFormat="1" x14ac:dyDescent="0.2">
      <c r="A68" s="113"/>
      <c r="B68" s="113" t="str">
        <f t="shared" si="1"/>
        <v>BE</v>
      </c>
      <c r="C68" s="128"/>
      <c r="D68" s="128"/>
      <c r="E68" s="128"/>
      <c r="F68" s="269" t="str">
        <f t="shared" ca="1" si="2"/>
        <v>Country</v>
      </c>
      <c r="G68" s="285"/>
      <c r="H68" s="271" t="s">
        <v>548</v>
      </c>
      <c r="I68" s="135" t="s">
        <v>495</v>
      </c>
      <c r="J68" s="135" t="s">
        <v>147</v>
      </c>
      <c r="K68" s="135" t="s">
        <v>147</v>
      </c>
      <c r="L68" s="273" t="s">
        <v>497</v>
      </c>
      <c r="M68" s="126" t="s">
        <v>221</v>
      </c>
      <c r="N68" s="277" t="str">
        <f t="shared" ca="1" si="25"/>
        <v/>
      </c>
      <c r="O68" s="277" t="str">
        <f t="shared" ca="1" si="25"/>
        <v/>
      </c>
      <c r="P68" s="277" t="str">
        <f t="shared" ca="1" si="25"/>
        <v/>
      </c>
      <c r="Q68" s="277" t="str">
        <f t="shared" ca="1" si="25"/>
        <v/>
      </c>
      <c r="R68" s="277" t="str">
        <f t="shared" ca="1" si="25"/>
        <v/>
      </c>
      <c r="S68" s="277" t="str">
        <f t="shared" ca="1" si="25"/>
        <v/>
      </c>
      <c r="T68" s="277" t="str">
        <f t="shared" ca="1" si="25"/>
        <v/>
      </c>
      <c r="U68" s="277" t="str">
        <f t="shared" ca="1" si="25"/>
        <v/>
      </c>
      <c r="V68" s="277" t="str">
        <f t="shared" ca="1" si="25"/>
        <v/>
      </c>
      <c r="W68" s="277" t="str">
        <f t="shared" ca="1" si="25"/>
        <v/>
      </c>
      <c r="X68" s="277" t="str">
        <f t="shared" ca="1" si="25"/>
        <v/>
      </c>
      <c r="Y68" s="277" t="str">
        <f t="shared" ca="1" si="25"/>
        <v/>
      </c>
      <c r="Z68" s="277" t="str">
        <f t="shared" ca="1" si="25"/>
        <v/>
      </c>
      <c r="AA68" s="277" t="str">
        <f t="shared" ca="1" si="25"/>
        <v/>
      </c>
      <c r="AB68" s="277" t="str">
        <f t="shared" ca="1" si="25"/>
        <v/>
      </c>
      <c r="AC68" s="277" t="str">
        <f t="shared" ca="1" si="25"/>
        <v/>
      </c>
      <c r="AD68" s="277" t="str">
        <f t="shared" ca="1" si="24"/>
        <v/>
      </c>
      <c r="AE68" s="277" t="str">
        <f t="shared" ca="1" si="24"/>
        <v/>
      </c>
      <c r="AF68" s="277" t="str">
        <f t="shared" ca="1" si="24"/>
        <v/>
      </c>
      <c r="AG68" s="277" t="str">
        <f t="shared" ca="1" si="24"/>
        <v/>
      </c>
      <c r="AH68" s="277" t="str">
        <f t="shared" ca="1" si="24"/>
        <v/>
      </c>
      <c r="AI68" s="277" t="str">
        <f t="shared" ca="1" si="24"/>
        <v/>
      </c>
      <c r="AJ68" s="277" t="str">
        <f t="shared" ca="1" si="24"/>
        <v/>
      </c>
      <c r="AK68" s="277" t="str">
        <f t="shared" ca="1" si="24"/>
        <v/>
      </c>
      <c r="AL68" s="277" t="str">
        <f t="shared" ca="1" si="24"/>
        <v/>
      </c>
      <c r="AM68" s="277" t="str">
        <f t="shared" ca="1" si="24"/>
        <v/>
      </c>
      <c r="AN68" s="277" t="str">
        <f t="shared" ca="1" si="24"/>
        <v/>
      </c>
      <c r="AO68" s="277" t="str">
        <f t="shared" ca="1" si="24"/>
        <v/>
      </c>
      <c r="AP68" s="277" t="str">
        <f t="shared" ca="1" si="24"/>
        <v/>
      </c>
      <c r="AQ68" s="277" t="str">
        <f t="shared" ca="1" si="24"/>
        <v/>
      </c>
      <c r="AR68" s="277" t="str">
        <f t="shared" ca="1" si="23"/>
        <v/>
      </c>
      <c r="AS68" s="277" t="str">
        <f t="shared" ca="1" si="23"/>
        <v/>
      </c>
      <c r="AT68" s="277" t="str">
        <f t="shared" ca="1" si="23"/>
        <v/>
      </c>
      <c r="AU68" s="277" t="str">
        <f t="shared" ca="1" si="23"/>
        <v/>
      </c>
      <c r="AV68" s="277" t="str">
        <f t="shared" ca="1" si="23"/>
        <v/>
      </c>
      <c r="AW68" s="277" t="str">
        <f t="shared" ca="1" si="23"/>
        <v/>
      </c>
      <c r="AX68" s="277" t="str">
        <f t="shared" ca="1" si="23"/>
        <v/>
      </c>
      <c r="AY68" s="277" t="str">
        <f t="shared" ca="1" si="23"/>
        <v/>
      </c>
      <c r="AZ68" s="277" t="str">
        <f t="shared" ca="1" si="23"/>
        <v/>
      </c>
      <c r="BA68" s="277" t="str">
        <f t="shared" ca="1" si="23"/>
        <v/>
      </c>
      <c r="BB68" s="277" t="str">
        <f t="shared" ca="1" si="23"/>
        <v/>
      </c>
      <c r="BC68" s="277" t="str">
        <f t="shared" ca="1" si="23"/>
        <v/>
      </c>
      <c r="BD68" s="277" t="str">
        <f t="shared" ca="1" si="23"/>
        <v/>
      </c>
      <c r="BE68" s="277" t="str">
        <f t="shared" ca="1" si="23"/>
        <v/>
      </c>
      <c r="BF68" s="277" t="str">
        <f t="shared" ca="1" si="23"/>
        <v/>
      </c>
      <c r="BG68" s="277" t="str">
        <f t="shared" ca="1" si="23"/>
        <v/>
      </c>
      <c r="BH68" s="277" t="str">
        <f t="shared" ca="1" si="23"/>
        <v/>
      </c>
      <c r="BI68" s="277" t="str">
        <f t="shared" ca="1" si="23"/>
        <v/>
      </c>
      <c r="BJ68" s="277" t="str">
        <f t="shared" ca="1" si="23"/>
        <v/>
      </c>
      <c r="BK68" s="277" t="str">
        <f t="shared" ca="1" si="23"/>
        <v/>
      </c>
      <c r="BL68" s="110"/>
      <c r="BM68" s="110"/>
      <c r="BN68" s="110"/>
      <c r="BO68" s="110"/>
      <c r="BP68" s="110"/>
      <c r="BQ68" s="110"/>
      <c r="BR68" s="110"/>
      <c r="BS68" s="110"/>
      <c r="BT68" s="110"/>
      <c r="BU68" s="110"/>
      <c r="BV68" s="110"/>
    </row>
    <row r="69" spans="1:74" customFormat="1" x14ac:dyDescent="0.2">
      <c r="A69" s="128"/>
      <c r="B69" s="113" t="str">
        <f t="shared" si="1"/>
        <v>BF</v>
      </c>
      <c r="C69" s="128"/>
      <c r="D69" s="128"/>
      <c r="E69" s="128"/>
      <c r="F69" s="269" t="str">
        <f t="shared" ca="1" si="2"/>
        <v>Country_Description</v>
      </c>
      <c r="G69" s="285"/>
      <c r="H69" s="271" t="s">
        <v>549</v>
      </c>
      <c r="I69" s="135" t="s">
        <v>495</v>
      </c>
      <c r="J69" s="135" t="s">
        <v>147</v>
      </c>
      <c r="K69" s="135" t="s">
        <v>147</v>
      </c>
      <c r="L69" s="273" t="s">
        <v>497</v>
      </c>
      <c r="M69" s="126" t="s">
        <v>221</v>
      </c>
      <c r="N69" s="277" t="str">
        <f t="shared" ca="1" si="25"/>
        <v/>
      </c>
      <c r="O69" s="277" t="str">
        <f t="shared" ca="1" si="25"/>
        <v/>
      </c>
      <c r="P69" s="277" t="str">
        <f t="shared" ca="1" si="25"/>
        <v/>
      </c>
      <c r="Q69" s="277" t="str">
        <f t="shared" ca="1" si="25"/>
        <v/>
      </c>
      <c r="R69" s="277" t="str">
        <f t="shared" ca="1" si="25"/>
        <v/>
      </c>
      <c r="S69" s="277" t="str">
        <f t="shared" ca="1" si="25"/>
        <v/>
      </c>
      <c r="T69" s="277" t="str">
        <f t="shared" ca="1" si="25"/>
        <v/>
      </c>
      <c r="U69" s="277" t="str">
        <f t="shared" ca="1" si="25"/>
        <v/>
      </c>
      <c r="V69" s="277" t="str">
        <f t="shared" ca="1" si="25"/>
        <v/>
      </c>
      <c r="W69" s="277" t="str">
        <f t="shared" ca="1" si="25"/>
        <v/>
      </c>
      <c r="X69" s="277" t="str">
        <f t="shared" ca="1" si="25"/>
        <v/>
      </c>
      <c r="Y69" s="277" t="str">
        <f t="shared" ca="1" si="25"/>
        <v/>
      </c>
      <c r="Z69" s="277" t="str">
        <f t="shared" ca="1" si="25"/>
        <v/>
      </c>
      <c r="AA69" s="277" t="str">
        <f t="shared" ca="1" si="25"/>
        <v/>
      </c>
      <c r="AB69" s="277" t="str">
        <f t="shared" ca="1" si="25"/>
        <v/>
      </c>
      <c r="AC69" s="277" t="str">
        <f t="shared" ca="1" si="25"/>
        <v/>
      </c>
      <c r="AD69" s="277" t="str">
        <f t="shared" ca="1" si="24"/>
        <v/>
      </c>
      <c r="AE69" s="277" t="str">
        <f t="shared" ca="1" si="24"/>
        <v/>
      </c>
      <c r="AF69" s="277" t="str">
        <f t="shared" ca="1" si="24"/>
        <v/>
      </c>
      <c r="AG69" s="277" t="str">
        <f t="shared" ca="1" si="24"/>
        <v/>
      </c>
      <c r="AH69" s="277" t="str">
        <f t="shared" ca="1" si="24"/>
        <v/>
      </c>
      <c r="AI69" s="277" t="str">
        <f t="shared" ca="1" si="24"/>
        <v/>
      </c>
      <c r="AJ69" s="277" t="str">
        <f t="shared" ca="1" si="24"/>
        <v/>
      </c>
      <c r="AK69" s="277" t="str">
        <f t="shared" ca="1" si="24"/>
        <v/>
      </c>
      <c r="AL69" s="277" t="str">
        <f t="shared" ca="1" si="24"/>
        <v/>
      </c>
      <c r="AM69" s="277" t="str">
        <f t="shared" ca="1" si="24"/>
        <v/>
      </c>
      <c r="AN69" s="277" t="str">
        <f t="shared" ca="1" si="24"/>
        <v/>
      </c>
      <c r="AO69" s="277" t="str">
        <f t="shared" ca="1" si="24"/>
        <v/>
      </c>
      <c r="AP69" s="277" t="str">
        <f t="shared" ca="1" si="24"/>
        <v/>
      </c>
      <c r="AQ69" s="277" t="str">
        <f t="shared" ca="1" si="24"/>
        <v/>
      </c>
      <c r="AR69" s="277" t="str">
        <f t="shared" ca="1" si="23"/>
        <v/>
      </c>
      <c r="AS69" s="277" t="str">
        <f t="shared" ca="1" si="23"/>
        <v/>
      </c>
      <c r="AT69" s="277" t="str">
        <f t="shared" ca="1" si="23"/>
        <v/>
      </c>
      <c r="AU69" s="277" t="str">
        <f t="shared" ca="1" si="23"/>
        <v/>
      </c>
      <c r="AV69" s="277" t="str">
        <f t="shared" ca="1" si="23"/>
        <v/>
      </c>
      <c r="AW69" s="277" t="str">
        <f t="shared" ca="1" si="23"/>
        <v/>
      </c>
      <c r="AX69" s="277" t="str">
        <f t="shared" ca="1" si="23"/>
        <v/>
      </c>
      <c r="AY69" s="277" t="str">
        <f t="shared" ca="1" si="23"/>
        <v/>
      </c>
      <c r="AZ69" s="277" t="str">
        <f t="shared" ca="1" si="23"/>
        <v/>
      </c>
      <c r="BA69" s="277" t="str">
        <f t="shared" ca="1" si="23"/>
        <v/>
      </c>
      <c r="BB69" s="277" t="str">
        <f t="shared" ca="1" si="23"/>
        <v/>
      </c>
      <c r="BC69" s="277" t="str">
        <f t="shared" ca="1" si="23"/>
        <v/>
      </c>
      <c r="BD69" s="277" t="str">
        <f t="shared" ca="1" si="23"/>
        <v/>
      </c>
      <c r="BE69" s="277" t="str">
        <f t="shared" ca="1" si="23"/>
        <v/>
      </c>
      <c r="BF69" s="277" t="str">
        <f t="shared" ca="1" si="23"/>
        <v/>
      </c>
      <c r="BG69" s="277" t="str">
        <f t="shared" ca="1" si="23"/>
        <v/>
      </c>
      <c r="BH69" s="277" t="str">
        <f t="shared" ca="1" si="23"/>
        <v/>
      </c>
      <c r="BI69" s="277" t="str">
        <f t="shared" ca="1" si="23"/>
        <v/>
      </c>
      <c r="BJ69" s="277" t="str">
        <f t="shared" ca="1" si="23"/>
        <v/>
      </c>
      <c r="BK69" s="277" t="str">
        <f t="shared" ca="1" si="23"/>
        <v/>
      </c>
      <c r="BL69" s="110"/>
      <c r="BM69" s="110"/>
      <c r="BN69" s="110"/>
      <c r="BO69" s="110"/>
      <c r="BP69" s="110"/>
      <c r="BQ69" s="110"/>
      <c r="BR69" s="110"/>
      <c r="BS69" s="110"/>
      <c r="BT69" s="110"/>
      <c r="BU69" s="110"/>
      <c r="BV69" s="110"/>
    </row>
    <row r="70" spans="1:74" customFormat="1" x14ac:dyDescent="0.2">
      <c r="A70" s="128"/>
      <c r="B70" s="113" t="str">
        <f t="shared" si="1"/>
        <v>BG</v>
      </c>
      <c r="C70" s="128"/>
      <c r="D70" s="128"/>
      <c r="E70" s="128"/>
      <c r="F70" s="269" t="str">
        <f t="shared" ca="1" si="2"/>
        <v>NSN_Region</v>
      </c>
      <c r="G70" s="285"/>
      <c r="H70" s="271" t="s">
        <v>550</v>
      </c>
      <c r="I70" s="135" t="s">
        <v>495</v>
      </c>
      <c r="J70" s="135" t="s">
        <v>147</v>
      </c>
      <c r="K70" s="135" t="s">
        <v>147</v>
      </c>
      <c r="L70" s="273" t="s">
        <v>497</v>
      </c>
      <c r="M70" s="126" t="s">
        <v>221</v>
      </c>
      <c r="N70" s="277" t="str">
        <f t="shared" ca="1" si="25"/>
        <v/>
      </c>
      <c r="O70" s="277" t="str">
        <f t="shared" ca="1" si="25"/>
        <v/>
      </c>
      <c r="P70" s="277" t="str">
        <f t="shared" ca="1" si="25"/>
        <v/>
      </c>
      <c r="Q70" s="277" t="str">
        <f t="shared" ca="1" si="25"/>
        <v/>
      </c>
      <c r="R70" s="277" t="str">
        <f t="shared" ca="1" si="25"/>
        <v/>
      </c>
      <c r="S70" s="277" t="str">
        <f t="shared" ca="1" si="25"/>
        <v/>
      </c>
      <c r="T70" s="277" t="str">
        <f t="shared" ca="1" si="25"/>
        <v/>
      </c>
      <c r="U70" s="277" t="str">
        <f t="shared" ca="1" si="25"/>
        <v/>
      </c>
      <c r="V70" s="277" t="str">
        <f t="shared" ca="1" si="25"/>
        <v/>
      </c>
      <c r="W70" s="277" t="str">
        <f t="shared" ca="1" si="25"/>
        <v/>
      </c>
      <c r="X70" s="277" t="str">
        <f t="shared" ca="1" si="25"/>
        <v/>
      </c>
      <c r="Y70" s="277" t="str">
        <f t="shared" ca="1" si="25"/>
        <v/>
      </c>
      <c r="Z70" s="277" t="str">
        <f t="shared" ca="1" si="25"/>
        <v/>
      </c>
      <c r="AA70" s="277" t="str">
        <f t="shared" ca="1" si="25"/>
        <v/>
      </c>
      <c r="AB70" s="277" t="str">
        <f t="shared" ca="1" si="25"/>
        <v/>
      </c>
      <c r="AC70" s="277" t="str">
        <f t="shared" ca="1" si="25"/>
        <v/>
      </c>
      <c r="AD70" s="277" t="str">
        <f t="shared" ca="1" si="24"/>
        <v/>
      </c>
      <c r="AE70" s="277" t="str">
        <f t="shared" ca="1" si="24"/>
        <v/>
      </c>
      <c r="AF70" s="277" t="str">
        <f t="shared" ca="1" si="24"/>
        <v/>
      </c>
      <c r="AG70" s="277" t="str">
        <f t="shared" ca="1" si="24"/>
        <v/>
      </c>
      <c r="AH70" s="277" t="str">
        <f t="shared" ca="1" si="24"/>
        <v/>
      </c>
      <c r="AI70" s="277" t="str">
        <f t="shared" ca="1" si="24"/>
        <v/>
      </c>
      <c r="AJ70" s="277" t="str">
        <f t="shared" ca="1" si="24"/>
        <v/>
      </c>
      <c r="AK70" s="277" t="str">
        <f t="shared" ca="1" si="24"/>
        <v/>
      </c>
      <c r="AL70" s="277" t="str">
        <f t="shared" ca="1" si="24"/>
        <v/>
      </c>
      <c r="AM70" s="277" t="str">
        <f t="shared" ca="1" si="24"/>
        <v/>
      </c>
      <c r="AN70" s="277" t="str">
        <f t="shared" ca="1" si="24"/>
        <v/>
      </c>
      <c r="AO70" s="277" t="str">
        <f t="shared" ca="1" si="24"/>
        <v/>
      </c>
      <c r="AP70" s="277" t="str">
        <f t="shared" ca="1" si="24"/>
        <v/>
      </c>
      <c r="AQ70" s="277" t="str">
        <f t="shared" ca="1" si="24"/>
        <v/>
      </c>
      <c r="AR70" s="277" t="str">
        <f t="shared" ca="1" si="23"/>
        <v/>
      </c>
      <c r="AS70" s="277" t="str">
        <f t="shared" ca="1" si="23"/>
        <v/>
      </c>
      <c r="AT70" s="277" t="str">
        <f t="shared" ca="1" si="23"/>
        <v/>
      </c>
      <c r="AU70" s="277" t="str">
        <f t="shared" ca="1" si="23"/>
        <v/>
      </c>
      <c r="AV70" s="277" t="str">
        <f t="shared" ca="1" si="23"/>
        <v/>
      </c>
      <c r="AW70" s="277" t="str">
        <f t="shared" ca="1" si="23"/>
        <v/>
      </c>
      <c r="AX70" s="277" t="str">
        <f t="shared" ca="1" si="23"/>
        <v/>
      </c>
      <c r="AY70" s="277" t="str">
        <f t="shared" ca="1" si="23"/>
        <v/>
      </c>
      <c r="AZ70" s="277" t="str">
        <f t="shared" ca="1" si="23"/>
        <v/>
      </c>
      <c r="BA70" s="277" t="str">
        <f t="shared" ca="1" si="23"/>
        <v/>
      </c>
      <c r="BB70" s="277" t="str">
        <f t="shared" ca="1" si="23"/>
        <v/>
      </c>
      <c r="BC70" s="277" t="str">
        <f t="shared" ca="1" si="23"/>
        <v/>
      </c>
      <c r="BD70" s="277" t="str">
        <f t="shared" ca="1" si="23"/>
        <v/>
      </c>
      <c r="BE70" s="277" t="str">
        <f t="shared" ca="1" si="23"/>
        <v/>
      </c>
      <c r="BF70" s="277" t="str">
        <f t="shared" ca="1" si="23"/>
        <v/>
      </c>
      <c r="BG70" s="277" t="str">
        <f t="shared" ca="1" si="23"/>
        <v/>
      </c>
      <c r="BH70" s="277" t="str">
        <f t="shared" ca="1" si="23"/>
        <v/>
      </c>
      <c r="BI70" s="277" t="str">
        <f t="shared" ca="1" si="23"/>
        <v/>
      </c>
      <c r="BJ70" s="277" t="str">
        <f t="shared" ca="1" si="23"/>
        <v/>
      </c>
      <c r="BK70" s="277" t="str">
        <f t="shared" ca="1" si="23"/>
        <v/>
      </c>
      <c r="BL70" s="110"/>
      <c r="BM70" s="110"/>
      <c r="BN70" s="110"/>
      <c r="BO70" s="110"/>
      <c r="BP70" s="110"/>
      <c r="BQ70" s="110"/>
      <c r="BR70" s="110"/>
      <c r="BS70" s="110"/>
      <c r="BT70" s="110"/>
      <c r="BU70" s="110"/>
      <c r="BV70" s="110"/>
    </row>
    <row r="71" spans="1:74" customFormat="1" x14ac:dyDescent="0.2">
      <c r="A71" s="128"/>
      <c r="B71" s="113" t="str">
        <f t="shared" si="1"/>
        <v>BH</v>
      </c>
      <c r="C71" s="128"/>
      <c r="D71" s="128"/>
      <c r="E71" s="128"/>
      <c r="F71" s="269" t="str">
        <f t="shared" ca="1" si="2"/>
        <v>NSN_Sub_Region</v>
      </c>
      <c r="G71" s="285"/>
      <c r="H71" s="271" t="s">
        <v>551</v>
      </c>
      <c r="I71" s="135" t="s">
        <v>495</v>
      </c>
      <c r="J71" s="135" t="s">
        <v>481</v>
      </c>
      <c r="K71" s="135" t="s">
        <v>147</v>
      </c>
      <c r="L71" s="273" t="s">
        <v>497</v>
      </c>
      <c r="M71" s="126" t="s">
        <v>221</v>
      </c>
      <c r="N71" s="277" t="str">
        <f t="shared" ca="1" si="25"/>
        <v/>
      </c>
      <c r="O71" s="277" t="str">
        <f t="shared" ca="1" si="25"/>
        <v/>
      </c>
      <c r="P71" s="277" t="str">
        <f t="shared" ca="1" si="25"/>
        <v/>
      </c>
      <c r="Q71" s="277" t="str">
        <f t="shared" ca="1" si="25"/>
        <v/>
      </c>
      <c r="R71" s="277" t="str">
        <f t="shared" ca="1" si="25"/>
        <v/>
      </c>
      <c r="S71" s="277" t="str">
        <f t="shared" ca="1" si="25"/>
        <v/>
      </c>
      <c r="T71" s="277" t="str">
        <f t="shared" ca="1" si="25"/>
        <v/>
      </c>
      <c r="U71" s="277" t="str">
        <f t="shared" ca="1" si="25"/>
        <v/>
      </c>
      <c r="V71" s="277" t="str">
        <f t="shared" ca="1" si="25"/>
        <v/>
      </c>
      <c r="W71" s="277" t="str">
        <f t="shared" ca="1" si="25"/>
        <v/>
      </c>
      <c r="X71" s="277" t="str">
        <f t="shared" ca="1" si="25"/>
        <v/>
      </c>
      <c r="Y71" s="277" t="str">
        <f t="shared" ca="1" si="25"/>
        <v/>
      </c>
      <c r="Z71" s="277" t="str">
        <f t="shared" ca="1" si="25"/>
        <v/>
      </c>
      <c r="AA71" s="277" t="str">
        <f t="shared" ca="1" si="25"/>
        <v/>
      </c>
      <c r="AB71" s="277" t="str">
        <f t="shared" ca="1" si="25"/>
        <v/>
      </c>
      <c r="AC71" s="277" t="str">
        <f t="shared" ca="1" si="25"/>
        <v/>
      </c>
      <c r="AD71" s="277" t="str">
        <f t="shared" ca="1" si="24"/>
        <v/>
      </c>
      <c r="AE71" s="277" t="str">
        <f t="shared" ca="1" si="24"/>
        <v/>
      </c>
      <c r="AF71" s="277" t="str">
        <f t="shared" ca="1" si="24"/>
        <v/>
      </c>
      <c r="AG71" s="277" t="str">
        <f t="shared" ca="1" si="24"/>
        <v/>
      </c>
      <c r="AH71" s="277" t="str">
        <f t="shared" ca="1" si="24"/>
        <v/>
      </c>
      <c r="AI71" s="277" t="str">
        <f t="shared" ca="1" si="24"/>
        <v/>
      </c>
      <c r="AJ71" s="277" t="str">
        <f t="shared" ca="1" si="24"/>
        <v/>
      </c>
      <c r="AK71" s="277" t="str">
        <f t="shared" ca="1" si="24"/>
        <v/>
      </c>
      <c r="AL71" s="277" t="str">
        <f t="shared" ca="1" si="24"/>
        <v/>
      </c>
      <c r="AM71" s="277" t="str">
        <f t="shared" ca="1" si="24"/>
        <v/>
      </c>
      <c r="AN71" s="277" t="str">
        <f t="shared" ca="1" si="24"/>
        <v/>
      </c>
      <c r="AO71" s="277" t="str">
        <f t="shared" ca="1" si="24"/>
        <v/>
      </c>
      <c r="AP71" s="277" t="str">
        <f t="shared" ca="1" si="24"/>
        <v/>
      </c>
      <c r="AQ71" s="277" t="str">
        <f t="shared" ca="1" si="24"/>
        <v/>
      </c>
      <c r="AR71" s="277" t="str">
        <f t="shared" ca="1" si="23"/>
        <v/>
      </c>
      <c r="AS71" s="277" t="str">
        <f t="shared" ca="1" si="23"/>
        <v/>
      </c>
      <c r="AT71" s="277" t="str">
        <f t="shared" ca="1" si="23"/>
        <v/>
      </c>
      <c r="AU71" s="277" t="str">
        <f t="shared" ca="1" si="23"/>
        <v/>
      </c>
      <c r="AV71" s="277" t="str">
        <f t="shared" ca="1" si="23"/>
        <v/>
      </c>
      <c r="AW71" s="277" t="str">
        <f t="shared" ca="1" si="23"/>
        <v/>
      </c>
      <c r="AX71" s="277" t="str">
        <f t="shared" ca="1" si="23"/>
        <v/>
      </c>
      <c r="AY71" s="277" t="str">
        <f t="shared" ca="1" si="23"/>
        <v/>
      </c>
      <c r="AZ71" s="277" t="str">
        <f t="shared" ca="1" si="23"/>
        <v/>
      </c>
      <c r="BA71" s="277" t="str">
        <f t="shared" ca="1" si="23"/>
        <v/>
      </c>
      <c r="BB71" s="277" t="str">
        <f t="shared" ca="1" si="23"/>
        <v/>
      </c>
      <c r="BC71" s="277" t="str">
        <f t="shared" ca="1" si="23"/>
        <v/>
      </c>
      <c r="BD71" s="277" t="str">
        <f t="shared" ca="1" si="23"/>
        <v/>
      </c>
      <c r="BE71" s="277" t="str">
        <f t="shared" ca="1" si="23"/>
        <v/>
      </c>
      <c r="BF71" s="277" t="str">
        <f t="shared" ca="1" si="23"/>
        <v/>
      </c>
      <c r="BG71" s="277" t="str">
        <f t="shared" ca="1" si="23"/>
        <v/>
      </c>
      <c r="BH71" s="277" t="str">
        <f t="shared" ca="1" si="23"/>
        <v/>
      </c>
      <c r="BI71" s="277" t="str">
        <f t="shared" ca="1" si="23"/>
        <v/>
      </c>
      <c r="BJ71" s="277" t="str">
        <f t="shared" ca="1" si="23"/>
        <v/>
      </c>
      <c r="BK71" s="277" t="str">
        <f t="shared" ca="1" si="23"/>
        <v/>
      </c>
      <c r="BL71" s="110"/>
      <c r="BM71" s="110"/>
      <c r="BN71" s="110"/>
      <c r="BO71" s="110"/>
      <c r="BP71" s="110"/>
      <c r="BQ71" s="110"/>
      <c r="BR71" s="110"/>
      <c r="BS71" s="110"/>
      <c r="BT71" s="110"/>
      <c r="BU71" s="110"/>
      <c r="BV71" s="110"/>
    </row>
    <row r="72" spans="1:74" customFormat="1" x14ac:dyDescent="0.2">
      <c r="A72" s="128"/>
      <c r="B72" s="113" t="str">
        <f t="shared" si="1"/>
        <v>BI</v>
      </c>
      <c r="C72" s="128"/>
      <c r="D72" s="128"/>
      <c r="E72" s="128"/>
      <c r="F72" s="269" t="str">
        <f t="shared" ca="1" si="2"/>
        <v>Planning_Mode_Flag</v>
      </c>
      <c r="G72" s="285"/>
      <c r="H72" s="271" t="s">
        <v>552</v>
      </c>
      <c r="I72" s="135" t="s">
        <v>495</v>
      </c>
      <c r="J72" s="135" t="s">
        <v>147</v>
      </c>
      <c r="K72" s="135" t="s">
        <v>147</v>
      </c>
      <c r="L72" s="273" t="s">
        <v>497</v>
      </c>
      <c r="M72" s="126" t="s">
        <v>221</v>
      </c>
      <c r="N72" s="277" t="str">
        <f t="shared" ca="1" si="25"/>
        <v/>
      </c>
      <c r="O72" s="277" t="str">
        <f t="shared" ca="1" si="25"/>
        <v/>
      </c>
      <c r="P72" s="277" t="str">
        <f t="shared" ca="1" si="25"/>
        <v/>
      </c>
      <c r="Q72" s="277" t="str">
        <f t="shared" ca="1" si="25"/>
        <v/>
      </c>
      <c r="R72" s="277" t="str">
        <f t="shared" ca="1" si="25"/>
        <v/>
      </c>
      <c r="S72" s="277" t="str">
        <f t="shared" ca="1" si="25"/>
        <v/>
      </c>
      <c r="T72" s="277" t="str">
        <f t="shared" ca="1" si="25"/>
        <v/>
      </c>
      <c r="U72" s="277" t="str">
        <f t="shared" ca="1" si="25"/>
        <v/>
      </c>
      <c r="V72" s="277" t="str">
        <f t="shared" ca="1" si="25"/>
        <v/>
      </c>
      <c r="W72" s="277" t="str">
        <f t="shared" ca="1" si="25"/>
        <v/>
      </c>
      <c r="X72" s="277" t="str">
        <f t="shared" ca="1" si="25"/>
        <v/>
      </c>
      <c r="Y72" s="277" t="str">
        <f t="shared" ca="1" si="25"/>
        <v/>
      </c>
      <c r="Z72" s="277" t="str">
        <f t="shared" ca="1" si="25"/>
        <v/>
      </c>
      <c r="AA72" s="277" t="str">
        <f t="shared" ca="1" si="25"/>
        <v/>
      </c>
      <c r="AB72" s="277" t="str">
        <f t="shared" ca="1" si="25"/>
        <v/>
      </c>
      <c r="AC72" s="277" t="str">
        <f t="shared" ca="1" si="25"/>
        <v/>
      </c>
      <c r="AD72" s="277" t="str">
        <f t="shared" ca="1" si="24"/>
        <v/>
      </c>
      <c r="AE72" s="277" t="str">
        <f t="shared" ca="1" si="24"/>
        <v/>
      </c>
      <c r="AF72" s="277" t="str">
        <f t="shared" ca="1" si="24"/>
        <v/>
      </c>
      <c r="AG72" s="277" t="str">
        <f t="shared" ca="1" si="24"/>
        <v/>
      </c>
      <c r="AH72" s="277" t="str">
        <f t="shared" ca="1" si="24"/>
        <v/>
      </c>
      <c r="AI72" s="277" t="str">
        <f t="shared" ca="1" si="24"/>
        <v/>
      </c>
      <c r="AJ72" s="277" t="str">
        <f t="shared" ca="1" si="24"/>
        <v/>
      </c>
      <c r="AK72" s="277" t="str">
        <f t="shared" ca="1" si="24"/>
        <v/>
      </c>
      <c r="AL72" s="277" t="str">
        <f t="shared" ca="1" si="24"/>
        <v/>
      </c>
      <c r="AM72" s="277" t="str">
        <f t="shared" ca="1" si="24"/>
        <v/>
      </c>
      <c r="AN72" s="277" t="str">
        <f t="shared" ca="1" si="24"/>
        <v/>
      </c>
      <c r="AO72" s="277" t="str">
        <f t="shared" ca="1" si="24"/>
        <v/>
      </c>
      <c r="AP72" s="277" t="str">
        <f t="shared" ca="1" si="24"/>
        <v/>
      </c>
      <c r="AQ72" s="277" t="str">
        <f t="shared" ca="1" si="24"/>
        <v/>
      </c>
      <c r="AR72" s="277" t="str">
        <f t="shared" ca="1" si="23"/>
        <v/>
      </c>
      <c r="AS72" s="277" t="str">
        <f t="shared" ca="1" si="23"/>
        <v/>
      </c>
      <c r="AT72" s="277" t="str">
        <f t="shared" ca="1" si="23"/>
        <v/>
      </c>
      <c r="AU72" s="277" t="str">
        <f t="shared" ca="1" si="23"/>
        <v/>
      </c>
      <c r="AV72" s="277" t="str">
        <f t="shared" ca="1" si="23"/>
        <v/>
      </c>
      <c r="AW72" s="277" t="str">
        <f t="shared" ca="1" si="23"/>
        <v/>
      </c>
      <c r="AX72" s="277" t="str">
        <f t="shared" ca="1" si="23"/>
        <v/>
      </c>
      <c r="AY72" s="277" t="str">
        <f t="shared" ca="1" si="23"/>
        <v/>
      </c>
      <c r="AZ72" s="277" t="str">
        <f t="shared" ca="1" si="23"/>
        <v/>
      </c>
      <c r="BA72" s="277" t="str">
        <f t="shared" ca="1" si="23"/>
        <v/>
      </c>
      <c r="BB72" s="277" t="str">
        <f t="shared" ca="1" si="23"/>
        <v/>
      </c>
      <c r="BC72" s="277" t="str">
        <f t="shared" ca="1" si="23"/>
        <v/>
      </c>
      <c r="BD72" s="277" t="str">
        <f t="shared" ca="1" si="23"/>
        <v/>
      </c>
      <c r="BE72" s="277" t="str">
        <f t="shared" ca="1" si="23"/>
        <v/>
      </c>
      <c r="BF72" s="277" t="str">
        <f t="shared" ca="1" si="23"/>
        <v/>
      </c>
      <c r="BG72" s="277" t="str">
        <f t="shared" ca="1" si="23"/>
        <v/>
      </c>
      <c r="BH72" s="277" t="str">
        <f t="shared" ca="1" si="23"/>
        <v/>
      </c>
      <c r="BI72" s="277" t="str">
        <f t="shared" ca="1" si="23"/>
        <v/>
      </c>
      <c r="BJ72" s="277" t="str">
        <f t="shared" ca="1" si="23"/>
        <v/>
      </c>
      <c r="BK72" s="277" t="str">
        <f t="shared" ca="1" si="23"/>
        <v/>
      </c>
      <c r="BL72" s="110"/>
      <c r="BM72" s="110"/>
      <c r="BN72" s="110"/>
      <c r="BO72" s="110"/>
      <c r="BP72" s="110"/>
      <c r="BQ72" s="110"/>
      <c r="BR72" s="110"/>
      <c r="BS72" s="110"/>
      <c r="BT72" s="110"/>
      <c r="BU72" s="110"/>
      <c r="BV72" s="110"/>
    </row>
    <row r="73" spans="1:74" customFormat="1" x14ac:dyDescent="0.2">
      <c r="A73" s="128"/>
      <c r="B73" s="113" t="str">
        <f t="shared" si="1"/>
        <v>BJ</v>
      </c>
      <c r="C73" s="128"/>
      <c r="D73" s="128"/>
      <c r="E73" s="128"/>
      <c r="F73" s="269" t="str">
        <f t="shared" ca="1" si="2"/>
        <v>Global_CBT_Id</v>
      </c>
      <c r="G73" s="285"/>
      <c r="H73" s="271" t="s">
        <v>553</v>
      </c>
      <c r="I73" s="135" t="s">
        <v>495</v>
      </c>
      <c r="J73" s="135" t="s">
        <v>481</v>
      </c>
      <c r="K73" s="135" t="s">
        <v>147</v>
      </c>
      <c r="L73" s="273" t="s">
        <v>497</v>
      </c>
      <c r="M73" s="126" t="s">
        <v>221</v>
      </c>
      <c r="N73" s="277" t="str">
        <f t="shared" ca="1" si="25"/>
        <v/>
      </c>
      <c r="O73" s="277" t="str">
        <f t="shared" ca="1" si="25"/>
        <v/>
      </c>
      <c r="P73" s="277" t="str">
        <f t="shared" ca="1" si="25"/>
        <v/>
      </c>
      <c r="Q73" s="277" t="str">
        <f t="shared" ca="1" si="25"/>
        <v/>
      </c>
      <c r="R73" s="277" t="str">
        <f t="shared" ca="1" si="25"/>
        <v/>
      </c>
      <c r="S73" s="277" t="str">
        <f t="shared" ca="1" si="25"/>
        <v/>
      </c>
      <c r="T73" s="277" t="str">
        <f t="shared" ca="1" si="25"/>
        <v/>
      </c>
      <c r="U73" s="277" t="str">
        <f t="shared" ca="1" si="25"/>
        <v/>
      </c>
      <c r="V73" s="277" t="str">
        <f t="shared" ca="1" si="25"/>
        <v/>
      </c>
      <c r="W73" s="277" t="str">
        <f t="shared" ca="1" si="25"/>
        <v/>
      </c>
      <c r="X73" s="277" t="str">
        <f t="shared" ca="1" si="25"/>
        <v/>
      </c>
      <c r="Y73" s="277" t="str">
        <f t="shared" ca="1" si="25"/>
        <v/>
      </c>
      <c r="Z73" s="277" t="str">
        <f t="shared" ca="1" si="25"/>
        <v/>
      </c>
      <c r="AA73" s="277" t="str">
        <f t="shared" ca="1" si="25"/>
        <v/>
      </c>
      <c r="AB73" s="277" t="str">
        <f t="shared" ca="1" si="25"/>
        <v/>
      </c>
      <c r="AC73" s="277" t="str">
        <f t="shared" ca="1" si="25"/>
        <v/>
      </c>
      <c r="AD73" s="277" t="str">
        <f t="shared" ca="1" si="24"/>
        <v/>
      </c>
      <c r="AE73" s="277" t="str">
        <f t="shared" ca="1" si="24"/>
        <v/>
      </c>
      <c r="AF73" s="277" t="str">
        <f t="shared" ca="1" si="24"/>
        <v/>
      </c>
      <c r="AG73" s="277" t="str">
        <f t="shared" ca="1" si="24"/>
        <v/>
      </c>
      <c r="AH73" s="277" t="str">
        <f t="shared" ca="1" si="24"/>
        <v/>
      </c>
      <c r="AI73" s="277" t="str">
        <f t="shared" ca="1" si="24"/>
        <v/>
      </c>
      <c r="AJ73" s="277" t="str">
        <f t="shared" ca="1" si="24"/>
        <v/>
      </c>
      <c r="AK73" s="277" t="str">
        <f t="shared" ca="1" si="24"/>
        <v/>
      </c>
      <c r="AL73" s="277" t="str">
        <f t="shared" ca="1" si="24"/>
        <v/>
      </c>
      <c r="AM73" s="277" t="str">
        <f t="shared" ca="1" si="24"/>
        <v/>
      </c>
      <c r="AN73" s="277" t="str">
        <f t="shared" ca="1" si="24"/>
        <v/>
      </c>
      <c r="AO73" s="277" t="str">
        <f t="shared" ca="1" si="24"/>
        <v/>
      </c>
      <c r="AP73" s="277" t="str">
        <f t="shared" ca="1" si="24"/>
        <v/>
      </c>
      <c r="AQ73" s="277" t="str">
        <f t="shared" ca="1" si="24"/>
        <v/>
      </c>
      <c r="AR73" s="277" t="str">
        <f t="shared" ca="1" si="23"/>
        <v/>
      </c>
      <c r="AS73" s="277" t="str">
        <f t="shared" ca="1" si="23"/>
        <v/>
      </c>
      <c r="AT73" s="277" t="str">
        <f t="shared" ca="1" si="23"/>
        <v/>
      </c>
      <c r="AU73" s="277" t="str">
        <f t="shared" ca="1" si="23"/>
        <v/>
      </c>
      <c r="AV73" s="277" t="str">
        <f t="shared" ca="1" si="23"/>
        <v/>
      </c>
      <c r="AW73" s="277" t="str">
        <f t="shared" ca="1" si="23"/>
        <v/>
      </c>
      <c r="AX73" s="277" t="str">
        <f t="shared" ca="1" si="23"/>
        <v/>
      </c>
      <c r="AY73" s="277" t="str">
        <f t="shared" ca="1" si="23"/>
        <v/>
      </c>
      <c r="AZ73" s="277" t="str">
        <f t="shared" ca="1" si="23"/>
        <v/>
      </c>
      <c r="BA73" s="277" t="str">
        <f t="shared" ca="1" si="23"/>
        <v/>
      </c>
      <c r="BB73" s="277" t="str">
        <f t="shared" ca="1" si="23"/>
        <v/>
      </c>
      <c r="BC73" s="277" t="str">
        <f t="shared" ca="1" si="23"/>
        <v/>
      </c>
      <c r="BD73" s="277" t="str">
        <f t="shared" ca="1" si="23"/>
        <v/>
      </c>
      <c r="BE73" s="277" t="str">
        <f t="shared" ca="1" si="23"/>
        <v/>
      </c>
      <c r="BF73" s="277" t="str">
        <f t="shared" ca="1" si="23"/>
        <v/>
      </c>
      <c r="BG73" s="277" t="str">
        <f t="shared" ca="1" si="23"/>
        <v/>
      </c>
      <c r="BH73" s="277" t="str">
        <f t="shared" ca="1" si="23"/>
        <v/>
      </c>
      <c r="BI73" s="277" t="str">
        <f t="shared" ca="1" si="23"/>
        <v/>
      </c>
      <c r="BJ73" s="277" t="str">
        <f t="shared" ca="1" si="23"/>
        <v/>
      </c>
      <c r="BK73" s="277" t="str">
        <f t="shared" ca="1" si="23"/>
        <v/>
      </c>
      <c r="BL73" s="110"/>
      <c r="BM73" s="110"/>
      <c r="BN73" s="110"/>
      <c r="BO73" s="110"/>
      <c r="BP73" s="110"/>
      <c r="BQ73" s="110"/>
      <c r="BR73" s="110"/>
      <c r="BS73" s="110"/>
      <c r="BT73" s="110"/>
      <c r="BU73" s="110"/>
      <c r="BV73" s="110"/>
    </row>
    <row r="74" spans="1:74" customFormat="1" x14ac:dyDescent="0.2">
      <c r="A74" s="128"/>
      <c r="B74" s="113" t="str">
        <f t="shared" si="1"/>
        <v>BK</v>
      </c>
      <c r="C74" s="128"/>
      <c r="D74" s="128"/>
      <c r="E74" s="128"/>
      <c r="F74" s="269" t="str">
        <f t="shared" ca="1" si="2"/>
        <v>Global_CBT_Description</v>
      </c>
      <c r="G74" s="285"/>
      <c r="H74" s="271" t="s">
        <v>554</v>
      </c>
      <c r="I74" s="135" t="s">
        <v>495</v>
      </c>
      <c r="J74" s="135" t="s">
        <v>147</v>
      </c>
      <c r="K74" s="135" t="s">
        <v>147</v>
      </c>
      <c r="L74" s="273"/>
      <c r="M74" s="126" t="s">
        <v>221</v>
      </c>
      <c r="N74" s="277" t="str">
        <f t="shared" ca="1" si="25"/>
        <v/>
      </c>
      <c r="O74" s="277" t="str">
        <f t="shared" ca="1" si="25"/>
        <v/>
      </c>
      <c r="P74" s="277" t="str">
        <f t="shared" ca="1" si="25"/>
        <v/>
      </c>
      <c r="Q74" s="277" t="str">
        <f t="shared" ca="1" si="25"/>
        <v/>
      </c>
      <c r="R74" s="277" t="str">
        <f t="shared" ca="1" si="25"/>
        <v/>
      </c>
      <c r="S74" s="277" t="str">
        <f t="shared" ca="1" si="25"/>
        <v/>
      </c>
      <c r="T74" s="277" t="str">
        <f t="shared" ca="1" si="25"/>
        <v/>
      </c>
      <c r="U74" s="277" t="str">
        <f t="shared" ca="1" si="25"/>
        <v/>
      </c>
      <c r="V74" s="277" t="str">
        <f t="shared" ca="1" si="25"/>
        <v/>
      </c>
      <c r="W74" s="277" t="str">
        <f t="shared" ca="1" si="25"/>
        <v/>
      </c>
      <c r="X74" s="277" t="str">
        <f t="shared" ca="1" si="25"/>
        <v/>
      </c>
      <c r="Y74" s="277" t="str">
        <f t="shared" ca="1" si="25"/>
        <v/>
      </c>
      <c r="Z74" s="277" t="str">
        <f t="shared" ca="1" si="25"/>
        <v/>
      </c>
      <c r="AA74" s="277" t="str">
        <f t="shared" ca="1" si="25"/>
        <v/>
      </c>
      <c r="AB74" s="277" t="str">
        <f t="shared" ca="1" si="25"/>
        <v/>
      </c>
      <c r="AC74" s="277" t="str">
        <f t="shared" ca="1" si="25"/>
        <v/>
      </c>
      <c r="AD74" s="277" t="str">
        <f t="shared" ca="1" si="24"/>
        <v/>
      </c>
      <c r="AE74" s="277" t="str">
        <f t="shared" ca="1" si="24"/>
        <v/>
      </c>
      <c r="AF74" s="277" t="str">
        <f t="shared" ca="1" si="24"/>
        <v/>
      </c>
      <c r="AG74" s="277" t="str">
        <f t="shared" ca="1" si="24"/>
        <v/>
      </c>
      <c r="AH74" s="277" t="str">
        <f t="shared" ca="1" si="24"/>
        <v/>
      </c>
      <c r="AI74" s="277" t="str">
        <f t="shared" ca="1" si="24"/>
        <v/>
      </c>
      <c r="AJ74" s="277" t="str">
        <f t="shared" ca="1" si="24"/>
        <v/>
      </c>
      <c r="AK74" s="277" t="str">
        <f t="shared" ca="1" si="24"/>
        <v/>
      </c>
      <c r="AL74" s="277" t="str">
        <f t="shared" ca="1" si="24"/>
        <v/>
      </c>
      <c r="AM74" s="277" t="str">
        <f t="shared" ca="1" si="24"/>
        <v/>
      </c>
      <c r="AN74" s="277" t="str">
        <f t="shared" ca="1" si="24"/>
        <v/>
      </c>
      <c r="AO74" s="277" t="str">
        <f t="shared" ca="1" si="24"/>
        <v/>
      </c>
      <c r="AP74" s="277" t="str">
        <f t="shared" ca="1" si="24"/>
        <v/>
      </c>
      <c r="AQ74" s="277" t="str">
        <f t="shared" ca="1" si="24"/>
        <v/>
      </c>
      <c r="AR74" s="277" t="str">
        <f t="shared" ca="1" si="23"/>
        <v/>
      </c>
      <c r="AS74" s="277" t="str">
        <f t="shared" ca="1" si="23"/>
        <v/>
      </c>
      <c r="AT74" s="277" t="str">
        <f t="shared" ca="1" si="23"/>
        <v/>
      </c>
      <c r="AU74" s="277" t="str">
        <f t="shared" ca="1" si="23"/>
        <v/>
      </c>
      <c r="AV74" s="277" t="str">
        <f t="shared" ca="1" si="23"/>
        <v/>
      </c>
      <c r="AW74" s="277" t="str">
        <f t="shared" ca="1" si="23"/>
        <v/>
      </c>
      <c r="AX74" s="277" t="str">
        <f t="shared" ca="1" si="23"/>
        <v/>
      </c>
      <c r="AY74" s="277" t="str">
        <f t="shared" ca="1" si="23"/>
        <v/>
      </c>
      <c r="AZ74" s="277" t="str">
        <f t="shared" ca="1" si="23"/>
        <v/>
      </c>
      <c r="BA74" s="277" t="str">
        <f t="shared" ca="1" si="23"/>
        <v/>
      </c>
      <c r="BB74" s="277" t="str">
        <f t="shared" ca="1" si="23"/>
        <v/>
      </c>
      <c r="BC74" s="277" t="str">
        <f t="shared" ca="1" si="23"/>
        <v/>
      </c>
      <c r="BD74" s="277" t="str">
        <f t="shared" ca="1" si="23"/>
        <v/>
      </c>
      <c r="BE74" s="277" t="str">
        <f t="shared" ca="1" si="23"/>
        <v/>
      </c>
      <c r="BF74" s="277" t="str">
        <f t="shared" ca="1" si="23"/>
        <v/>
      </c>
      <c r="BG74" s="277" t="str">
        <f t="shared" ca="1" si="23"/>
        <v/>
      </c>
      <c r="BH74" s="277" t="str">
        <f t="shared" ca="1" si="23"/>
        <v/>
      </c>
      <c r="BI74" s="277" t="str">
        <f t="shared" ca="1" si="23"/>
        <v/>
      </c>
      <c r="BJ74" s="277" t="str">
        <f t="shared" ca="1" si="23"/>
        <v/>
      </c>
      <c r="BK74" s="277" t="str">
        <f t="shared" ca="1" si="23"/>
        <v/>
      </c>
      <c r="BL74" s="110"/>
      <c r="BM74" s="110"/>
      <c r="BN74" s="110"/>
      <c r="BO74" s="110"/>
      <c r="BP74" s="110"/>
      <c r="BQ74" s="110"/>
      <c r="BR74" s="110"/>
      <c r="BS74" s="110"/>
      <c r="BT74" s="110"/>
      <c r="BU74" s="110"/>
      <c r="BV74" s="110"/>
    </row>
    <row r="75" spans="1:74" customFormat="1" x14ac:dyDescent="0.2">
      <c r="A75" s="128"/>
      <c r="B75" s="113" t="str">
        <f t="shared" si="1"/>
        <v>BL</v>
      </c>
      <c r="C75" s="128"/>
      <c r="D75" s="128"/>
      <c r="E75" s="128"/>
      <c r="F75" s="269" t="str">
        <f t="shared" ca="1" si="2"/>
        <v>CBT_Id</v>
      </c>
      <c r="G75" s="285"/>
      <c r="H75" s="271" t="s">
        <v>555</v>
      </c>
      <c r="I75" s="135" t="s">
        <v>495</v>
      </c>
      <c r="J75" s="135" t="s">
        <v>481</v>
      </c>
      <c r="K75" s="135" t="s">
        <v>147</v>
      </c>
      <c r="L75" s="273"/>
      <c r="M75" s="126" t="s">
        <v>221</v>
      </c>
      <c r="N75" s="277" t="str">
        <f t="shared" ca="1" si="25"/>
        <v/>
      </c>
      <c r="O75" s="277" t="str">
        <f t="shared" ca="1" si="25"/>
        <v/>
      </c>
      <c r="P75" s="277" t="str">
        <f t="shared" ca="1" si="25"/>
        <v/>
      </c>
      <c r="Q75" s="277" t="str">
        <f t="shared" ca="1" si="25"/>
        <v/>
      </c>
      <c r="R75" s="277" t="str">
        <f t="shared" ca="1" si="25"/>
        <v/>
      </c>
      <c r="S75" s="277" t="str">
        <f t="shared" ca="1" si="25"/>
        <v/>
      </c>
      <c r="T75" s="277" t="str">
        <f t="shared" ca="1" si="25"/>
        <v/>
      </c>
      <c r="U75" s="277" t="str">
        <f t="shared" ca="1" si="25"/>
        <v/>
      </c>
      <c r="V75" s="277" t="str">
        <f t="shared" ca="1" si="25"/>
        <v/>
      </c>
      <c r="W75" s="277" t="str">
        <f t="shared" ca="1" si="25"/>
        <v/>
      </c>
      <c r="X75" s="277" t="str">
        <f t="shared" ca="1" si="25"/>
        <v/>
      </c>
      <c r="Y75" s="277" t="str">
        <f t="shared" ca="1" si="25"/>
        <v/>
      </c>
      <c r="Z75" s="277" t="str">
        <f t="shared" ca="1" si="25"/>
        <v/>
      </c>
      <c r="AA75" s="277" t="str">
        <f t="shared" ca="1" si="25"/>
        <v/>
      </c>
      <c r="AB75" s="277" t="str">
        <f t="shared" ca="1" si="25"/>
        <v/>
      </c>
      <c r="AC75" s="277" t="str">
        <f t="shared" ca="1" si="25"/>
        <v/>
      </c>
      <c r="AD75" s="277" t="str">
        <f t="shared" ca="1" si="24"/>
        <v/>
      </c>
      <c r="AE75" s="277" t="str">
        <f t="shared" ca="1" si="24"/>
        <v/>
      </c>
      <c r="AF75" s="277" t="str">
        <f t="shared" ca="1" si="24"/>
        <v/>
      </c>
      <c r="AG75" s="277" t="str">
        <f t="shared" ca="1" si="24"/>
        <v/>
      </c>
      <c r="AH75" s="277" t="str">
        <f t="shared" ca="1" si="24"/>
        <v/>
      </c>
      <c r="AI75" s="277" t="str">
        <f t="shared" ca="1" si="24"/>
        <v/>
      </c>
      <c r="AJ75" s="277" t="str">
        <f t="shared" ca="1" si="24"/>
        <v/>
      </c>
      <c r="AK75" s="277" t="str">
        <f t="shared" ca="1" si="24"/>
        <v/>
      </c>
      <c r="AL75" s="277" t="str">
        <f t="shared" ca="1" si="24"/>
        <v/>
      </c>
      <c r="AM75" s="277" t="str">
        <f t="shared" ca="1" si="24"/>
        <v/>
      </c>
      <c r="AN75" s="277" t="str">
        <f t="shared" ca="1" si="24"/>
        <v/>
      </c>
      <c r="AO75" s="277" t="str">
        <f t="shared" ca="1" si="24"/>
        <v/>
      </c>
      <c r="AP75" s="277" t="str">
        <f t="shared" ca="1" si="24"/>
        <v/>
      </c>
      <c r="AQ75" s="277" t="str">
        <f t="shared" ca="1" si="24"/>
        <v/>
      </c>
      <c r="AR75" s="277" t="str">
        <f t="shared" ca="1" si="23"/>
        <v/>
      </c>
      <c r="AS75" s="277" t="str">
        <f t="shared" ca="1" si="23"/>
        <v/>
      </c>
      <c r="AT75" s="277" t="str">
        <f t="shared" ca="1" si="23"/>
        <v/>
      </c>
      <c r="AU75" s="277" t="str">
        <f t="shared" ref="AR75:BK79" ca="1" si="26">IF(LEN(INDIRECT("SWMETA!"&amp;$B75&amp;AU$14))=0,"",INDIRECT("SWMETA!"&amp;$B75&amp;AU$14))</f>
        <v/>
      </c>
      <c r="AV75" s="277" t="str">
        <f t="shared" ca="1" si="26"/>
        <v/>
      </c>
      <c r="AW75" s="277" t="str">
        <f t="shared" ca="1" si="26"/>
        <v/>
      </c>
      <c r="AX75" s="277" t="str">
        <f t="shared" ca="1" si="26"/>
        <v/>
      </c>
      <c r="AY75" s="277" t="str">
        <f t="shared" ca="1" si="26"/>
        <v/>
      </c>
      <c r="AZ75" s="277" t="str">
        <f t="shared" ca="1" si="26"/>
        <v/>
      </c>
      <c r="BA75" s="277" t="str">
        <f t="shared" ca="1" si="26"/>
        <v/>
      </c>
      <c r="BB75" s="277" t="str">
        <f t="shared" ca="1" si="26"/>
        <v/>
      </c>
      <c r="BC75" s="277" t="str">
        <f t="shared" ca="1" si="26"/>
        <v/>
      </c>
      <c r="BD75" s="277" t="str">
        <f t="shared" ca="1" si="26"/>
        <v/>
      </c>
      <c r="BE75" s="277" t="str">
        <f t="shared" ca="1" si="26"/>
        <v/>
      </c>
      <c r="BF75" s="277" t="str">
        <f t="shared" ca="1" si="26"/>
        <v/>
      </c>
      <c r="BG75" s="277" t="str">
        <f t="shared" ca="1" si="26"/>
        <v/>
      </c>
      <c r="BH75" s="277" t="str">
        <f t="shared" ca="1" si="26"/>
        <v/>
      </c>
      <c r="BI75" s="277" t="str">
        <f t="shared" ca="1" si="26"/>
        <v/>
      </c>
      <c r="BJ75" s="277" t="str">
        <f t="shared" ca="1" si="26"/>
        <v/>
      </c>
      <c r="BK75" s="277" t="str">
        <f t="shared" ca="1" si="26"/>
        <v/>
      </c>
      <c r="BL75" s="110"/>
      <c r="BM75" s="110"/>
      <c r="BN75" s="110"/>
      <c r="BO75" s="110"/>
      <c r="BP75" s="110"/>
      <c r="BQ75" s="110"/>
      <c r="BR75" s="110"/>
      <c r="BS75" s="110"/>
      <c r="BT75" s="110"/>
      <c r="BU75" s="110"/>
      <c r="BV75" s="110"/>
    </row>
    <row r="76" spans="1:74" customFormat="1" x14ac:dyDescent="0.2">
      <c r="A76" s="128"/>
      <c r="B76" s="113" t="str">
        <f t="shared" si="1"/>
        <v>BM</v>
      </c>
      <c r="C76" s="128"/>
      <c r="D76" s="128"/>
      <c r="E76" s="128"/>
      <c r="F76" s="269" t="str">
        <f t="shared" ca="1" si="2"/>
        <v>CBT_Description</v>
      </c>
      <c r="G76" s="285"/>
      <c r="H76" s="271" t="s">
        <v>556</v>
      </c>
      <c r="I76" s="135" t="s">
        <v>495</v>
      </c>
      <c r="J76" s="135" t="s">
        <v>147</v>
      </c>
      <c r="K76" s="135" t="s">
        <v>147</v>
      </c>
      <c r="L76" s="273"/>
      <c r="M76" s="126" t="s">
        <v>221</v>
      </c>
      <c r="N76" s="277" t="str">
        <f t="shared" ca="1" si="25"/>
        <v/>
      </c>
      <c r="O76" s="277" t="str">
        <f t="shared" ca="1" si="25"/>
        <v/>
      </c>
      <c r="P76" s="277" t="str">
        <f t="shared" ca="1" si="25"/>
        <v/>
      </c>
      <c r="Q76" s="277" t="str">
        <f t="shared" ca="1" si="25"/>
        <v/>
      </c>
      <c r="R76" s="277" t="str">
        <f t="shared" ca="1" si="25"/>
        <v/>
      </c>
      <c r="S76" s="277" t="str">
        <f t="shared" ca="1" si="25"/>
        <v/>
      </c>
      <c r="T76" s="277" t="str">
        <f t="shared" ca="1" si="25"/>
        <v/>
      </c>
      <c r="U76" s="277" t="str">
        <f t="shared" ca="1" si="25"/>
        <v/>
      </c>
      <c r="V76" s="277" t="str">
        <f t="shared" ca="1" si="25"/>
        <v/>
      </c>
      <c r="W76" s="277" t="str">
        <f t="shared" ca="1" si="25"/>
        <v/>
      </c>
      <c r="X76" s="277" t="str">
        <f t="shared" ca="1" si="25"/>
        <v/>
      </c>
      <c r="Y76" s="277" t="str">
        <f t="shared" ca="1" si="25"/>
        <v/>
      </c>
      <c r="Z76" s="277" t="str">
        <f t="shared" ca="1" si="25"/>
        <v/>
      </c>
      <c r="AA76" s="277" t="str">
        <f t="shared" ca="1" si="25"/>
        <v/>
      </c>
      <c r="AB76" s="277" t="str">
        <f t="shared" ca="1" si="25"/>
        <v/>
      </c>
      <c r="AC76" s="277" t="str">
        <f t="shared" ca="1" si="25"/>
        <v/>
      </c>
      <c r="AD76" s="277" t="str">
        <f t="shared" ca="1" si="24"/>
        <v/>
      </c>
      <c r="AE76" s="277" t="str">
        <f t="shared" ca="1" si="24"/>
        <v/>
      </c>
      <c r="AF76" s="277" t="str">
        <f t="shared" ca="1" si="24"/>
        <v/>
      </c>
      <c r="AG76" s="277" t="str">
        <f t="shared" ca="1" si="24"/>
        <v/>
      </c>
      <c r="AH76" s="277" t="str">
        <f t="shared" ca="1" si="24"/>
        <v/>
      </c>
      <c r="AI76" s="277" t="str">
        <f t="shared" ca="1" si="24"/>
        <v/>
      </c>
      <c r="AJ76" s="277" t="str">
        <f t="shared" ca="1" si="24"/>
        <v/>
      </c>
      <c r="AK76" s="277" t="str">
        <f t="shared" ca="1" si="24"/>
        <v/>
      </c>
      <c r="AL76" s="277" t="str">
        <f t="shared" ca="1" si="24"/>
        <v/>
      </c>
      <c r="AM76" s="277" t="str">
        <f t="shared" ca="1" si="24"/>
        <v/>
      </c>
      <c r="AN76" s="277" t="str">
        <f t="shared" ca="1" si="24"/>
        <v/>
      </c>
      <c r="AO76" s="277" t="str">
        <f t="shared" ca="1" si="24"/>
        <v/>
      </c>
      <c r="AP76" s="277" t="str">
        <f t="shared" ca="1" si="24"/>
        <v/>
      </c>
      <c r="AQ76" s="277" t="str">
        <f t="shared" ca="1" si="24"/>
        <v/>
      </c>
      <c r="AR76" s="277" t="str">
        <f t="shared" ca="1" si="26"/>
        <v/>
      </c>
      <c r="AS76" s="277" t="str">
        <f t="shared" ca="1" si="26"/>
        <v/>
      </c>
      <c r="AT76" s="277" t="str">
        <f t="shared" ca="1" si="26"/>
        <v/>
      </c>
      <c r="AU76" s="277" t="str">
        <f t="shared" ca="1" si="26"/>
        <v/>
      </c>
      <c r="AV76" s="277" t="str">
        <f t="shared" ca="1" si="26"/>
        <v/>
      </c>
      <c r="AW76" s="277" t="str">
        <f t="shared" ca="1" si="26"/>
        <v/>
      </c>
      <c r="AX76" s="277" t="str">
        <f t="shared" ca="1" si="26"/>
        <v/>
      </c>
      <c r="AY76" s="277" t="str">
        <f t="shared" ca="1" si="26"/>
        <v/>
      </c>
      <c r="AZ76" s="277" t="str">
        <f t="shared" ca="1" si="26"/>
        <v/>
      </c>
      <c r="BA76" s="277" t="str">
        <f t="shared" ca="1" si="26"/>
        <v/>
      </c>
      <c r="BB76" s="277" t="str">
        <f t="shared" ca="1" si="26"/>
        <v/>
      </c>
      <c r="BC76" s="277" t="str">
        <f t="shared" ca="1" si="26"/>
        <v/>
      </c>
      <c r="BD76" s="277" t="str">
        <f t="shared" ca="1" si="26"/>
        <v/>
      </c>
      <c r="BE76" s="277" t="str">
        <f t="shared" ca="1" si="26"/>
        <v/>
      </c>
      <c r="BF76" s="277" t="str">
        <f t="shared" ca="1" si="26"/>
        <v/>
      </c>
      <c r="BG76" s="277" t="str">
        <f t="shared" ca="1" si="26"/>
        <v/>
      </c>
      <c r="BH76" s="277" t="str">
        <f t="shared" ca="1" si="26"/>
        <v/>
      </c>
      <c r="BI76" s="277" t="str">
        <f t="shared" ca="1" si="26"/>
        <v/>
      </c>
      <c r="BJ76" s="277" t="str">
        <f t="shared" ca="1" si="26"/>
        <v/>
      </c>
      <c r="BK76" s="277" t="str">
        <f t="shared" ca="1" si="26"/>
        <v/>
      </c>
      <c r="BL76" s="110"/>
      <c r="BM76" s="110"/>
      <c r="BN76" s="110"/>
      <c r="BO76" s="110"/>
      <c r="BP76" s="110"/>
      <c r="BQ76" s="110"/>
      <c r="BR76" s="110"/>
      <c r="BS76" s="110"/>
      <c r="BT76" s="110"/>
      <c r="BU76" s="110"/>
      <c r="BV76" s="110"/>
    </row>
    <row r="77" spans="1:74" customFormat="1" x14ac:dyDescent="0.2">
      <c r="A77" s="128"/>
      <c r="B77" s="113" t="str">
        <f t="shared" si="1"/>
        <v>BN</v>
      </c>
      <c r="C77" s="128"/>
      <c r="D77" s="128"/>
      <c r="E77" s="128"/>
      <c r="F77" s="269" t="str">
        <f t="shared" ca="1" si="2"/>
        <v/>
      </c>
      <c r="G77" s="285"/>
      <c r="H77" s="271"/>
      <c r="I77" s="135"/>
      <c r="J77" s="135"/>
      <c r="K77" s="135"/>
      <c r="L77" s="273"/>
      <c r="M77" s="126" t="s">
        <v>221</v>
      </c>
      <c r="N77" s="277" t="str">
        <f t="shared" ca="1" si="25"/>
        <v/>
      </c>
      <c r="O77" s="277" t="str">
        <f t="shared" ca="1" si="25"/>
        <v/>
      </c>
      <c r="P77" s="277" t="str">
        <f t="shared" ca="1" si="25"/>
        <v/>
      </c>
      <c r="Q77" s="277" t="str">
        <f t="shared" ca="1" si="25"/>
        <v/>
      </c>
      <c r="R77" s="277" t="str">
        <f t="shared" ca="1" si="25"/>
        <v/>
      </c>
      <c r="S77" s="277" t="str">
        <f t="shared" ca="1" si="25"/>
        <v/>
      </c>
      <c r="T77" s="277" t="str">
        <f t="shared" ca="1" si="25"/>
        <v/>
      </c>
      <c r="U77" s="277" t="str">
        <f t="shared" ca="1" si="25"/>
        <v/>
      </c>
      <c r="V77" s="277" t="str">
        <f t="shared" ca="1" si="25"/>
        <v/>
      </c>
      <c r="W77" s="277" t="str">
        <f t="shared" ca="1" si="25"/>
        <v/>
      </c>
      <c r="X77" s="277" t="str">
        <f t="shared" ca="1" si="25"/>
        <v/>
      </c>
      <c r="Y77" s="277" t="str">
        <f t="shared" ca="1" si="25"/>
        <v/>
      </c>
      <c r="Z77" s="277" t="str">
        <f t="shared" ca="1" si="25"/>
        <v/>
      </c>
      <c r="AA77" s="277" t="str">
        <f t="shared" ca="1" si="25"/>
        <v/>
      </c>
      <c r="AB77" s="277" t="str">
        <f t="shared" ca="1" si="25"/>
        <v/>
      </c>
      <c r="AC77" s="277" t="str">
        <f t="shared" ca="1" si="25"/>
        <v/>
      </c>
      <c r="AD77" s="277" t="str">
        <f t="shared" ca="1" si="24"/>
        <v/>
      </c>
      <c r="AE77" s="277" t="str">
        <f t="shared" ca="1" si="24"/>
        <v/>
      </c>
      <c r="AF77" s="277" t="str">
        <f t="shared" ca="1" si="24"/>
        <v/>
      </c>
      <c r="AG77" s="277" t="str">
        <f t="shared" ca="1" si="24"/>
        <v/>
      </c>
      <c r="AH77" s="277" t="str">
        <f t="shared" ca="1" si="24"/>
        <v/>
      </c>
      <c r="AI77" s="277" t="str">
        <f t="shared" ca="1" si="24"/>
        <v/>
      </c>
      <c r="AJ77" s="277" t="str">
        <f t="shared" ca="1" si="24"/>
        <v/>
      </c>
      <c r="AK77" s="277" t="str">
        <f t="shared" ca="1" si="24"/>
        <v/>
      </c>
      <c r="AL77" s="277" t="str">
        <f t="shared" ca="1" si="24"/>
        <v/>
      </c>
      <c r="AM77" s="277" t="str">
        <f t="shared" ca="1" si="24"/>
        <v/>
      </c>
      <c r="AN77" s="277" t="str">
        <f t="shared" ca="1" si="24"/>
        <v/>
      </c>
      <c r="AO77" s="277" t="str">
        <f t="shared" ca="1" si="24"/>
        <v/>
      </c>
      <c r="AP77" s="277" t="str">
        <f t="shared" ca="1" si="24"/>
        <v/>
      </c>
      <c r="AQ77" s="277" t="str">
        <f t="shared" ca="1" si="24"/>
        <v/>
      </c>
      <c r="AR77" s="277" t="str">
        <f t="shared" ca="1" si="26"/>
        <v/>
      </c>
      <c r="AS77" s="277" t="str">
        <f t="shared" ca="1" si="26"/>
        <v/>
      </c>
      <c r="AT77" s="277" t="str">
        <f t="shared" ca="1" si="26"/>
        <v/>
      </c>
      <c r="AU77" s="277" t="str">
        <f t="shared" ca="1" si="26"/>
        <v/>
      </c>
      <c r="AV77" s="277" t="str">
        <f t="shared" ca="1" si="26"/>
        <v/>
      </c>
      <c r="AW77" s="277" t="str">
        <f t="shared" ca="1" si="26"/>
        <v/>
      </c>
      <c r="AX77" s="277" t="str">
        <f t="shared" ca="1" si="26"/>
        <v/>
      </c>
      <c r="AY77" s="277" t="str">
        <f t="shared" ca="1" si="26"/>
        <v/>
      </c>
      <c r="AZ77" s="277" t="str">
        <f t="shared" ca="1" si="26"/>
        <v/>
      </c>
      <c r="BA77" s="277" t="str">
        <f t="shared" ca="1" si="26"/>
        <v/>
      </c>
      <c r="BB77" s="277" t="str">
        <f t="shared" ca="1" si="26"/>
        <v/>
      </c>
      <c r="BC77" s="277" t="str">
        <f t="shared" ca="1" si="26"/>
        <v/>
      </c>
      <c r="BD77" s="277" t="str">
        <f t="shared" ca="1" si="26"/>
        <v/>
      </c>
      <c r="BE77" s="277" t="str">
        <f t="shared" ca="1" si="26"/>
        <v/>
      </c>
      <c r="BF77" s="277" t="str">
        <f t="shared" ca="1" si="26"/>
        <v/>
      </c>
      <c r="BG77" s="277" t="str">
        <f t="shared" ca="1" si="26"/>
        <v/>
      </c>
      <c r="BH77" s="277" t="str">
        <f t="shared" ca="1" si="26"/>
        <v/>
      </c>
      <c r="BI77" s="277" t="str">
        <f t="shared" ca="1" si="26"/>
        <v/>
      </c>
      <c r="BJ77" s="277" t="str">
        <f t="shared" ca="1" si="26"/>
        <v/>
      </c>
      <c r="BK77" s="277" t="str">
        <f t="shared" ca="1" si="26"/>
        <v/>
      </c>
      <c r="BL77" s="110"/>
      <c r="BM77" s="110"/>
      <c r="BN77" s="110"/>
      <c r="BO77" s="110"/>
      <c r="BP77" s="110"/>
      <c r="BQ77" s="110"/>
      <c r="BR77" s="110"/>
      <c r="BS77" s="110"/>
      <c r="BT77" s="110"/>
      <c r="BU77" s="110"/>
      <c r="BV77" s="110"/>
    </row>
    <row r="78" spans="1:74" customFormat="1" x14ac:dyDescent="0.2">
      <c r="A78" s="128"/>
      <c r="B78" s="113" t="str">
        <f t="shared" si="1"/>
        <v>BO</v>
      </c>
      <c r="C78" s="128"/>
      <c r="D78" s="128"/>
      <c r="E78" s="128"/>
      <c r="F78" s="269" t="str">
        <f t="shared" ca="1" si="2"/>
        <v/>
      </c>
      <c r="G78" s="285"/>
      <c r="H78" s="271"/>
      <c r="I78" s="135"/>
      <c r="J78" s="135"/>
      <c r="K78" s="135"/>
      <c r="L78" s="273"/>
      <c r="M78" s="126" t="s">
        <v>221</v>
      </c>
      <c r="N78" s="277" t="str">
        <f t="shared" ca="1" si="25"/>
        <v/>
      </c>
      <c r="O78" s="277" t="str">
        <f t="shared" ca="1" si="25"/>
        <v/>
      </c>
      <c r="P78" s="277" t="str">
        <f t="shared" ca="1" si="25"/>
        <v/>
      </c>
      <c r="Q78" s="277" t="str">
        <f t="shared" ca="1" si="25"/>
        <v/>
      </c>
      <c r="R78" s="277" t="str">
        <f t="shared" ca="1" si="25"/>
        <v/>
      </c>
      <c r="S78" s="277" t="str">
        <f t="shared" ca="1" si="25"/>
        <v/>
      </c>
      <c r="T78" s="277" t="str">
        <f t="shared" ca="1" si="25"/>
        <v/>
      </c>
      <c r="U78" s="277" t="str">
        <f t="shared" ca="1" si="25"/>
        <v/>
      </c>
      <c r="V78" s="277" t="str">
        <f t="shared" ca="1" si="25"/>
        <v/>
      </c>
      <c r="W78" s="277" t="str">
        <f t="shared" ca="1" si="25"/>
        <v/>
      </c>
      <c r="X78" s="277" t="str">
        <f t="shared" ca="1" si="25"/>
        <v/>
      </c>
      <c r="Y78" s="277" t="str">
        <f t="shared" ca="1" si="25"/>
        <v/>
      </c>
      <c r="Z78" s="277" t="str">
        <f t="shared" ca="1" si="25"/>
        <v/>
      </c>
      <c r="AA78" s="277" t="str">
        <f t="shared" ca="1" si="25"/>
        <v/>
      </c>
      <c r="AB78" s="277" t="str">
        <f t="shared" ca="1" si="25"/>
        <v/>
      </c>
      <c r="AC78" s="277" t="str">
        <f t="shared" ca="1" si="25"/>
        <v/>
      </c>
      <c r="AD78" s="277" t="str">
        <f t="shared" ca="1" si="24"/>
        <v/>
      </c>
      <c r="AE78" s="277" t="str">
        <f t="shared" ca="1" si="24"/>
        <v/>
      </c>
      <c r="AF78" s="277" t="str">
        <f t="shared" ca="1" si="24"/>
        <v/>
      </c>
      <c r="AG78" s="277" t="str">
        <f t="shared" ca="1" si="24"/>
        <v/>
      </c>
      <c r="AH78" s="277" t="str">
        <f t="shared" ca="1" si="24"/>
        <v/>
      </c>
      <c r="AI78" s="277" t="str">
        <f t="shared" ca="1" si="24"/>
        <v/>
      </c>
      <c r="AJ78" s="277" t="str">
        <f t="shared" ca="1" si="24"/>
        <v/>
      </c>
      <c r="AK78" s="277" t="str">
        <f t="shared" ca="1" si="24"/>
        <v/>
      </c>
      <c r="AL78" s="277" t="str">
        <f t="shared" ca="1" si="24"/>
        <v/>
      </c>
      <c r="AM78" s="277" t="str">
        <f t="shared" ca="1" si="24"/>
        <v/>
      </c>
      <c r="AN78" s="277" t="str">
        <f t="shared" ca="1" si="24"/>
        <v/>
      </c>
      <c r="AO78" s="277" t="str">
        <f t="shared" ca="1" si="24"/>
        <v/>
      </c>
      <c r="AP78" s="277" t="str">
        <f t="shared" ca="1" si="24"/>
        <v/>
      </c>
      <c r="AQ78" s="277" t="str">
        <f t="shared" ca="1" si="24"/>
        <v/>
      </c>
      <c r="AR78" s="277" t="str">
        <f t="shared" ca="1" si="26"/>
        <v/>
      </c>
      <c r="AS78" s="277" t="str">
        <f t="shared" ca="1" si="26"/>
        <v/>
      </c>
      <c r="AT78" s="277" t="str">
        <f t="shared" ca="1" si="26"/>
        <v/>
      </c>
      <c r="AU78" s="277" t="str">
        <f t="shared" ca="1" si="26"/>
        <v/>
      </c>
      <c r="AV78" s="277" t="str">
        <f t="shared" ca="1" si="26"/>
        <v/>
      </c>
      <c r="AW78" s="277" t="str">
        <f t="shared" ca="1" si="26"/>
        <v/>
      </c>
      <c r="AX78" s="277" t="str">
        <f t="shared" ca="1" si="26"/>
        <v/>
      </c>
      <c r="AY78" s="277" t="str">
        <f t="shared" ca="1" si="26"/>
        <v/>
      </c>
      <c r="AZ78" s="277" t="str">
        <f t="shared" ca="1" si="26"/>
        <v/>
      </c>
      <c r="BA78" s="277" t="str">
        <f t="shared" ca="1" si="26"/>
        <v/>
      </c>
      <c r="BB78" s="277" t="str">
        <f t="shared" ca="1" si="26"/>
        <v/>
      </c>
      <c r="BC78" s="277" t="str">
        <f t="shared" ca="1" si="26"/>
        <v/>
      </c>
      <c r="BD78" s="277" t="str">
        <f t="shared" ca="1" si="26"/>
        <v/>
      </c>
      <c r="BE78" s="277" t="str">
        <f t="shared" ca="1" si="26"/>
        <v/>
      </c>
      <c r="BF78" s="277" t="str">
        <f t="shared" ca="1" si="26"/>
        <v/>
      </c>
      <c r="BG78" s="277" t="str">
        <f t="shared" ca="1" si="26"/>
        <v/>
      </c>
      <c r="BH78" s="277" t="str">
        <f t="shared" ca="1" si="26"/>
        <v/>
      </c>
      <c r="BI78" s="277" t="str">
        <f t="shared" ca="1" si="26"/>
        <v/>
      </c>
      <c r="BJ78" s="277" t="str">
        <f t="shared" ca="1" si="26"/>
        <v/>
      </c>
      <c r="BK78" s="277" t="str">
        <f t="shared" ca="1" si="26"/>
        <v/>
      </c>
      <c r="BL78" s="110"/>
      <c r="BM78" s="110"/>
      <c r="BN78" s="110"/>
      <c r="BO78" s="110"/>
      <c r="BP78" s="110"/>
      <c r="BQ78" s="110"/>
      <c r="BR78" s="110"/>
      <c r="BS78" s="110"/>
      <c r="BT78" s="110"/>
      <c r="BU78" s="110"/>
      <c r="BV78" s="110"/>
    </row>
    <row r="79" spans="1:74" customFormat="1" x14ac:dyDescent="0.2">
      <c r="A79" s="128"/>
      <c r="B79" s="113" t="str">
        <f t="shared" si="1"/>
        <v>BP</v>
      </c>
      <c r="C79" s="128"/>
      <c r="D79" s="128"/>
      <c r="E79" s="128"/>
      <c r="F79" s="269" t="str">
        <f t="shared" ca="1" si="2"/>
        <v/>
      </c>
      <c r="G79" s="285"/>
      <c r="H79" s="271"/>
      <c r="I79" s="135"/>
      <c r="J79" s="135"/>
      <c r="K79" s="135"/>
      <c r="L79" s="273"/>
      <c r="M79" s="126" t="s">
        <v>221</v>
      </c>
      <c r="N79" s="277" t="str">
        <f t="shared" ca="1" si="25"/>
        <v/>
      </c>
      <c r="O79" s="277" t="str">
        <f t="shared" ca="1" si="25"/>
        <v/>
      </c>
      <c r="P79" s="277" t="str">
        <f t="shared" ca="1" si="25"/>
        <v/>
      </c>
      <c r="Q79" s="277" t="str">
        <f t="shared" ca="1" si="25"/>
        <v/>
      </c>
      <c r="R79" s="277" t="str">
        <f t="shared" ca="1" si="25"/>
        <v/>
      </c>
      <c r="S79" s="277" t="str">
        <f t="shared" ca="1" si="25"/>
        <v/>
      </c>
      <c r="T79" s="277" t="str">
        <f t="shared" ca="1" si="25"/>
        <v/>
      </c>
      <c r="U79" s="277" t="str">
        <f t="shared" ca="1" si="25"/>
        <v/>
      </c>
      <c r="V79" s="277" t="str">
        <f t="shared" ca="1" si="25"/>
        <v/>
      </c>
      <c r="W79" s="277" t="str">
        <f t="shared" ca="1" si="25"/>
        <v/>
      </c>
      <c r="X79" s="277" t="str">
        <f t="shared" ca="1" si="25"/>
        <v/>
      </c>
      <c r="Y79" s="277" t="str">
        <f t="shared" ca="1" si="25"/>
        <v/>
      </c>
      <c r="Z79" s="277" t="str">
        <f t="shared" ca="1" si="25"/>
        <v/>
      </c>
      <c r="AA79" s="277" t="str">
        <f t="shared" ca="1" si="25"/>
        <v/>
      </c>
      <c r="AB79" s="277" t="str">
        <f t="shared" ca="1" si="25"/>
        <v/>
      </c>
      <c r="AC79" s="277" t="str">
        <f t="shared" ca="1" si="25"/>
        <v/>
      </c>
      <c r="AD79" s="277" t="str">
        <f t="shared" ca="1" si="24"/>
        <v/>
      </c>
      <c r="AE79" s="277" t="str">
        <f t="shared" ca="1" si="24"/>
        <v/>
      </c>
      <c r="AF79" s="277" t="str">
        <f t="shared" ca="1" si="24"/>
        <v/>
      </c>
      <c r="AG79" s="277" t="str">
        <f t="shared" ca="1" si="24"/>
        <v/>
      </c>
      <c r="AH79" s="277" t="str">
        <f t="shared" ca="1" si="24"/>
        <v/>
      </c>
      <c r="AI79" s="277" t="str">
        <f t="shared" ca="1" si="24"/>
        <v/>
      </c>
      <c r="AJ79" s="277" t="str">
        <f t="shared" ca="1" si="24"/>
        <v/>
      </c>
      <c r="AK79" s="277" t="str">
        <f t="shared" ca="1" si="24"/>
        <v/>
      </c>
      <c r="AL79" s="277" t="str">
        <f t="shared" ca="1" si="24"/>
        <v/>
      </c>
      <c r="AM79" s="277" t="str">
        <f t="shared" ca="1" si="24"/>
        <v/>
      </c>
      <c r="AN79" s="277" t="str">
        <f t="shared" ca="1" si="24"/>
        <v/>
      </c>
      <c r="AO79" s="277" t="str">
        <f t="shared" ca="1" si="24"/>
        <v/>
      </c>
      <c r="AP79" s="277" t="str">
        <f t="shared" ca="1" si="24"/>
        <v/>
      </c>
      <c r="AQ79" s="277" t="str">
        <f t="shared" ca="1" si="24"/>
        <v/>
      </c>
      <c r="AR79" s="277" t="str">
        <f t="shared" ca="1" si="26"/>
        <v/>
      </c>
      <c r="AS79" s="277" t="str">
        <f t="shared" ca="1" si="26"/>
        <v/>
      </c>
      <c r="AT79" s="277" t="str">
        <f t="shared" ca="1" si="26"/>
        <v/>
      </c>
      <c r="AU79" s="277" t="str">
        <f t="shared" ca="1" si="26"/>
        <v/>
      </c>
      <c r="AV79" s="277" t="str">
        <f t="shared" ca="1" si="26"/>
        <v/>
      </c>
      <c r="AW79" s="277" t="str">
        <f t="shared" ca="1" si="26"/>
        <v/>
      </c>
      <c r="AX79" s="277" t="str">
        <f t="shared" ca="1" si="26"/>
        <v/>
      </c>
      <c r="AY79" s="277" t="str">
        <f t="shared" ca="1" si="26"/>
        <v/>
      </c>
      <c r="AZ79" s="277" t="str">
        <f t="shared" ca="1" si="26"/>
        <v/>
      </c>
      <c r="BA79" s="277" t="str">
        <f t="shared" ca="1" si="26"/>
        <v/>
      </c>
      <c r="BB79" s="277" t="str">
        <f t="shared" ca="1" si="26"/>
        <v/>
      </c>
      <c r="BC79" s="277" t="str">
        <f t="shared" ca="1" si="26"/>
        <v/>
      </c>
      <c r="BD79" s="277" t="str">
        <f t="shared" ca="1" si="26"/>
        <v/>
      </c>
      <c r="BE79" s="277" t="str">
        <f t="shared" ca="1" si="26"/>
        <v/>
      </c>
      <c r="BF79" s="277" t="str">
        <f t="shared" ca="1" si="26"/>
        <v/>
      </c>
      <c r="BG79" s="277" t="str">
        <f t="shared" ca="1" si="26"/>
        <v/>
      </c>
      <c r="BH79" s="277" t="str">
        <f t="shared" ca="1" si="26"/>
        <v/>
      </c>
      <c r="BI79" s="277" t="str">
        <f t="shared" ca="1" si="26"/>
        <v/>
      </c>
      <c r="BJ79" s="277" t="str">
        <f t="shared" ca="1" si="26"/>
        <v/>
      </c>
      <c r="BK79" s="277" t="str">
        <f t="shared" ca="1" si="26"/>
        <v/>
      </c>
      <c r="BL79" s="110"/>
      <c r="BM79" s="110"/>
      <c r="BN79" s="110"/>
      <c r="BO79" s="110"/>
      <c r="BP79" s="110"/>
      <c r="BQ79" s="110"/>
      <c r="BR79" s="110"/>
      <c r="BS79" s="110"/>
      <c r="BT79" s="110"/>
      <c r="BU79" s="110"/>
      <c r="BV79" s="110"/>
    </row>
    <row r="80" spans="1:74" customFormat="1" x14ac:dyDescent="0.2">
      <c r="A80" s="128"/>
      <c r="B80" s="113" t="str">
        <f>IF(ROW()-$A$15&gt;26, CHAR(64+INT((ROW()-$A$15-1)/26)),"")&amp;CHAR(65+MOD(ROW()-$A$15-1, 26))</f>
        <v>BQ</v>
      </c>
      <c r="C80" s="128"/>
      <c r="D80" s="128"/>
      <c r="E80" s="128"/>
      <c r="F80" s="269" t="str">
        <f ca="1">IF(LEN(INDIRECT("SWMETA!"&amp;$B80&amp;F$14))=0,"",INDIRECT("SWMETA!"&amp;$B80&amp;F$14))</f>
        <v/>
      </c>
      <c r="G80" s="285"/>
      <c r="H80" s="271"/>
      <c r="I80" s="135"/>
      <c r="J80" s="135"/>
      <c r="K80" s="135"/>
      <c r="L80" s="273"/>
      <c r="M80" s="126" t="s">
        <v>221</v>
      </c>
      <c r="N80" s="277" t="str">
        <f t="shared" ca="1" si="25"/>
        <v/>
      </c>
      <c r="O80" s="277" t="str">
        <f t="shared" ca="1" si="25"/>
        <v/>
      </c>
      <c r="P80" s="277" t="str">
        <f t="shared" ca="1" si="25"/>
        <v/>
      </c>
      <c r="Q80" s="277" t="str">
        <f t="shared" ca="1" si="25"/>
        <v/>
      </c>
      <c r="R80" s="277" t="str">
        <f t="shared" ca="1" si="25"/>
        <v/>
      </c>
      <c r="S80" s="277" t="str">
        <f t="shared" ca="1" si="25"/>
        <v/>
      </c>
      <c r="T80" s="277" t="str">
        <f t="shared" ca="1" si="25"/>
        <v/>
      </c>
      <c r="U80" s="277" t="str">
        <f t="shared" ca="1" si="25"/>
        <v/>
      </c>
      <c r="V80" s="277" t="str">
        <f t="shared" ca="1" si="25"/>
        <v/>
      </c>
      <c r="W80" s="277" t="str">
        <f t="shared" ca="1" si="25"/>
        <v/>
      </c>
      <c r="X80" s="277" t="str">
        <f t="shared" ca="1" si="25"/>
        <v/>
      </c>
      <c r="Y80" s="277" t="str">
        <f t="shared" ca="1" si="25"/>
        <v/>
      </c>
      <c r="Z80" s="277" t="str">
        <f t="shared" ca="1" si="25"/>
        <v/>
      </c>
      <c r="AA80" s="277" t="str">
        <f t="shared" ca="1" si="25"/>
        <v/>
      </c>
      <c r="AB80" s="277" t="str">
        <f t="shared" ca="1" si="25"/>
        <v/>
      </c>
      <c r="AC80" s="277" t="str">
        <f t="shared" ref="AC80:BK86" ca="1" si="27">IF(LEN(INDIRECT("SWMETA!"&amp;$B80&amp;AC$14))=0,"",INDIRECT("SWMETA!"&amp;$B80&amp;AC$14))</f>
        <v/>
      </c>
      <c r="AD80" s="277" t="str">
        <f t="shared" ca="1" si="27"/>
        <v/>
      </c>
      <c r="AE80" s="277" t="str">
        <f t="shared" ca="1" si="27"/>
        <v/>
      </c>
      <c r="AF80" s="277" t="str">
        <f t="shared" ca="1" si="27"/>
        <v/>
      </c>
      <c r="AG80" s="277" t="str">
        <f t="shared" ca="1" si="27"/>
        <v/>
      </c>
      <c r="AH80" s="277" t="str">
        <f t="shared" ca="1" si="27"/>
        <v/>
      </c>
      <c r="AI80" s="277" t="str">
        <f t="shared" ca="1" si="27"/>
        <v/>
      </c>
      <c r="AJ80" s="277" t="str">
        <f t="shared" ca="1" si="27"/>
        <v/>
      </c>
      <c r="AK80" s="277" t="str">
        <f t="shared" ca="1" si="27"/>
        <v/>
      </c>
      <c r="AL80" s="277" t="str">
        <f t="shared" ca="1" si="27"/>
        <v/>
      </c>
      <c r="AM80" s="277" t="str">
        <f t="shared" ca="1" si="27"/>
        <v/>
      </c>
      <c r="AN80" s="277" t="str">
        <f t="shared" ca="1" si="27"/>
        <v/>
      </c>
      <c r="AO80" s="277" t="str">
        <f t="shared" ca="1" si="27"/>
        <v/>
      </c>
      <c r="AP80" s="277" t="str">
        <f t="shared" ca="1" si="27"/>
        <v/>
      </c>
      <c r="AQ80" s="277" t="str">
        <f t="shared" ca="1" si="27"/>
        <v/>
      </c>
      <c r="AR80" s="277" t="str">
        <f t="shared" ca="1" si="27"/>
        <v/>
      </c>
      <c r="AS80" s="277" t="str">
        <f t="shared" ca="1" si="27"/>
        <v/>
      </c>
      <c r="AT80" s="277" t="str">
        <f t="shared" ca="1" si="27"/>
        <v/>
      </c>
      <c r="AU80" s="277" t="str">
        <f t="shared" ca="1" si="27"/>
        <v/>
      </c>
      <c r="AV80" s="277" t="str">
        <f t="shared" ca="1" si="27"/>
        <v/>
      </c>
      <c r="AW80" s="277" t="str">
        <f t="shared" ca="1" si="27"/>
        <v/>
      </c>
      <c r="AX80" s="277" t="str">
        <f t="shared" ca="1" si="27"/>
        <v/>
      </c>
      <c r="AY80" s="277" t="str">
        <f t="shared" ca="1" si="27"/>
        <v/>
      </c>
      <c r="AZ80" s="277" t="str">
        <f t="shared" ca="1" si="27"/>
        <v/>
      </c>
      <c r="BA80" s="277" t="str">
        <f t="shared" ca="1" si="27"/>
        <v/>
      </c>
      <c r="BB80" s="277" t="str">
        <f t="shared" ca="1" si="27"/>
        <v/>
      </c>
      <c r="BC80" s="277" t="str">
        <f t="shared" ca="1" si="27"/>
        <v/>
      </c>
      <c r="BD80" s="277" t="str">
        <f t="shared" ca="1" si="27"/>
        <v/>
      </c>
      <c r="BE80" s="277" t="str">
        <f t="shared" ca="1" si="27"/>
        <v/>
      </c>
      <c r="BF80" s="277" t="str">
        <f t="shared" ca="1" si="27"/>
        <v/>
      </c>
      <c r="BG80" s="277" t="str">
        <f t="shared" ca="1" si="27"/>
        <v/>
      </c>
      <c r="BH80" s="277" t="str">
        <f t="shared" ca="1" si="27"/>
        <v/>
      </c>
      <c r="BI80" s="277" t="str">
        <f t="shared" ca="1" si="27"/>
        <v/>
      </c>
      <c r="BJ80" s="277" t="str">
        <f t="shared" ca="1" si="27"/>
        <v/>
      </c>
      <c r="BK80" s="277" t="str">
        <f t="shared" ca="1" si="27"/>
        <v/>
      </c>
      <c r="BL80" s="110"/>
      <c r="BM80" s="110"/>
      <c r="BN80" s="110"/>
      <c r="BO80" s="110"/>
      <c r="BP80" s="110"/>
      <c r="BQ80" s="110"/>
      <c r="BR80" s="110"/>
      <c r="BS80" s="110"/>
      <c r="BT80" s="110"/>
      <c r="BU80" s="110"/>
      <c r="BV80" s="110"/>
    </row>
    <row r="81" spans="1:74" customFormat="1" x14ac:dyDescent="0.2">
      <c r="A81" s="128"/>
      <c r="B81" s="113" t="str">
        <f t="shared" ref="B81:B86" si="28">IF(ROW()-$A$15&gt;26, CHAR(64+INT((ROW()-$A$15-1)/26)),"")&amp;CHAR(65+MOD(ROW()-$A$15-1, 26))</f>
        <v>BR</v>
      </c>
      <c r="C81" s="128"/>
      <c r="D81" s="128"/>
      <c r="E81" s="128"/>
      <c r="F81" s="269" t="str">
        <f t="shared" ref="F81:F86" ca="1" si="29">IF(LEN(INDIRECT("SWMETA!"&amp;$B81&amp;F$14))=0,"",INDIRECT("SWMETA!"&amp;$B81&amp;F$14))</f>
        <v/>
      </c>
      <c r="G81" s="285"/>
      <c r="H81" s="271"/>
      <c r="I81" s="135"/>
      <c r="J81" s="135"/>
      <c r="K81" s="135"/>
      <c r="L81" s="273"/>
      <c r="M81" s="126" t="s">
        <v>221</v>
      </c>
      <c r="N81" s="277" t="str">
        <f t="shared" ref="N81:AB86" ca="1" si="30">IF(LEN(INDIRECT("SWMETA!"&amp;$B81&amp;N$14))=0,"",INDIRECT("SWMETA!"&amp;$B81&amp;N$14))</f>
        <v/>
      </c>
      <c r="O81" s="277" t="str">
        <f t="shared" ca="1" si="30"/>
        <v/>
      </c>
      <c r="P81" s="277" t="str">
        <f t="shared" ca="1" si="30"/>
        <v/>
      </c>
      <c r="Q81" s="277" t="str">
        <f t="shared" ca="1" si="30"/>
        <v/>
      </c>
      <c r="R81" s="277" t="str">
        <f t="shared" ca="1" si="30"/>
        <v/>
      </c>
      <c r="S81" s="277" t="str">
        <f t="shared" ca="1" si="30"/>
        <v/>
      </c>
      <c r="T81" s="277" t="str">
        <f t="shared" ca="1" si="30"/>
        <v/>
      </c>
      <c r="U81" s="277" t="str">
        <f t="shared" ca="1" si="30"/>
        <v/>
      </c>
      <c r="V81" s="277" t="str">
        <f t="shared" ca="1" si="30"/>
        <v/>
      </c>
      <c r="W81" s="277" t="str">
        <f t="shared" ca="1" si="30"/>
        <v/>
      </c>
      <c r="X81" s="277" t="str">
        <f t="shared" ca="1" si="30"/>
        <v/>
      </c>
      <c r="Y81" s="277" t="str">
        <f t="shared" ca="1" si="30"/>
        <v/>
      </c>
      <c r="Z81" s="277" t="str">
        <f t="shared" ca="1" si="30"/>
        <v/>
      </c>
      <c r="AA81" s="277" t="str">
        <f t="shared" ca="1" si="30"/>
        <v/>
      </c>
      <c r="AB81" s="277" t="str">
        <f t="shared" ca="1" si="30"/>
        <v/>
      </c>
      <c r="AC81" s="277" t="str">
        <f t="shared" ca="1" si="27"/>
        <v/>
      </c>
      <c r="AD81" s="277" t="str">
        <f t="shared" ca="1" si="27"/>
        <v/>
      </c>
      <c r="AE81" s="277" t="str">
        <f t="shared" ca="1" si="27"/>
        <v/>
      </c>
      <c r="AF81" s="277" t="str">
        <f t="shared" ca="1" si="27"/>
        <v/>
      </c>
      <c r="AG81" s="277" t="str">
        <f t="shared" ca="1" si="27"/>
        <v/>
      </c>
      <c r="AH81" s="277" t="str">
        <f t="shared" ca="1" si="27"/>
        <v/>
      </c>
      <c r="AI81" s="277" t="str">
        <f t="shared" ca="1" si="27"/>
        <v/>
      </c>
      <c r="AJ81" s="277" t="str">
        <f t="shared" ca="1" si="27"/>
        <v/>
      </c>
      <c r="AK81" s="277" t="str">
        <f t="shared" ca="1" si="27"/>
        <v/>
      </c>
      <c r="AL81" s="277" t="str">
        <f t="shared" ca="1" si="27"/>
        <v/>
      </c>
      <c r="AM81" s="277" t="str">
        <f t="shared" ca="1" si="27"/>
        <v/>
      </c>
      <c r="AN81" s="277" t="str">
        <f t="shared" ca="1" si="27"/>
        <v/>
      </c>
      <c r="AO81" s="277" t="str">
        <f t="shared" ca="1" si="27"/>
        <v/>
      </c>
      <c r="AP81" s="277" t="str">
        <f t="shared" ca="1" si="27"/>
        <v/>
      </c>
      <c r="AQ81" s="277" t="str">
        <f t="shared" ca="1" si="27"/>
        <v/>
      </c>
      <c r="AR81" s="277" t="str">
        <f t="shared" ca="1" si="27"/>
        <v/>
      </c>
      <c r="AS81" s="277" t="str">
        <f t="shared" ca="1" si="27"/>
        <v/>
      </c>
      <c r="AT81" s="277" t="str">
        <f t="shared" ca="1" si="27"/>
        <v/>
      </c>
      <c r="AU81" s="277" t="str">
        <f t="shared" ca="1" si="27"/>
        <v/>
      </c>
      <c r="AV81" s="277" t="str">
        <f t="shared" ca="1" si="27"/>
        <v/>
      </c>
      <c r="AW81" s="277" t="str">
        <f t="shared" ca="1" si="27"/>
        <v/>
      </c>
      <c r="AX81" s="277" t="str">
        <f t="shared" ca="1" si="27"/>
        <v/>
      </c>
      <c r="AY81" s="277" t="str">
        <f t="shared" ca="1" si="27"/>
        <v/>
      </c>
      <c r="AZ81" s="277" t="str">
        <f t="shared" ca="1" si="27"/>
        <v/>
      </c>
      <c r="BA81" s="277" t="str">
        <f t="shared" ca="1" si="27"/>
        <v/>
      </c>
      <c r="BB81" s="277" t="str">
        <f t="shared" ca="1" si="27"/>
        <v/>
      </c>
      <c r="BC81" s="277" t="str">
        <f t="shared" ca="1" si="27"/>
        <v/>
      </c>
      <c r="BD81" s="277" t="str">
        <f t="shared" ca="1" si="27"/>
        <v/>
      </c>
      <c r="BE81" s="277" t="str">
        <f t="shared" ca="1" si="27"/>
        <v/>
      </c>
      <c r="BF81" s="277" t="str">
        <f t="shared" ca="1" si="27"/>
        <v/>
      </c>
      <c r="BG81" s="277" t="str">
        <f t="shared" ca="1" si="27"/>
        <v/>
      </c>
      <c r="BH81" s="277" t="str">
        <f t="shared" ca="1" si="27"/>
        <v/>
      </c>
      <c r="BI81" s="277" t="str">
        <f t="shared" ca="1" si="27"/>
        <v/>
      </c>
      <c r="BJ81" s="277" t="str">
        <f t="shared" ca="1" si="27"/>
        <v/>
      </c>
      <c r="BK81" s="277" t="str">
        <f t="shared" ca="1" si="27"/>
        <v/>
      </c>
      <c r="BL81" s="110"/>
      <c r="BM81" s="110"/>
      <c r="BN81" s="110"/>
      <c r="BO81" s="110"/>
      <c r="BP81" s="110"/>
      <c r="BQ81" s="110"/>
      <c r="BR81" s="110"/>
      <c r="BS81" s="110"/>
      <c r="BT81" s="110"/>
      <c r="BU81" s="110"/>
      <c r="BV81" s="110"/>
    </row>
    <row r="82" spans="1:74" customFormat="1" x14ac:dyDescent="0.2">
      <c r="A82" s="128"/>
      <c r="B82" s="113" t="str">
        <f t="shared" si="28"/>
        <v>BS</v>
      </c>
      <c r="C82" s="128"/>
      <c r="D82" s="128"/>
      <c r="E82" s="128"/>
      <c r="F82" s="269" t="str">
        <f t="shared" ca="1" si="29"/>
        <v/>
      </c>
      <c r="G82" s="285"/>
      <c r="H82" s="271"/>
      <c r="I82" s="135"/>
      <c r="J82" s="135"/>
      <c r="K82" s="135"/>
      <c r="L82" s="273"/>
      <c r="M82" s="126" t="s">
        <v>221</v>
      </c>
      <c r="N82" s="277" t="str">
        <f t="shared" ca="1" si="30"/>
        <v/>
      </c>
      <c r="O82" s="277" t="str">
        <f t="shared" ca="1" si="30"/>
        <v/>
      </c>
      <c r="P82" s="277" t="str">
        <f t="shared" ca="1" si="30"/>
        <v/>
      </c>
      <c r="Q82" s="277" t="str">
        <f t="shared" ca="1" si="30"/>
        <v/>
      </c>
      <c r="R82" s="277" t="str">
        <f t="shared" ca="1" si="30"/>
        <v/>
      </c>
      <c r="S82" s="277" t="str">
        <f t="shared" ca="1" si="30"/>
        <v/>
      </c>
      <c r="T82" s="277" t="str">
        <f t="shared" ca="1" si="30"/>
        <v/>
      </c>
      <c r="U82" s="277" t="str">
        <f t="shared" ca="1" si="30"/>
        <v/>
      </c>
      <c r="V82" s="277" t="str">
        <f t="shared" ca="1" si="30"/>
        <v/>
      </c>
      <c r="W82" s="277" t="str">
        <f t="shared" ca="1" si="30"/>
        <v/>
      </c>
      <c r="X82" s="277" t="str">
        <f t="shared" ca="1" si="30"/>
        <v/>
      </c>
      <c r="Y82" s="277" t="str">
        <f t="shared" ca="1" si="30"/>
        <v/>
      </c>
      <c r="Z82" s="277" t="str">
        <f t="shared" ca="1" si="30"/>
        <v/>
      </c>
      <c r="AA82" s="277" t="str">
        <f t="shared" ca="1" si="30"/>
        <v/>
      </c>
      <c r="AB82" s="277" t="str">
        <f t="shared" ca="1" si="30"/>
        <v/>
      </c>
      <c r="AC82" s="277" t="str">
        <f t="shared" ca="1" si="27"/>
        <v/>
      </c>
      <c r="AD82" s="277" t="str">
        <f t="shared" ca="1" si="27"/>
        <v/>
      </c>
      <c r="AE82" s="277" t="str">
        <f t="shared" ca="1" si="27"/>
        <v/>
      </c>
      <c r="AF82" s="277" t="str">
        <f t="shared" ca="1" si="27"/>
        <v/>
      </c>
      <c r="AG82" s="277" t="str">
        <f t="shared" ca="1" si="27"/>
        <v/>
      </c>
      <c r="AH82" s="277" t="str">
        <f t="shared" ca="1" si="27"/>
        <v/>
      </c>
      <c r="AI82" s="277" t="str">
        <f t="shared" ca="1" si="27"/>
        <v/>
      </c>
      <c r="AJ82" s="277" t="str">
        <f t="shared" ca="1" si="27"/>
        <v/>
      </c>
      <c r="AK82" s="277" t="str">
        <f t="shared" ca="1" si="27"/>
        <v/>
      </c>
      <c r="AL82" s="277" t="str">
        <f t="shared" ca="1" si="27"/>
        <v/>
      </c>
      <c r="AM82" s="277" t="str">
        <f t="shared" ca="1" si="27"/>
        <v/>
      </c>
      <c r="AN82" s="277" t="str">
        <f t="shared" ca="1" si="27"/>
        <v/>
      </c>
      <c r="AO82" s="277" t="str">
        <f t="shared" ca="1" si="27"/>
        <v/>
      </c>
      <c r="AP82" s="277" t="str">
        <f t="shared" ca="1" si="27"/>
        <v/>
      </c>
      <c r="AQ82" s="277" t="str">
        <f t="shared" ca="1" si="27"/>
        <v/>
      </c>
      <c r="AR82" s="277" t="str">
        <f t="shared" ca="1" si="27"/>
        <v/>
      </c>
      <c r="AS82" s="277" t="str">
        <f t="shared" ca="1" si="27"/>
        <v/>
      </c>
      <c r="AT82" s="277" t="str">
        <f t="shared" ca="1" si="27"/>
        <v/>
      </c>
      <c r="AU82" s="277" t="str">
        <f t="shared" ca="1" si="27"/>
        <v/>
      </c>
      <c r="AV82" s="277" t="str">
        <f t="shared" ca="1" si="27"/>
        <v/>
      </c>
      <c r="AW82" s="277" t="str">
        <f t="shared" ca="1" si="27"/>
        <v/>
      </c>
      <c r="AX82" s="277" t="str">
        <f t="shared" ca="1" si="27"/>
        <v/>
      </c>
      <c r="AY82" s="277" t="str">
        <f t="shared" ca="1" si="27"/>
        <v/>
      </c>
      <c r="AZ82" s="277" t="str">
        <f t="shared" ca="1" si="27"/>
        <v/>
      </c>
      <c r="BA82" s="277" t="str">
        <f t="shared" ca="1" si="27"/>
        <v/>
      </c>
      <c r="BB82" s="277" t="str">
        <f t="shared" ca="1" si="27"/>
        <v/>
      </c>
      <c r="BC82" s="277" t="str">
        <f t="shared" ca="1" si="27"/>
        <v/>
      </c>
      <c r="BD82" s="277" t="str">
        <f t="shared" ca="1" si="27"/>
        <v/>
      </c>
      <c r="BE82" s="277" t="str">
        <f t="shared" ca="1" si="27"/>
        <v/>
      </c>
      <c r="BF82" s="277" t="str">
        <f t="shared" ca="1" si="27"/>
        <v/>
      </c>
      <c r="BG82" s="277" t="str">
        <f t="shared" ca="1" si="27"/>
        <v/>
      </c>
      <c r="BH82" s="277" t="str">
        <f t="shared" ca="1" si="27"/>
        <v/>
      </c>
      <c r="BI82" s="277" t="str">
        <f t="shared" ca="1" si="27"/>
        <v/>
      </c>
      <c r="BJ82" s="277" t="str">
        <f t="shared" ca="1" si="27"/>
        <v/>
      </c>
      <c r="BK82" s="277" t="str">
        <f t="shared" ca="1" si="27"/>
        <v/>
      </c>
      <c r="BL82" s="110"/>
      <c r="BM82" s="110"/>
      <c r="BN82" s="110"/>
      <c r="BO82" s="110"/>
      <c r="BP82" s="110"/>
      <c r="BQ82" s="110"/>
      <c r="BR82" s="110"/>
      <c r="BS82" s="110"/>
      <c r="BT82" s="110"/>
      <c r="BU82" s="110"/>
      <c r="BV82" s="110"/>
    </row>
    <row r="83" spans="1:74" customFormat="1" x14ac:dyDescent="0.2">
      <c r="A83" s="128"/>
      <c r="B83" s="113" t="str">
        <f t="shared" si="28"/>
        <v>BT</v>
      </c>
      <c r="C83" s="128"/>
      <c r="D83" s="128"/>
      <c r="E83" s="128"/>
      <c r="F83" s="269" t="str">
        <f t="shared" ca="1" si="29"/>
        <v/>
      </c>
      <c r="G83" s="285"/>
      <c r="H83" s="271"/>
      <c r="I83" s="135"/>
      <c r="J83" s="135"/>
      <c r="K83" s="135"/>
      <c r="L83" s="273"/>
      <c r="M83" s="126" t="s">
        <v>221</v>
      </c>
      <c r="N83" s="277" t="str">
        <f t="shared" ca="1" si="30"/>
        <v/>
      </c>
      <c r="O83" s="277" t="str">
        <f t="shared" ca="1" si="30"/>
        <v/>
      </c>
      <c r="P83" s="277" t="str">
        <f t="shared" ca="1" si="30"/>
        <v/>
      </c>
      <c r="Q83" s="277" t="str">
        <f t="shared" ca="1" si="30"/>
        <v/>
      </c>
      <c r="R83" s="277" t="str">
        <f t="shared" ca="1" si="30"/>
        <v/>
      </c>
      <c r="S83" s="277" t="str">
        <f t="shared" ca="1" si="30"/>
        <v/>
      </c>
      <c r="T83" s="277" t="str">
        <f t="shared" ca="1" si="30"/>
        <v/>
      </c>
      <c r="U83" s="277" t="str">
        <f t="shared" ca="1" si="30"/>
        <v/>
      </c>
      <c r="V83" s="277" t="str">
        <f t="shared" ca="1" si="30"/>
        <v/>
      </c>
      <c r="W83" s="277" t="str">
        <f t="shared" ca="1" si="30"/>
        <v/>
      </c>
      <c r="X83" s="277" t="str">
        <f t="shared" ca="1" si="30"/>
        <v/>
      </c>
      <c r="Y83" s="277" t="str">
        <f t="shared" ca="1" si="30"/>
        <v/>
      </c>
      <c r="Z83" s="277" t="str">
        <f t="shared" ca="1" si="30"/>
        <v/>
      </c>
      <c r="AA83" s="277" t="str">
        <f t="shared" ca="1" si="30"/>
        <v/>
      </c>
      <c r="AB83" s="277" t="str">
        <f t="shared" ca="1" si="30"/>
        <v/>
      </c>
      <c r="AC83" s="277" t="str">
        <f t="shared" ca="1" si="27"/>
        <v/>
      </c>
      <c r="AD83" s="277" t="str">
        <f t="shared" ca="1" si="27"/>
        <v/>
      </c>
      <c r="AE83" s="277" t="str">
        <f t="shared" ca="1" si="27"/>
        <v/>
      </c>
      <c r="AF83" s="277" t="str">
        <f t="shared" ca="1" si="27"/>
        <v/>
      </c>
      <c r="AG83" s="277" t="str">
        <f t="shared" ca="1" si="27"/>
        <v/>
      </c>
      <c r="AH83" s="277" t="str">
        <f t="shared" ca="1" si="27"/>
        <v/>
      </c>
      <c r="AI83" s="277" t="str">
        <f t="shared" ca="1" si="27"/>
        <v/>
      </c>
      <c r="AJ83" s="277" t="str">
        <f t="shared" ca="1" si="27"/>
        <v/>
      </c>
      <c r="AK83" s="277" t="str">
        <f t="shared" ca="1" si="27"/>
        <v/>
      </c>
      <c r="AL83" s="277" t="str">
        <f t="shared" ca="1" si="27"/>
        <v/>
      </c>
      <c r="AM83" s="277" t="str">
        <f t="shared" ca="1" si="27"/>
        <v/>
      </c>
      <c r="AN83" s="277" t="str">
        <f t="shared" ca="1" si="27"/>
        <v/>
      </c>
      <c r="AO83" s="277" t="str">
        <f t="shared" ca="1" si="27"/>
        <v/>
      </c>
      <c r="AP83" s="277" t="str">
        <f t="shared" ca="1" si="27"/>
        <v/>
      </c>
      <c r="AQ83" s="277" t="str">
        <f t="shared" ca="1" si="27"/>
        <v/>
      </c>
      <c r="AR83" s="277" t="str">
        <f t="shared" ca="1" si="27"/>
        <v/>
      </c>
      <c r="AS83" s="277" t="str">
        <f t="shared" ca="1" si="27"/>
        <v/>
      </c>
      <c r="AT83" s="277" t="str">
        <f t="shared" ca="1" si="27"/>
        <v/>
      </c>
      <c r="AU83" s="277" t="str">
        <f t="shared" ca="1" si="27"/>
        <v/>
      </c>
      <c r="AV83" s="277" t="str">
        <f t="shared" ca="1" si="27"/>
        <v/>
      </c>
      <c r="AW83" s="277" t="str">
        <f t="shared" ca="1" si="27"/>
        <v/>
      </c>
      <c r="AX83" s="277" t="str">
        <f t="shared" ca="1" si="27"/>
        <v/>
      </c>
      <c r="AY83" s="277" t="str">
        <f t="shared" ca="1" si="27"/>
        <v/>
      </c>
      <c r="AZ83" s="277" t="str">
        <f t="shared" ca="1" si="27"/>
        <v/>
      </c>
      <c r="BA83" s="277" t="str">
        <f t="shared" ca="1" si="27"/>
        <v/>
      </c>
      <c r="BB83" s="277" t="str">
        <f t="shared" ca="1" si="27"/>
        <v/>
      </c>
      <c r="BC83" s="277" t="str">
        <f t="shared" ca="1" si="27"/>
        <v/>
      </c>
      <c r="BD83" s="277" t="str">
        <f t="shared" ca="1" si="27"/>
        <v/>
      </c>
      <c r="BE83" s="277" t="str">
        <f t="shared" ca="1" si="27"/>
        <v/>
      </c>
      <c r="BF83" s="277" t="str">
        <f t="shared" ca="1" si="27"/>
        <v/>
      </c>
      <c r="BG83" s="277" t="str">
        <f t="shared" ca="1" si="27"/>
        <v/>
      </c>
      <c r="BH83" s="277" t="str">
        <f t="shared" ca="1" si="27"/>
        <v/>
      </c>
      <c r="BI83" s="277" t="str">
        <f t="shared" ca="1" si="27"/>
        <v/>
      </c>
      <c r="BJ83" s="277" t="str">
        <f t="shared" ca="1" si="27"/>
        <v/>
      </c>
      <c r="BK83" s="277" t="str">
        <f t="shared" ca="1" si="27"/>
        <v/>
      </c>
      <c r="BL83" s="110"/>
      <c r="BM83" s="110"/>
      <c r="BN83" s="110"/>
      <c r="BO83" s="110"/>
      <c r="BP83" s="110"/>
      <c r="BQ83" s="110"/>
      <c r="BR83" s="110"/>
      <c r="BS83" s="110"/>
      <c r="BT83" s="110"/>
      <c r="BU83" s="110"/>
      <c r="BV83" s="110"/>
    </row>
    <row r="84" spans="1:74" customFormat="1" x14ac:dyDescent="0.2">
      <c r="A84" s="128"/>
      <c r="B84" s="113" t="str">
        <f t="shared" si="28"/>
        <v>BU</v>
      </c>
      <c r="C84" s="128"/>
      <c r="D84" s="128"/>
      <c r="E84" s="128"/>
      <c r="F84" s="269" t="str">
        <f t="shared" ca="1" si="29"/>
        <v/>
      </c>
      <c r="G84" s="285"/>
      <c r="H84" s="271"/>
      <c r="I84" s="135"/>
      <c r="J84" s="135"/>
      <c r="K84" s="135"/>
      <c r="L84" s="273"/>
      <c r="M84" s="126" t="s">
        <v>221</v>
      </c>
      <c r="N84" s="277" t="str">
        <f t="shared" ca="1" si="30"/>
        <v/>
      </c>
      <c r="O84" s="277" t="str">
        <f t="shared" ca="1" si="30"/>
        <v/>
      </c>
      <c r="P84" s="277" t="str">
        <f t="shared" ca="1" si="30"/>
        <v/>
      </c>
      <c r="Q84" s="277" t="str">
        <f t="shared" ca="1" si="30"/>
        <v/>
      </c>
      <c r="R84" s="277" t="str">
        <f t="shared" ca="1" si="30"/>
        <v/>
      </c>
      <c r="S84" s="277" t="str">
        <f t="shared" ca="1" si="30"/>
        <v/>
      </c>
      <c r="T84" s="277" t="str">
        <f t="shared" ca="1" si="30"/>
        <v/>
      </c>
      <c r="U84" s="277" t="str">
        <f t="shared" ca="1" si="30"/>
        <v/>
      </c>
      <c r="V84" s="277" t="str">
        <f t="shared" ca="1" si="30"/>
        <v/>
      </c>
      <c r="W84" s="277" t="str">
        <f t="shared" ca="1" si="30"/>
        <v/>
      </c>
      <c r="X84" s="277" t="str">
        <f t="shared" ca="1" si="30"/>
        <v/>
      </c>
      <c r="Y84" s="277" t="str">
        <f t="shared" ca="1" si="30"/>
        <v/>
      </c>
      <c r="Z84" s="277" t="str">
        <f t="shared" ca="1" si="30"/>
        <v/>
      </c>
      <c r="AA84" s="277" t="str">
        <f t="shared" ca="1" si="30"/>
        <v/>
      </c>
      <c r="AB84" s="277" t="str">
        <f t="shared" ca="1" si="30"/>
        <v/>
      </c>
      <c r="AC84" s="277" t="str">
        <f t="shared" ca="1" si="27"/>
        <v/>
      </c>
      <c r="AD84" s="277" t="str">
        <f t="shared" ca="1" si="27"/>
        <v/>
      </c>
      <c r="AE84" s="277" t="str">
        <f t="shared" ca="1" si="27"/>
        <v/>
      </c>
      <c r="AF84" s="277" t="str">
        <f t="shared" ca="1" si="27"/>
        <v/>
      </c>
      <c r="AG84" s="277" t="str">
        <f t="shared" ca="1" si="27"/>
        <v/>
      </c>
      <c r="AH84" s="277" t="str">
        <f t="shared" ca="1" si="27"/>
        <v/>
      </c>
      <c r="AI84" s="277" t="str">
        <f t="shared" ca="1" si="27"/>
        <v/>
      </c>
      <c r="AJ84" s="277" t="str">
        <f t="shared" ca="1" si="27"/>
        <v/>
      </c>
      <c r="AK84" s="277" t="str">
        <f t="shared" ca="1" si="27"/>
        <v/>
      </c>
      <c r="AL84" s="277" t="str">
        <f t="shared" ca="1" si="27"/>
        <v/>
      </c>
      <c r="AM84" s="277" t="str">
        <f t="shared" ca="1" si="27"/>
        <v/>
      </c>
      <c r="AN84" s="277" t="str">
        <f t="shared" ca="1" si="27"/>
        <v/>
      </c>
      <c r="AO84" s="277" t="str">
        <f t="shared" ca="1" si="27"/>
        <v/>
      </c>
      <c r="AP84" s="277" t="str">
        <f t="shared" ca="1" si="27"/>
        <v/>
      </c>
      <c r="AQ84" s="277" t="str">
        <f t="shared" ca="1" si="27"/>
        <v/>
      </c>
      <c r="AR84" s="277" t="str">
        <f t="shared" ca="1" si="27"/>
        <v/>
      </c>
      <c r="AS84" s="277" t="str">
        <f t="shared" ca="1" si="27"/>
        <v/>
      </c>
      <c r="AT84" s="277" t="str">
        <f t="shared" ca="1" si="27"/>
        <v/>
      </c>
      <c r="AU84" s="277" t="str">
        <f t="shared" ca="1" si="27"/>
        <v/>
      </c>
      <c r="AV84" s="277" t="str">
        <f t="shared" ca="1" si="27"/>
        <v/>
      </c>
      <c r="AW84" s="277" t="str">
        <f t="shared" ca="1" si="27"/>
        <v/>
      </c>
      <c r="AX84" s="277" t="str">
        <f t="shared" ca="1" si="27"/>
        <v/>
      </c>
      <c r="AY84" s="277" t="str">
        <f t="shared" ca="1" si="27"/>
        <v/>
      </c>
      <c r="AZ84" s="277" t="str">
        <f t="shared" ca="1" si="27"/>
        <v/>
      </c>
      <c r="BA84" s="277" t="str">
        <f t="shared" ca="1" si="27"/>
        <v/>
      </c>
      <c r="BB84" s="277" t="str">
        <f t="shared" ca="1" si="27"/>
        <v/>
      </c>
      <c r="BC84" s="277" t="str">
        <f t="shared" ca="1" si="27"/>
        <v/>
      </c>
      <c r="BD84" s="277" t="str">
        <f t="shared" ca="1" si="27"/>
        <v/>
      </c>
      <c r="BE84" s="277" t="str">
        <f t="shared" ca="1" si="27"/>
        <v/>
      </c>
      <c r="BF84" s="277" t="str">
        <f t="shared" ca="1" si="27"/>
        <v/>
      </c>
      <c r="BG84" s="277" t="str">
        <f t="shared" ca="1" si="27"/>
        <v/>
      </c>
      <c r="BH84" s="277" t="str">
        <f t="shared" ca="1" si="27"/>
        <v/>
      </c>
      <c r="BI84" s="277" t="str">
        <f t="shared" ca="1" si="27"/>
        <v/>
      </c>
      <c r="BJ84" s="277" t="str">
        <f t="shared" ca="1" si="27"/>
        <v/>
      </c>
      <c r="BK84" s="277" t="str">
        <f t="shared" ca="1" si="27"/>
        <v/>
      </c>
      <c r="BL84" s="110"/>
      <c r="BM84" s="110"/>
      <c r="BN84" s="110"/>
      <c r="BO84" s="110"/>
      <c r="BP84" s="110"/>
      <c r="BQ84" s="110"/>
      <c r="BR84" s="110"/>
      <c r="BS84" s="110"/>
      <c r="BT84" s="110"/>
      <c r="BU84" s="110"/>
      <c r="BV84" s="110"/>
    </row>
    <row r="85" spans="1:74" customFormat="1" x14ac:dyDescent="0.2">
      <c r="A85" s="128"/>
      <c r="B85" s="113" t="str">
        <f t="shared" si="28"/>
        <v>BV</v>
      </c>
      <c r="C85" s="128"/>
      <c r="D85" s="128"/>
      <c r="E85" s="128"/>
      <c r="F85" s="269" t="str">
        <f t="shared" ca="1" si="29"/>
        <v/>
      </c>
      <c r="G85" s="285"/>
      <c r="H85" s="271"/>
      <c r="I85" s="135"/>
      <c r="J85" s="135"/>
      <c r="K85" s="135"/>
      <c r="L85" s="273"/>
      <c r="M85" s="126" t="s">
        <v>221</v>
      </c>
      <c r="N85" s="277" t="str">
        <f t="shared" ca="1" si="30"/>
        <v/>
      </c>
      <c r="O85" s="277" t="str">
        <f t="shared" ca="1" si="30"/>
        <v/>
      </c>
      <c r="P85" s="277" t="str">
        <f t="shared" ca="1" si="30"/>
        <v/>
      </c>
      <c r="Q85" s="277" t="str">
        <f t="shared" ca="1" si="30"/>
        <v/>
      </c>
      <c r="R85" s="277" t="str">
        <f t="shared" ca="1" si="30"/>
        <v/>
      </c>
      <c r="S85" s="277" t="str">
        <f t="shared" ca="1" si="30"/>
        <v/>
      </c>
      <c r="T85" s="277" t="str">
        <f t="shared" ca="1" si="30"/>
        <v/>
      </c>
      <c r="U85" s="277" t="str">
        <f t="shared" ca="1" si="30"/>
        <v/>
      </c>
      <c r="V85" s="277" t="str">
        <f t="shared" ca="1" si="30"/>
        <v/>
      </c>
      <c r="W85" s="277" t="str">
        <f t="shared" ca="1" si="30"/>
        <v/>
      </c>
      <c r="X85" s="277" t="str">
        <f t="shared" ca="1" si="30"/>
        <v/>
      </c>
      <c r="Y85" s="277" t="str">
        <f t="shared" ca="1" si="30"/>
        <v/>
      </c>
      <c r="Z85" s="277" t="str">
        <f t="shared" ca="1" si="30"/>
        <v/>
      </c>
      <c r="AA85" s="277" t="str">
        <f t="shared" ca="1" si="30"/>
        <v/>
      </c>
      <c r="AB85" s="277" t="str">
        <f t="shared" ca="1" si="30"/>
        <v/>
      </c>
      <c r="AC85" s="277" t="str">
        <f t="shared" ca="1" si="27"/>
        <v/>
      </c>
      <c r="AD85" s="277" t="str">
        <f t="shared" ca="1" si="27"/>
        <v/>
      </c>
      <c r="AE85" s="277" t="str">
        <f t="shared" ca="1" si="27"/>
        <v/>
      </c>
      <c r="AF85" s="277" t="str">
        <f t="shared" ca="1" si="27"/>
        <v/>
      </c>
      <c r="AG85" s="277" t="str">
        <f t="shared" ca="1" si="27"/>
        <v/>
      </c>
      <c r="AH85" s="277" t="str">
        <f t="shared" ca="1" si="27"/>
        <v/>
      </c>
      <c r="AI85" s="277" t="str">
        <f t="shared" ca="1" si="27"/>
        <v/>
      </c>
      <c r="AJ85" s="277" t="str">
        <f t="shared" ca="1" si="27"/>
        <v/>
      </c>
      <c r="AK85" s="277" t="str">
        <f t="shared" ca="1" si="27"/>
        <v/>
      </c>
      <c r="AL85" s="277" t="str">
        <f t="shared" ca="1" si="27"/>
        <v/>
      </c>
      <c r="AM85" s="277" t="str">
        <f t="shared" ca="1" si="27"/>
        <v/>
      </c>
      <c r="AN85" s="277" t="str">
        <f t="shared" ca="1" si="27"/>
        <v/>
      </c>
      <c r="AO85" s="277" t="str">
        <f t="shared" ca="1" si="27"/>
        <v/>
      </c>
      <c r="AP85" s="277" t="str">
        <f t="shared" ca="1" si="27"/>
        <v/>
      </c>
      <c r="AQ85" s="277" t="str">
        <f t="shared" ca="1" si="27"/>
        <v/>
      </c>
      <c r="AR85" s="277" t="str">
        <f t="shared" ca="1" si="27"/>
        <v/>
      </c>
      <c r="AS85" s="277" t="str">
        <f t="shared" ca="1" si="27"/>
        <v/>
      </c>
      <c r="AT85" s="277" t="str">
        <f t="shared" ca="1" si="27"/>
        <v/>
      </c>
      <c r="AU85" s="277" t="str">
        <f t="shared" ca="1" si="27"/>
        <v/>
      </c>
      <c r="AV85" s="277" t="str">
        <f t="shared" ca="1" si="27"/>
        <v/>
      </c>
      <c r="AW85" s="277" t="str">
        <f t="shared" ca="1" si="27"/>
        <v/>
      </c>
      <c r="AX85" s="277" t="str">
        <f t="shared" ca="1" si="27"/>
        <v/>
      </c>
      <c r="AY85" s="277" t="str">
        <f t="shared" ca="1" si="27"/>
        <v/>
      </c>
      <c r="AZ85" s="277" t="str">
        <f t="shared" ca="1" si="27"/>
        <v/>
      </c>
      <c r="BA85" s="277" t="str">
        <f t="shared" ca="1" si="27"/>
        <v/>
      </c>
      <c r="BB85" s="277" t="str">
        <f t="shared" ca="1" si="27"/>
        <v/>
      </c>
      <c r="BC85" s="277" t="str">
        <f t="shared" ca="1" si="27"/>
        <v/>
      </c>
      <c r="BD85" s="277" t="str">
        <f t="shared" ca="1" si="27"/>
        <v/>
      </c>
      <c r="BE85" s="277" t="str">
        <f t="shared" ca="1" si="27"/>
        <v/>
      </c>
      <c r="BF85" s="277" t="str">
        <f t="shared" ca="1" si="27"/>
        <v/>
      </c>
      <c r="BG85" s="277" t="str">
        <f t="shared" ca="1" si="27"/>
        <v/>
      </c>
      <c r="BH85" s="277" t="str">
        <f t="shared" ca="1" si="27"/>
        <v/>
      </c>
      <c r="BI85" s="277" t="str">
        <f t="shared" ca="1" si="27"/>
        <v/>
      </c>
      <c r="BJ85" s="277" t="str">
        <f t="shared" ca="1" si="27"/>
        <v/>
      </c>
      <c r="BK85" s="277" t="str">
        <f t="shared" ca="1" si="27"/>
        <v/>
      </c>
      <c r="BL85" s="110"/>
      <c r="BM85" s="110"/>
      <c r="BN85" s="110"/>
      <c r="BO85" s="110"/>
      <c r="BP85" s="110"/>
      <c r="BQ85" s="110"/>
      <c r="BR85" s="110"/>
      <c r="BS85" s="110"/>
      <c r="BT85" s="110"/>
      <c r="BU85" s="110"/>
      <c r="BV85" s="110"/>
    </row>
    <row r="86" spans="1:74" customFormat="1" x14ac:dyDescent="0.2">
      <c r="A86" s="128"/>
      <c r="B86" s="113" t="str">
        <f t="shared" si="28"/>
        <v>BW</v>
      </c>
      <c r="C86" s="128"/>
      <c r="D86" s="128"/>
      <c r="E86" s="128"/>
      <c r="F86" s="278" t="str">
        <f t="shared" ca="1" si="29"/>
        <v/>
      </c>
      <c r="G86" s="286"/>
      <c r="H86" s="279"/>
      <c r="I86" s="280"/>
      <c r="J86" s="280"/>
      <c r="K86" s="280"/>
      <c r="L86" s="281"/>
      <c r="M86" s="287" t="s">
        <v>221</v>
      </c>
      <c r="N86" s="288" t="str">
        <f t="shared" ca="1" si="30"/>
        <v/>
      </c>
      <c r="O86" s="288" t="str">
        <f t="shared" ca="1" si="30"/>
        <v/>
      </c>
      <c r="P86" s="288" t="str">
        <f t="shared" ca="1" si="30"/>
        <v/>
      </c>
      <c r="Q86" s="288" t="str">
        <f t="shared" ca="1" si="30"/>
        <v/>
      </c>
      <c r="R86" s="288" t="str">
        <f t="shared" ca="1" si="30"/>
        <v/>
      </c>
      <c r="S86" s="288" t="str">
        <f t="shared" ca="1" si="30"/>
        <v/>
      </c>
      <c r="T86" s="288" t="str">
        <f t="shared" ca="1" si="30"/>
        <v/>
      </c>
      <c r="U86" s="288" t="str">
        <f t="shared" ca="1" si="30"/>
        <v/>
      </c>
      <c r="V86" s="288" t="str">
        <f t="shared" ca="1" si="30"/>
        <v/>
      </c>
      <c r="W86" s="288" t="str">
        <f t="shared" ca="1" si="30"/>
        <v/>
      </c>
      <c r="X86" s="288" t="str">
        <f t="shared" ca="1" si="30"/>
        <v/>
      </c>
      <c r="Y86" s="288" t="str">
        <f t="shared" ca="1" si="30"/>
        <v/>
      </c>
      <c r="Z86" s="288" t="str">
        <f t="shared" ca="1" si="30"/>
        <v/>
      </c>
      <c r="AA86" s="288" t="str">
        <f t="shared" ca="1" si="30"/>
        <v/>
      </c>
      <c r="AB86" s="288" t="str">
        <f t="shared" ca="1" si="30"/>
        <v/>
      </c>
      <c r="AC86" s="288" t="str">
        <f t="shared" ca="1" si="27"/>
        <v/>
      </c>
      <c r="AD86" s="288" t="str">
        <f t="shared" ca="1" si="27"/>
        <v/>
      </c>
      <c r="AE86" s="288" t="str">
        <f t="shared" ca="1" si="27"/>
        <v/>
      </c>
      <c r="AF86" s="288" t="str">
        <f t="shared" ca="1" si="27"/>
        <v/>
      </c>
      <c r="AG86" s="288" t="str">
        <f t="shared" ca="1" si="27"/>
        <v/>
      </c>
      <c r="AH86" s="288" t="str">
        <f t="shared" ca="1" si="27"/>
        <v/>
      </c>
      <c r="AI86" s="288" t="str">
        <f t="shared" ca="1" si="27"/>
        <v/>
      </c>
      <c r="AJ86" s="288" t="str">
        <f t="shared" ca="1" si="27"/>
        <v/>
      </c>
      <c r="AK86" s="288" t="str">
        <f t="shared" ca="1" si="27"/>
        <v/>
      </c>
      <c r="AL86" s="288" t="str">
        <f t="shared" ca="1" si="27"/>
        <v/>
      </c>
      <c r="AM86" s="288" t="str">
        <f t="shared" ca="1" si="27"/>
        <v/>
      </c>
      <c r="AN86" s="288" t="str">
        <f t="shared" ca="1" si="27"/>
        <v/>
      </c>
      <c r="AO86" s="288" t="str">
        <f t="shared" ca="1" si="27"/>
        <v/>
      </c>
      <c r="AP86" s="288" t="str">
        <f t="shared" ca="1" si="27"/>
        <v/>
      </c>
      <c r="AQ86" s="288" t="str">
        <f t="shared" ca="1" si="27"/>
        <v/>
      </c>
      <c r="AR86" s="288" t="str">
        <f t="shared" ca="1" si="27"/>
        <v/>
      </c>
      <c r="AS86" s="288" t="str">
        <f t="shared" ca="1" si="27"/>
        <v/>
      </c>
      <c r="AT86" s="288" t="str">
        <f t="shared" ca="1" si="27"/>
        <v/>
      </c>
      <c r="AU86" s="288" t="str">
        <f t="shared" ca="1" si="27"/>
        <v/>
      </c>
      <c r="AV86" s="288" t="str">
        <f t="shared" ca="1" si="27"/>
        <v/>
      </c>
      <c r="AW86" s="288" t="str">
        <f t="shared" ca="1" si="27"/>
        <v/>
      </c>
      <c r="AX86" s="288" t="str">
        <f t="shared" ca="1" si="27"/>
        <v/>
      </c>
      <c r="AY86" s="288" t="str">
        <f t="shared" ca="1" si="27"/>
        <v/>
      </c>
      <c r="AZ86" s="288" t="str">
        <f t="shared" ca="1" si="27"/>
        <v/>
      </c>
      <c r="BA86" s="288" t="str">
        <f t="shared" ca="1" si="27"/>
        <v/>
      </c>
      <c r="BB86" s="288" t="str">
        <f t="shared" ca="1" si="27"/>
        <v/>
      </c>
      <c r="BC86" s="288" t="str">
        <f t="shared" ca="1" si="27"/>
        <v/>
      </c>
      <c r="BD86" s="288" t="str">
        <f t="shared" ca="1" si="27"/>
        <v/>
      </c>
      <c r="BE86" s="288" t="str">
        <f t="shared" ca="1" si="27"/>
        <v/>
      </c>
      <c r="BF86" s="288" t="str">
        <f t="shared" ca="1" si="27"/>
        <v/>
      </c>
      <c r="BG86" s="288" t="str">
        <f t="shared" ca="1" si="27"/>
        <v/>
      </c>
      <c r="BH86" s="288" t="str">
        <f t="shared" ca="1" si="27"/>
        <v/>
      </c>
      <c r="BI86" s="288" t="str">
        <f t="shared" ca="1" si="27"/>
        <v/>
      </c>
      <c r="BJ86" s="288" t="str">
        <f t="shared" ca="1" si="27"/>
        <v/>
      </c>
      <c r="BK86" s="288" t="str">
        <f t="shared" ca="1" si="27"/>
        <v/>
      </c>
      <c r="BL86" s="110"/>
      <c r="BM86" s="110"/>
      <c r="BN86" s="110"/>
      <c r="BO86" s="110"/>
      <c r="BP86" s="110"/>
      <c r="BQ86" s="110"/>
      <c r="BR86" s="110"/>
      <c r="BS86" s="110"/>
      <c r="BT86" s="110"/>
      <c r="BU86" s="110"/>
      <c r="BV86" s="110"/>
    </row>
  </sheetData>
  <phoneticPr fontId="9"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error="You are not allwed to modify this field." sqref="N15:BK75">
      <formula1>LEN(INDIRECT("SWMETA!"&amp;$B15&amp;N$14))-1</formula1>
      <formula2>LEN(INDIRECT("SWMETA!"&amp;$B15&amp;N$14))+1</formula2>
    </dataValidation>
    <dataValidation type="textLength" allowBlank="1" showInputMessage="1" showErrorMessage="1" sqref="F16:F75">
      <formula1>LEN(INDIRECT("SWMETA!"&amp;$B16&amp;F$14))-1</formula1>
      <formula2>LEN(INDIRECT("SWMETA!"&amp;$B16&amp;F$14))+1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
  <sheetViews>
    <sheetView workbookViewId="0">
      <selection activeCell="D18" sqref="D18"/>
    </sheetView>
  </sheetViews>
  <sheetFormatPr defaultRowHeight="12.75" x14ac:dyDescent="0.2"/>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x14ac:dyDescent="0.2">
      <c r="A1" t="s">
        <v>19</v>
      </c>
      <c r="B1" t="s">
        <v>372</v>
      </c>
      <c r="C1" t="s">
        <v>375</v>
      </c>
      <c r="D1" t="s">
        <v>376</v>
      </c>
      <c r="E1" t="s">
        <v>377</v>
      </c>
      <c r="F1" t="s">
        <v>378</v>
      </c>
      <c r="G1" t="s">
        <v>379</v>
      </c>
      <c r="H1" t="s">
        <v>380</v>
      </c>
      <c r="I1" t="s">
        <v>372</v>
      </c>
      <c r="J1" t="s">
        <v>381</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sheetPr>
  <dimension ref="A1:O300"/>
  <sheetViews>
    <sheetView showGridLines="0" workbookViewId="0">
      <pane ySplit="3" topLeftCell="A4" activePane="bottomLeft" state="frozen"/>
      <selection activeCell="P19" sqref="P19"/>
      <selection pane="bottomLeft" activeCell="P19" sqref="P19"/>
    </sheetView>
  </sheetViews>
  <sheetFormatPr defaultRowHeight="12.75" x14ac:dyDescent="0.2"/>
  <cols>
    <col min="1" max="2" width="2.7109375" style="163" customWidth="1"/>
    <col min="3" max="3" width="15.7109375" style="164" customWidth="1"/>
    <col min="4" max="4" width="20.7109375" style="164" customWidth="1"/>
    <col min="5" max="5" width="23.7109375" style="164" customWidth="1"/>
    <col min="6" max="6" width="17.7109375" style="164" customWidth="1"/>
    <col min="7" max="7" width="100.7109375" style="164" customWidth="1"/>
    <col min="8" max="8" width="2.7109375" style="164" customWidth="1"/>
    <col min="9" max="9" width="9.140625" style="164"/>
    <col min="10" max="10" width="0" style="164" hidden="1" customWidth="1"/>
    <col min="11" max="16384" width="9.140625" style="164"/>
  </cols>
  <sheetData>
    <row r="1" spans="1:15" customFormat="1" ht="39.950000000000003" customHeight="1" x14ac:dyDescent="0.2">
      <c r="A1" s="110"/>
      <c r="B1" s="110"/>
      <c r="C1" s="110"/>
      <c r="D1" s="110"/>
      <c r="E1" s="110"/>
      <c r="F1" s="154" t="str">
        <f ca="1">HYPERLINK(Current_Period_Link,"Link back to Planning View")</f>
        <v>Link back to Planning View</v>
      </c>
      <c r="G1" s="110"/>
      <c r="H1" s="110"/>
      <c r="I1" s="110"/>
      <c r="J1" s="110"/>
      <c r="K1" s="110"/>
      <c r="L1" s="110"/>
      <c r="M1" s="110"/>
      <c r="N1" s="110"/>
      <c r="O1" s="110"/>
    </row>
    <row r="2" spans="1:15" customFormat="1" ht="13.5" customHeight="1" thickBot="1" x14ac:dyDescent="0.25">
      <c r="A2" s="110"/>
      <c r="B2" s="110"/>
      <c r="C2" s="113" t="s">
        <v>139</v>
      </c>
      <c r="D2" s="113" t="s">
        <v>140</v>
      </c>
      <c r="E2" s="113" t="s">
        <v>141</v>
      </c>
      <c r="F2" s="113" t="s">
        <v>142</v>
      </c>
      <c r="G2" s="113" t="s">
        <v>143</v>
      </c>
      <c r="H2" s="110"/>
      <c r="I2" s="110"/>
      <c r="J2" s="110"/>
      <c r="K2" s="110"/>
      <c r="L2" s="110"/>
      <c r="M2" s="110"/>
      <c r="N2" s="110"/>
      <c r="O2" s="110"/>
    </row>
    <row r="3" spans="1:15" s="161" customFormat="1" ht="13.5" customHeight="1" thickTop="1" thickBot="1" x14ac:dyDescent="0.25">
      <c r="A3" s="110"/>
      <c r="B3" s="110"/>
      <c r="C3" s="158" t="s">
        <v>302</v>
      </c>
      <c r="D3" s="158" t="s">
        <v>303</v>
      </c>
      <c r="E3" s="158" t="s">
        <v>304</v>
      </c>
      <c r="F3" s="158" t="s">
        <v>305</v>
      </c>
      <c r="G3" s="158" t="s">
        <v>161</v>
      </c>
      <c r="H3" s="160"/>
      <c r="I3" s="160"/>
      <c r="J3" s="160"/>
      <c r="K3" s="160"/>
      <c r="L3" s="160"/>
      <c r="M3" s="160"/>
      <c r="N3" s="160"/>
      <c r="O3" s="160"/>
    </row>
    <row r="4" spans="1:15" s="187" customFormat="1" ht="13.5" thickTop="1" x14ac:dyDescent="0.2">
      <c r="A4" s="162"/>
      <c r="B4" s="162"/>
      <c r="C4" s="184"/>
      <c r="D4" s="185"/>
      <c r="E4" s="185"/>
      <c r="F4" s="186"/>
      <c r="G4" s="185"/>
      <c r="H4" s="153"/>
      <c r="I4" s="153"/>
      <c r="J4" s="153" t="s">
        <v>144</v>
      </c>
      <c r="K4" s="153"/>
      <c r="L4" s="153"/>
      <c r="M4" s="153"/>
      <c r="N4" s="153"/>
      <c r="O4" s="153"/>
    </row>
    <row r="5" spans="1:15" s="187" customFormat="1" x14ac:dyDescent="0.2">
      <c r="A5" s="162"/>
      <c r="B5" s="162"/>
      <c r="C5" s="188"/>
      <c r="D5" s="189"/>
      <c r="E5" s="189"/>
      <c r="F5" s="190"/>
      <c r="G5" s="189"/>
      <c r="H5" s="153"/>
      <c r="I5" s="153"/>
      <c r="J5" s="153"/>
      <c r="K5" s="153"/>
      <c r="L5" s="153"/>
      <c r="M5" s="153"/>
      <c r="N5" s="153"/>
      <c r="O5" s="153"/>
    </row>
    <row r="6" spans="1:15" s="187" customFormat="1" x14ac:dyDescent="0.2">
      <c r="A6" s="162"/>
      <c r="B6" s="162"/>
      <c r="C6" s="188"/>
      <c r="D6" s="189"/>
      <c r="E6" s="189"/>
      <c r="F6" s="190"/>
      <c r="G6" s="189"/>
      <c r="H6" s="153"/>
      <c r="I6" s="153"/>
      <c r="J6" s="153"/>
      <c r="K6" s="153"/>
      <c r="L6" s="153"/>
      <c r="M6" s="153"/>
      <c r="N6" s="153"/>
      <c r="O6" s="153"/>
    </row>
    <row r="7" spans="1:15" s="187" customFormat="1" x14ac:dyDescent="0.2">
      <c r="A7" s="162"/>
      <c r="B7" s="162"/>
      <c r="C7" s="188"/>
      <c r="D7" s="189"/>
      <c r="E7" s="189"/>
      <c r="F7" s="190"/>
      <c r="G7" s="189"/>
      <c r="H7" s="153"/>
      <c r="I7" s="153"/>
      <c r="J7" s="153"/>
      <c r="K7" s="153"/>
      <c r="L7" s="153"/>
      <c r="M7" s="153"/>
      <c r="N7" s="153"/>
      <c r="O7" s="153"/>
    </row>
    <row r="8" spans="1:15" s="187" customFormat="1" x14ac:dyDescent="0.2">
      <c r="A8" s="162"/>
      <c r="B8" s="162"/>
      <c r="C8" s="188"/>
      <c r="D8" s="189"/>
      <c r="E8" s="189"/>
      <c r="F8" s="190"/>
      <c r="G8" s="189"/>
      <c r="H8" s="153"/>
      <c r="I8" s="153"/>
      <c r="J8" s="153"/>
      <c r="K8" s="153"/>
      <c r="L8" s="153"/>
      <c r="M8" s="153"/>
      <c r="N8" s="153"/>
      <c r="O8" s="153"/>
    </row>
    <row r="9" spans="1:15" s="187" customFormat="1" x14ac:dyDescent="0.2">
      <c r="A9" s="162"/>
      <c r="B9" s="162"/>
      <c r="C9" s="188"/>
      <c r="D9" s="189"/>
      <c r="E9" s="189"/>
      <c r="F9" s="190"/>
      <c r="G9" s="189"/>
      <c r="H9" s="153"/>
      <c r="I9" s="153"/>
      <c r="J9" s="153"/>
      <c r="K9" s="153"/>
      <c r="L9" s="153"/>
      <c r="M9" s="153"/>
      <c r="N9" s="153"/>
      <c r="O9" s="153"/>
    </row>
    <row r="10" spans="1:15" s="187" customFormat="1" x14ac:dyDescent="0.2">
      <c r="A10" s="162"/>
      <c r="B10" s="162"/>
      <c r="C10" s="188"/>
      <c r="D10" s="189"/>
      <c r="E10" s="189"/>
      <c r="F10" s="190"/>
      <c r="G10" s="189"/>
      <c r="H10" s="153"/>
      <c r="I10" s="153"/>
      <c r="J10" s="153"/>
      <c r="K10" s="153"/>
      <c r="L10" s="153"/>
      <c r="M10" s="153"/>
      <c r="N10" s="153"/>
      <c r="O10" s="153"/>
    </row>
    <row r="11" spans="1:15" s="187" customFormat="1" x14ac:dyDescent="0.2">
      <c r="A11" s="162"/>
      <c r="B11" s="162"/>
      <c r="C11" s="188"/>
      <c r="D11" s="189"/>
      <c r="E11" s="189"/>
      <c r="F11" s="190"/>
      <c r="G11" s="189"/>
      <c r="H11" s="153"/>
      <c r="I11" s="153"/>
      <c r="J11" s="153"/>
      <c r="K11" s="153"/>
      <c r="L11" s="153"/>
      <c r="M11" s="153"/>
      <c r="N11" s="153"/>
      <c r="O11" s="153"/>
    </row>
    <row r="12" spans="1:15" s="187" customFormat="1" x14ac:dyDescent="0.2">
      <c r="A12" s="162"/>
      <c r="B12" s="162"/>
      <c r="C12" s="188"/>
      <c r="D12" s="189"/>
      <c r="E12" s="189"/>
      <c r="F12" s="190"/>
      <c r="G12" s="189"/>
      <c r="H12" s="153"/>
      <c r="I12" s="153"/>
      <c r="J12" s="153"/>
      <c r="K12" s="153"/>
      <c r="L12" s="153"/>
      <c r="M12" s="153"/>
      <c r="N12" s="153"/>
      <c r="O12" s="153"/>
    </row>
    <row r="13" spans="1:15" s="187" customFormat="1" x14ac:dyDescent="0.2">
      <c r="A13" s="162"/>
      <c r="B13" s="162"/>
      <c r="C13" s="188"/>
      <c r="D13" s="189"/>
      <c r="E13" s="189"/>
      <c r="F13" s="190"/>
      <c r="G13" s="189"/>
      <c r="H13" s="153"/>
      <c r="I13" s="153"/>
      <c r="J13" s="153"/>
      <c r="K13" s="153"/>
      <c r="L13" s="153"/>
      <c r="M13" s="153"/>
      <c r="N13" s="153"/>
      <c r="O13" s="153"/>
    </row>
    <row r="14" spans="1:15" s="187" customFormat="1" x14ac:dyDescent="0.2">
      <c r="A14" s="162"/>
      <c r="B14" s="162"/>
      <c r="C14" s="188"/>
      <c r="D14" s="189"/>
      <c r="E14" s="189"/>
      <c r="F14" s="190"/>
      <c r="G14" s="189"/>
      <c r="H14" s="153"/>
      <c r="I14" s="153"/>
      <c r="J14" s="153"/>
      <c r="K14" s="153"/>
      <c r="L14" s="153"/>
      <c r="M14" s="153"/>
      <c r="N14" s="153"/>
      <c r="O14" s="153"/>
    </row>
    <row r="15" spans="1:15" s="187" customFormat="1" x14ac:dyDescent="0.2">
      <c r="A15" s="162"/>
      <c r="B15" s="162"/>
      <c r="C15" s="188"/>
      <c r="D15" s="189"/>
      <c r="E15" s="189"/>
      <c r="F15" s="190"/>
      <c r="G15" s="189"/>
      <c r="H15" s="153"/>
      <c r="I15" s="153"/>
      <c r="J15" s="153"/>
      <c r="K15" s="153"/>
      <c r="L15" s="153"/>
      <c r="M15" s="153"/>
      <c r="N15" s="153"/>
      <c r="O15" s="153"/>
    </row>
    <row r="16" spans="1:15" s="187" customFormat="1" x14ac:dyDescent="0.2">
      <c r="A16" s="162"/>
      <c r="B16" s="162"/>
      <c r="C16" s="188"/>
      <c r="D16" s="189"/>
      <c r="E16" s="189"/>
      <c r="F16" s="190"/>
      <c r="G16" s="189"/>
      <c r="H16" s="153"/>
      <c r="I16" s="153"/>
      <c r="J16" s="153"/>
      <c r="K16" s="153"/>
      <c r="L16" s="153"/>
      <c r="M16" s="153"/>
      <c r="N16" s="153"/>
      <c r="O16" s="153"/>
    </row>
    <row r="17" spans="1:15" s="187" customFormat="1" x14ac:dyDescent="0.2">
      <c r="A17" s="162"/>
      <c r="B17" s="162"/>
      <c r="C17" s="188"/>
      <c r="D17" s="189"/>
      <c r="E17" s="189"/>
      <c r="F17" s="190"/>
      <c r="G17" s="189"/>
      <c r="H17" s="153"/>
      <c r="I17" s="153"/>
      <c r="J17" s="153"/>
      <c r="K17" s="153"/>
      <c r="L17" s="153"/>
      <c r="M17" s="153"/>
      <c r="N17" s="153"/>
      <c r="O17" s="153"/>
    </row>
    <row r="18" spans="1:15" s="187" customFormat="1" x14ac:dyDescent="0.2">
      <c r="A18" s="162"/>
      <c r="B18" s="162"/>
      <c r="C18" s="188"/>
      <c r="D18" s="189"/>
      <c r="E18" s="189"/>
      <c r="F18" s="190"/>
      <c r="G18" s="189"/>
      <c r="H18" s="153"/>
      <c r="I18" s="153"/>
      <c r="J18" s="153"/>
      <c r="K18" s="153"/>
      <c r="L18" s="153"/>
      <c r="M18" s="153"/>
      <c r="N18" s="153"/>
      <c r="O18" s="153"/>
    </row>
    <row r="19" spans="1:15" s="187" customFormat="1" x14ac:dyDescent="0.2">
      <c r="A19" s="162"/>
      <c r="B19" s="162"/>
      <c r="C19" s="188"/>
      <c r="D19" s="189"/>
      <c r="E19" s="189"/>
      <c r="F19" s="190"/>
      <c r="G19" s="189"/>
      <c r="H19" s="153"/>
      <c r="I19" s="153"/>
      <c r="J19" s="153"/>
      <c r="K19" s="153"/>
      <c r="L19" s="153"/>
      <c r="M19" s="153"/>
      <c r="N19" s="153"/>
      <c r="O19" s="153"/>
    </row>
    <row r="20" spans="1:15" s="187" customFormat="1" x14ac:dyDescent="0.2">
      <c r="A20" s="162"/>
      <c r="B20" s="162"/>
      <c r="C20" s="188"/>
      <c r="D20" s="189"/>
      <c r="E20" s="189"/>
      <c r="F20" s="190"/>
      <c r="G20" s="189"/>
      <c r="H20" s="153"/>
      <c r="I20" s="153"/>
      <c r="J20" s="153"/>
      <c r="K20" s="153"/>
      <c r="L20" s="153"/>
      <c r="M20" s="153"/>
      <c r="N20" s="153"/>
      <c r="O20" s="153"/>
    </row>
    <row r="21" spans="1:15" s="187" customFormat="1" x14ac:dyDescent="0.2">
      <c r="A21" s="162"/>
      <c r="B21" s="162"/>
      <c r="C21" s="188"/>
      <c r="D21" s="189"/>
      <c r="E21" s="189"/>
      <c r="F21" s="190"/>
      <c r="G21" s="189"/>
      <c r="H21" s="153"/>
      <c r="I21" s="153"/>
      <c r="J21" s="153"/>
      <c r="K21" s="153"/>
      <c r="L21" s="153"/>
      <c r="M21" s="153"/>
      <c r="N21" s="153"/>
      <c r="O21" s="153"/>
    </row>
    <row r="22" spans="1:15" s="187" customFormat="1" x14ac:dyDescent="0.2">
      <c r="A22" s="162"/>
      <c r="B22" s="162"/>
      <c r="C22" s="188"/>
      <c r="D22" s="189"/>
      <c r="E22" s="189"/>
      <c r="F22" s="190"/>
      <c r="G22" s="189"/>
      <c r="H22" s="153"/>
      <c r="I22" s="153"/>
      <c r="J22" s="153"/>
      <c r="K22" s="153"/>
      <c r="L22" s="153"/>
      <c r="M22" s="153"/>
      <c r="N22" s="153"/>
      <c r="O22" s="153"/>
    </row>
    <row r="23" spans="1:15" s="187" customFormat="1" x14ac:dyDescent="0.2">
      <c r="A23" s="162"/>
      <c r="B23" s="162"/>
      <c r="C23" s="188"/>
      <c r="D23" s="189"/>
      <c r="E23" s="189"/>
      <c r="F23" s="190"/>
      <c r="G23" s="189"/>
      <c r="H23" s="153"/>
      <c r="I23" s="153"/>
      <c r="J23" s="153"/>
      <c r="K23" s="153"/>
      <c r="L23" s="153"/>
      <c r="M23" s="153"/>
      <c r="N23" s="153"/>
      <c r="O23" s="153"/>
    </row>
    <row r="24" spans="1:15" s="187" customFormat="1" x14ac:dyDescent="0.2">
      <c r="A24" s="162"/>
      <c r="B24" s="162"/>
      <c r="C24" s="188"/>
      <c r="D24" s="189"/>
      <c r="E24" s="189"/>
      <c r="F24" s="190"/>
      <c r="G24" s="189"/>
      <c r="H24" s="153"/>
      <c r="I24" s="153"/>
      <c r="J24" s="153"/>
      <c r="K24" s="153"/>
      <c r="L24" s="153"/>
      <c r="M24" s="153"/>
      <c r="N24" s="153"/>
      <c r="O24" s="153"/>
    </row>
    <row r="25" spans="1:15" s="187" customFormat="1" x14ac:dyDescent="0.2">
      <c r="A25" s="162"/>
      <c r="B25" s="162"/>
      <c r="C25" s="188"/>
      <c r="D25" s="189"/>
      <c r="E25" s="189"/>
      <c r="F25" s="190"/>
      <c r="G25" s="189"/>
      <c r="H25" s="153"/>
      <c r="I25" s="153"/>
      <c r="J25" s="153"/>
      <c r="K25" s="153"/>
      <c r="L25" s="153"/>
      <c r="M25" s="153"/>
      <c r="N25" s="153"/>
      <c r="O25" s="153"/>
    </row>
    <row r="26" spans="1:15" s="187" customFormat="1" x14ac:dyDescent="0.2">
      <c r="A26" s="162"/>
      <c r="B26" s="162"/>
      <c r="C26" s="188"/>
      <c r="D26" s="189"/>
      <c r="E26" s="189"/>
      <c r="F26" s="190"/>
      <c r="G26" s="189"/>
      <c r="H26" s="153"/>
      <c r="I26" s="153"/>
      <c r="J26" s="153"/>
      <c r="K26" s="153"/>
      <c r="L26" s="153"/>
      <c r="M26" s="153"/>
      <c r="N26" s="153"/>
      <c r="O26" s="153"/>
    </row>
    <row r="27" spans="1:15" s="187" customFormat="1" x14ac:dyDescent="0.2">
      <c r="A27" s="162"/>
      <c r="B27" s="162"/>
      <c r="C27" s="188"/>
      <c r="D27" s="189"/>
      <c r="E27" s="189"/>
      <c r="F27" s="190"/>
      <c r="G27" s="189"/>
      <c r="H27" s="153"/>
      <c r="I27" s="153"/>
      <c r="J27" s="153"/>
      <c r="K27" s="153"/>
      <c r="L27" s="153"/>
      <c r="M27" s="153"/>
      <c r="N27" s="153"/>
      <c r="O27" s="153"/>
    </row>
    <row r="28" spans="1:15" s="187" customFormat="1" x14ac:dyDescent="0.2">
      <c r="A28" s="162"/>
      <c r="B28" s="162"/>
      <c r="C28" s="188"/>
      <c r="D28" s="189"/>
      <c r="E28" s="189"/>
      <c r="F28" s="190"/>
      <c r="G28" s="189"/>
      <c r="H28" s="153"/>
      <c r="I28" s="153"/>
      <c r="J28" s="153"/>
      <c r="K28" s="153"/>
      <c r="L28" s="153"/>
      <c r="M28" s="153"/>
      <c r="N28" s="153"/>
      <c r="O28" s="153"/>
    </row>
    <row r="29" spans="1:15" s="187" customFormat="1" x14ac:dyDescent="0.2">
      <c r="A29" s="162"/>
      <c r="B29" s="162"/>
      <c r="C29" s="188"/>
      <c r="D29" s="189"/>
      <c r="E29" s="189"/>
      <c r="F29" s="190"/>
      <c r="G29" s="189"/>
      <c r="H29" s="153"/>
      <c r="I29" s="153"/>
      <c r="J29" s="153"/>
      <c r="K29" s="153"/>
      <c r="L29" s="153"/>
      <c r="M29" s="153"/>
      <c r="N29" s="153"/>
      <c r="O29" s="153"/>
    </row>
    <row r="30" spans="1:15" s="187" customFormat="1" x14ac:dyDescent="0.2">
      <c r="A30" s="162"/>
      <c r="B30" s="162"/>
      <c r="C30" s="188"/>
      <c r="D30" s="189"/>
      <c r="E30" s="189"/>
      <c r="F30" s="190"/>
      <c r="G30" s="189"/>
      <c r="H30" s="153"/>
      <c r="I30" s="153"/>
      <c r="J30" s="153"/>
      <c r="K30" s="153"/>
      <c r="L30" s="153"/>
      <c r="M30" s="153"/>
      <c r="N30" s="153"/>
      <c r="O30" s="153"/>
    </row>
    <row r="31" spans="1:15" s="187" customFormat="1" x14ac:dyDescent="0.2">
      <c r="A31" s="162"/>
      <c r="B31" s="162"/>
      <c r="C31" s="188"/>
      <c r="D31" s="189"/>
      <c r="E31" s="189"/>
      <c r="F31" s="190"/>
      <c r="G31" s="189"/>
      <c r="H31" s="153"/>
      <c r="I31" s="153"/>
      <c r="J31" s="153"/>
      <c r="K31" s="153"/>
      <c r="L31" s="153"/>
      <c r="M31" s="153"/>
      <c r="N31" s="153"/>
      <c r="O31" s="153"/>
    </row>
    <row r="32" spans="1:15" s="187" customFormat="1" x14ac:dyDescent="0.2">
      <c r="A32" s="162"/>
      <c r="B32" s="162"/>
      <c r="C32" s="188"/>
      <c r="D32" s="189"/>
      <c r="E32" s="189"/>
      <c r="F32" s="190"/>
      <c r="G32" s="189"/>
      <c r="H32" s="153"/>
      <c r="I32" s="153"/>
      <c r="J32" s="153"/>
      <c r="K32" s="153"/>
      <c r="L32" s="153"/>
      <c r="M32" s="153"/>
      <c r="N32" s="153"/>
      <c r="O32" s="153"/>
    </row>
    <row r="33" spans="1:15" s="187" customFormat="1" x14ac:dyDescent="0.2">
      <c r="A33" s="162"/>
      <c r="B33" s="162"/>
      <c r="C33" s="188"/>
      <c r="D33" s="189"/>
      <c r="E33" s="189"/>
      <c r="F33" s="190"/>
      <c r="G33" s="189"/>
      <c r="H33" s="153"/>
      <c r="I33" s="153"/>
      <c r="J33" s="153"/>
      <c r="K33" s="153"/>
      <c r="L33" s="153"/>
      <c r="M33" s="153"/>
      <c r="N33" s="153"/>
      <c r="O33" s="153"/>
    </row>
    <row r="34" spans="1:15" s="187" customFormat="1" x14ac:dyDescent="0.2">
      <c r="A34" s="162"/>
      <c r="B34" s="162"/>
      <c r="C34" s="188"/>
      <c r="D34" s="189"/>
      <c r="E34" s="189"/>
      <c r="F34" s="190"/>
      <c r="G34" s="189"/>
      <c r="H34" s="153"/>
      <c r="I34" s="153"/>
      <c r="J34" s="153"/>
      <c r="K34" s="153"/>
      <c r="L34" s="153"/>
      <c r="M34" s="153"/>
      <c r="N34" s="153"/>
      <c r="O34" s="153"/>
    </row>
    <row r="35" spans="1:15" s="187" customFormat="1" x14ac:dyDescent="0.2">
      <c r="A35" s="162"/>
      <c r="B35" s="162"/>
      <c r="C35" s="188"/>
      <c r="D35" s="189"/>
      <c r="E35" s="189"/>
      <c r="F35" s="190"/>
      <c r="G35" s="189"/>
      <c r="H35" s="153"/>
      <c r="I35" s="153"/>
      <c r="J35" s="153"/>
      <c r="K35" s="153"/>
      <c r="L35" s="153"/>
      <c r="M35" s="153"/>
      <c r="N35" s="153"/>
      <c r="O35" s="153"/>
    </row>
    <row r="36" spans="1:15" s="187" customFormat="1" x14ac:dyDescent="0.2">
      <c r="A36" s="162"/>
      <c r="B36" s="162"/>
      <c r="C36" s="188"/>
      <c r="D36" s="189"/>
      <c r="E36" s="189"/>
      <c r="F36" s="190"/>
      <c r="G36" s="189"/>
      <c r="H36" s="153"/>
      <c r="I36" s="153"/>
      <c r="J36" s="153"/>
      <c r="K36" s="153"/>
      <c r="L36" s="153"/>
      <c r="M36" s="153"/>
      <c r="N36" s="153"/>
      <c r="O36" s="153"/>
    </row>
    <row r="37" spans="1:15" s="187" customFormat="1" x14ac:dyDescent="0.2">
      <c r="A37" s="162"/>
      <c r="B37" s="162"/>
      <c r="C37" s="188"/>
      <c r="D37" s="189"/>
      <c r="E37" s="189"/>
      <c r="F37" s="190"/>
      <c r="G37" s="189"/>
      <c r="H37" s="153"/>
      <c r="I37" s="153"/>
      <c r="J37" s="153"/>
      <c r="K37" s="153"/>
      <c r="L37" s="153"/>
      <c r="M37" s="153"/>
      <c r="N37" s="153"/>
      <c r="O37" s="153"/>
    </row>
    <row r="38" spans="1:15" s="187" customFormat="1" x14ac:dyDescent="0.2">
      <c r="A38" s="162"/>
      <c r="B38" s="162"/>
      <c r="C38" s="188"/>
      <c r="D38" s="189"/>
      <c r="E38" s="189"/>
      <c r="F38" s="190"/>
      <c r="G38" s="189"/>
      <c r="H38" s="153"/>
      <c r="I38" s="153"/>
      <c r="J38" s="153"/>
      <c r="K38" s="153"/>
      <c r="L38" s="153"/>
      <c r="M38" s="153"/>
      <c r="N38" s="153"/>
      <c r="O38" s="153"/>
    </row>
    <row r="39" spans="1:15" s="187" customFormat="1" x14ac:dyDescent="0.2">
      <c r="A39" s="162"/>
      <c r="B39" s="162"/>
      <c r="C39" s="188"/>
      <c r="D39" s="189"/>
      <c r="E39" s="189"/>
      <c r="F39" s="190"/>
      <c r="G39" s="189"/>
      <c r="H39" s="153"/>
      <c r="I39" s="153"/>
      <c r="J39" s="153"/>
      <c r="K39" s="153"/>
      <c r="L39" s="153"/>
      <c r="M39" s="153"/>
      <c r="N39" s="153"/>
      <c r="O39" s="153"/>
    </row>
    <row r="40" spans="1:15" s="187" customFormat="1" x14ac:dyDescent="0.2">
      <c r="A40" s="162"/>
      <c r="B40" s="162"/>
      <c r="C40" s="188"/>
      <c r="D40" s="189"/>
      <c r="E40" s="189"/>
      <c r="F40" s="190"/>
      <c r="G40" s="189"/>
      <c r="H40" s="153"/>
      <c r="I40" s="153"/>
      <c r="J40" s="153"/>
      <c r="K40" s="153"/>
      <c r="L40" s="153"/>
      <c r="M40" s="153"/>
      <c r="N40" s="153"/>
      <c r="O40" s="153"/>
    </row>
    <row r="41" spans="1:15" s="187" customFormat="1" x14ac:dyDescent="0.2">
      <c r="A41" s="162"/>
      <c r="B41" s="162"/>
      <c r="C41" s="188"/>
      <c r="D41" s="189"/>
      <c r="E41" s="189"/>
      <c r="F41" s="190"/>
      <c r="G41" s="189"/>
      <c r="H41" s="153"/>
      <c r="I41" s="153"/>
      <c r="J41" s="153"/>
      <c r="K41" s="153"/>
      <c r="L41" s="153"/>
      <c r="M41" s="153"/>
      <c r="N41" s="153"/>
      <c r="O41" s="153"/>
    </row>
    <row r="42" spans="1:15" s="187" customFormat="1" x14ac:dyDescent="0.2">
      <c r="A42" s="162"/>
      <c r="B42" s="162"/>
      <c r="C42" s="188"/>
      <c r="D42" s="189"/>
      <c r="E42" s="189"/>
      <c r="F42" s="190"/>
      <c r="G42" s="189"/>
      <c r="H42" s="153"/>
      <c r="I42" s="153"/>
      <c r="J42" s="153"/>
      <c r="K42" s="153"/>
      <c r="L42" s="153"/>
      <c r="M42" s="153"/>
      <c r="N42" s="153"/>
      <c r="O42" s="153"/>
    </row>
    <row r="43" spans="1:15" s="187" customFormat="1" x14ac:dyDescent="0.2">
      <c r="A43" s="162"/>
      <c r="B43" s="162"/>
      <c r="C43" s="188"/>
      <c r="D43" s="189"/>
      <c r="E43" s="189"/>
      <c r="F43" s="190"/>
      <c r="G43" s="189"/>
      <c r="H43" s="153"/>
      <c r="I43" s="153"/>
      <c r="J43" s="153"/>
      <c r="K43" s="153"/>
      <c r="L43" s="153"/>
      <c r="M43" s="153"/>
      <c r="N43" s="153"/>
      <c r="O43" s="153"/>
    </row>
    <row r="44" spans="1:15" s="187" customFormat="1" x14ac:dyDescent="0.2">
      <c r="A44" s="162"/>
      <c r="B44" s="162"/>
      <c r="C44" s="188"/>
      <c r="D44" s="189"/>
      <c r="E44" s="189"/>
      <c r="F44" s="190"/>
      <c r="G44" s="189"/>
      <c r="H44" s="153"/>
      <c r="I44" s="153"/>
      <c r="J44" s="153"/>
      <c r="K44" s="153"/>
      <c r="L44" s="153"/>
      <c r="M44" s="153"/>
      <c r="N44" s="153"/>
      <c r="O44" s="153"/>
    </row>
    <row r="45" spans="1:15" s="187" customFormat="1" x14ac:dyDescent="0.2">
      <c r="A45" s="162"/>
      <c r="B45" s="162"/>
      <c r="C45" s="188"/>
      <c r="D45" s="189"/>
      <c r="E45" s="189"/>
      <c r="F45" s="190"/>
      <c r="G45" s="189"/>
      <c r="H45" s="153"/>
      <c r="I45" s="153"/>
      <c r="J45" s="153"/>
      <c r="K45" s="153"/>
      <c r="L45" s="153"/>
      <c r="M45" s="153"/>
      <c r="N45" s="153"/>
      <c r="O45" s="153"/>
    </row>
    <row r="46" spans="1:15" s="187" customFormat="1" x14ac:dyDescent="0.2">
      <c r="A46" s="162"/>
      <c r="B46" s="162"/>
      <c r="C46" s="188"/>
      <c r="D46" s="189"/>
      <c r="E46" s="189"/>
      <c r="F46" s="190"/>
      <c r="G46" s="189"/>
      <c r="H46" s="153"/>
      <c r="I46" s="153"/>
      <c r="J46" s="153"/>
      <c r="K46" s="153"/>
      <c r="L46" s="153"/>
      <c r="M46" s="153"/>
      <c r="N46" s="153"/>
      <c r="O46" s="153"/>
    </row>
    <row r="47" spans="1:15" s="187" customFormat="1" x14ac:dyDescent="0.2">
      <c r="A47" s="162"/>
      <c r="B47" s="162"/>
      <c r="C47" s="188"/>
      <c r="D47" s="189"/>
      <c r="E47" s="189"/>
      <c r="F47" s="190"/>
      <c r="G47" s="189"/>
      <c r="H47" s="153"/>
      <c r="I47" s="153"/>
      <c r="J47" s="153"/>
      <c r="K47" s="153"/>
      <c r="L47" s="153"/>
      <c r="M47" s="153"/>
      <c r="N47" s="153"/>
      <c r="O47" s="153"/>
    </row>
    <row r="48" spans="1:15" s="187" customFormat="1" x14ac:dyDescent="0.2">
      <c r="A48" s="162"/>
      <c r="B48" s="162"/>
      <c r="C48" s="188"/>
      <c r="D48" s="189"/>
      <c r="E48" s="189"/>
      <c r="F48" s="190"/>
      <c r="G48" s="189"/>
      <c r="H48" s="153"/>
      <c r="I48" s="153"/>
      <c r="J48" s="153"/>
      <c r="K48" s="153"/>
      <c r="L48" s="153"/>
      <c r="M48" s="153"/>
      <c r="N48" s="153"/>
      <c r="O48" s="153"/>
    </row>
    <row r="49" spans="1:15" s="187" customFormat="1" x14ac:dyDescent="0.2">
      <c r="A49" s="162"/>
      <c r="B49" s="162"/>
      <c r="C49" s="188"/>
      <c r="D49" s="189"/>
      <c r="E49" s="189"/>
      <c r="F49" s="190"/>
      <c r="G49" s="189"/>
      <c r="H49" s="153"/>
      <c r="I49" s="153"/>
      <c r="J49" s="153"/>
      <c r="K49" s="153"/>
      <c r="L49" s="153"/>
      <c r="M49" s="153"/>
      <c r="N49" s="153"/>
      <c r="O49" s="153"/>
    </row>
    <row r="50" spans="1:15" s="187" customFormat="1" x14ac:dyDescent="0.2">
      <c r="A50" s="162"/>
      <c r="B50" s="162"/>
      <c r="C50" s="188"/>
      <c r="D50" s="189"/>
      <c r="E50" s="189"/>
      <c r="F50" s="190"/>
      <c r="G50" s="189"/>
      <c r="H50" s="153"/>
      <c r="I50" s="153"/>
      <c r="J50" s="153"/>
      <c r="K50" s="153"/>
      <c r="L50" s="153"/>
      <c r="M50" s="153"/>
      <c r="N50" s="153"/>
      <c r="O50" s="153"/>
    </row>
    <row r="51" spans="1:15" s="187" customFormat="1" x14ac:dyDescent="0.2">
      <c r="A51" s="162"/>
      <c r="B51" s="162"/>
      <c r="C51" s="188"/>
      <c r="D51" s="189"/>
      <c r="E51" s="189"/>
      <c r="F51" s="190"/>
      <c r="G51" s="189"/>
      <c r="H51" s="153"/>
      <c r="I51" s="153"/>
      <c r="J51" s="153"/>
      <c r="K51" s="153"/>
      <c r="L51" s="153"/>
      <c r="M51" s="153"/>
      <c r="N51" s="153"/>
      <c r="O51" s="153"/>
    </row>
    <row r="52" spans="1:15" s="187" customFormat="1" x14ac:dyDescent="0.2">
      <c r="A52" s="162"/>
      <c r="B52" s="162"/>
      <c r="C52" s="188"/>
      <c r="D52" s="189"/>
      <c r="E52" s="189"/>
      <c r="F52" s="190"/>
      <c r="G52" s="189"/>
      <c r="H52" s="153"/>
      <c r="I52" s="153"/>
      <c r="J52" s="153"/>
      <c r="K52" s="153"/>
      <c r="L52" s="153"/>
      <c r="M52" s="153"/>
      <c r="N52" s="153"/>
      <c r="O52" s="153"/>
    </row>
    <row r="53" spans="1:15" s="187" customFormat="1" x14ac:dyDescent="0.2">
      <c r="A53" s="162"/>
      <c r="B53" s="162"/>
      <c r="C53" s="188"/>
      <c r="D53" s="189"/>
      <c r="E53" s="189"/>
      <c r="F53" s="190"/>
      <c r="G53" s="189"/>
      <c r="H53" s="153"/>
      <c r="I53" s="153"/>
      <c r="J53" s="153"/>
      <c r="K53" s="153"/>
      <c r="L53" s="153"/>
      <c r="M53" s="153"/>
      <c r="N53" s="153"/>
      <c r="O53" s="153"/>
    </row>
    <row r="54" spans="1:15" s="187" customFormat="1" x14ac:dyDescent="0.2">
      <c r="A54" s="162"/>
      <c r="B54" s="162"/>
      <c r="C54" s="188"/>
      <c r="D54" s="189"/>
      <c r="E54" s="189"/>
      <c r="F54" s="190"/>
      <c r="G54" s="189"/>
      <c r="H54" s="153"/>
      <c r="I54" s="153"/>
      <c r="J54" s="153"/>
      <c r="K54" s="153"/>
      <c r="L54" s="153"/>
      <c r="M54" s="153"/>
      <c r="N54" s="153"/>
      <c r="O54" s="153"/>
    </row>
    <row r="55" spans="1:15" s="187" customFormat="1" x14ac:dyDescent="0.2">
      <c r="A55" s="162"/>
      <c r="B55" s="162"/>
      <c r="C55" s="188"/>
      <c r="D55" s="189"/>
      <c r="E55" s="189"/>
      <c r="F55" s="190"/>
      <c r="G55" s="189"/>
      <c r="H55" s="153"/>
      <c r="I55" s="153"/>
      <c r="J55" s="153"/>
      <c r="K55" s="153"/>
      <c r="L55" s="153"/>
      <c r="M55" s="153"/>
      <c r="N55" s="153"/>
      <c r="O55" s="153"/>
    </row>
    <row r="56" spans="1:15" s="187" customFormat="1" x14ac:dyDescent="0.2">
      <c r="A56" s="162"/>
      <c r="B56" s="162"/>
      <c r="C56" s="188"/>
      <c r="D56" s="189"/>
      <c r="E56" s="189"/>
      <c r="F56" s="190"/>
      <c r="G56" s="189"/>
      <c r="H56" s="153"/>
      <c r="I56" s="153"/>
      <c r="J56" s="153"/>
      <c r="K56" s="153"/>
      <c r="L56" s="153"/>
      <c r="M56" s="153"/>
      <c r="N56" s="153"/>
      <c r="O56" s="153"/>
    </row>
    <row r="57" spans="1:15" s="187" customFormat="1" x14ac:dyDescent="0.2">
      <c r="A57" s="162"/>
      <c r="B57" s="162"/>
      <c r="C57" s="188"/>
      <c r="D57" s="189"/>
      <c r="E57" s="189"/>
      <c r="F57" s="190"/>
      <c r="G57" s="189"/>
      <c r="H57" s="153"/>
      <c r="I57" s="153"/>
      <c r="J57" s="153"/>
      <c r="K57" s="153"/>
      <c r="L57" s="153"/>
      <c r="M57" s="153"/>
      <c r="N57" s="153"/>
      <c r="O57" s="153"/>
    </row>
    <row r="58" spans="1:15" s="187" customFormat="1" x14ac:dyDescent="0.2">
      <c r="A58" s="162"/>
      <c r="B58" s="162"/>
      <c r="C58" s="188"/>
      <c r="D58" s="189"/>
      <c r="E58" s="189"/>
      <c r="F58" s="190"/>
      <c r="G58" s="189"/>
      <c r="H58" s="153"/>
      <c r="I58" s="153"/>
      <c r="J58" s="153"/>
      <c r="K58" s="153"/>
      <c r="L58" s="153"/>
      <c r="M58" s="153"/>
      <c r="N58" s="153"/>
      <c r="O58" s="153"/>
    </row>
    <row r="59" spans="1:15" s="187" customFormat="1" x14ac:dyDescent="0.2">
      <c r="A59" s="162"/>
      <c r="B59" s="162"/>
      <c r="C59" s="188"/>
      <c r="D59" s="189"/>
      <c r="E59" s="189"/>
      <c r="F59" s="190"/>
      <c r="G59" s="189"/>
      <c r="H59" s="153"/>
      <c r="I59" s="153"/>
      <c r="J59" s="153"/>
      <c r="K59" s="153"/>
      <c r="L59" s="153"/>
      <c r="M59" s="153"/>
      <c r="N59" s="153"/>
      <c r="O59" s="153"/>
    </row>
    <row r="60" spans="1:15" s="187" customFormat="1" x14ac:dyDescent="0.2">
      <c r="A60" s="162"/>
      <c r="B60" s="162"/>
      <c r="C60" s="188"/>
      <c r="D60" s="189"/>
      <c r="E60" s="189"/>
      <c r="F60" s="190"/>
      <c r="G60" s="189"/>
      <c r="H60" s="153"/>
      <c r="I60" s="153"/>
      <c r="J60" s="153"/>
      <c r="K60" s="153"/>
      <c r="L60" s="153"/>
      <c r="M60" s="153"/>
      <c r="N60" s="153"/>
      <c r="O60" s="153"/>
    </row>
    <row r="61" spans="1:15" s="187" customFormat="1" x14ac:dyDescent="0.2">
      <c r="A61" s="162"/>
      <c r="B61" s="162"/>
      <c r="C61" s="188"/>
      <c r="D61" s="189"/>
      <c r="E61" s="189"/>
      <c r="F61" s="190"/>
      <c r="G61" s="189"/>
      <c r="H61" s="153"/>
      <c r="I61" s="153"/>
      <c r="J61" s="153"/>
      <c r="K61" s="153"/>
      <c r="L61" s="153"/>
      <c r="M61" s="153"/>
      <c r="N61" s="153"/>
      <c r="O61" s="153"/>
    </row>
    <row r="62" spans="1:15" s="187" customFormat="1" x14ac:dyDescent="0.2">
      <c r="A62" s="162"/>
      <c r="B62" s="162"/>
      <c r="C62" s="188"/>
      <c r="D62" s="189"/>
      <c r="E62" s="189"/>
      <c r="F62" s="190"/>
      <c r="G62" s="189"/>
      <c r="H62" s="153"/>
      <c r="I62" s="153"/>
      <c r="J62" s="153"/>
      <c r="K62" s="153"/>
      <c r="L62" s="153"/>
      <c r="M62" s="153"/>
      <c r="N62" s="153"/>
      <c r="O62" s="153"/>
    </row>
    <row r="63" spans="1:15" s="187" customFormat="1" x14ac:dyDescent="0.2">
      <c r="A63" s="162"/>
      <c r="B63" s="162"/>
      <c r="C63" s="188"/>
      <c r="D63" s="189"/>
      <c r="E63" s="189"/>
      <c r="F63" s="190"/>
      <c r="G63" s="189"/>
      <c r="H63" s="153"/>
      <c r="I63" s="153"/>
      <c r="J63" s="153"/>
      <c r="K63" s="153"/>
      <c r="L63" s="153"/>
      <c r="M63" s="153"/>
      <c r="N63" s="153"/>
      <c r="O63" s="153"/>
    </row>
    <row r="64" spans="1:15" s="187" customFormat="1" x14ac:dyDescent="0.2">
      <c r="A64" s="162"/>
      <c r="B64" s="162"/>
      <c r="C64" s="188"/>
      <c r="D64" s="189"/>
      <c r="E64" s="189"/>
      <c r="F64" s="190"/>
      <c r="G64" s="189"/>
      <c r="H64" s="153"/>
      <c r="I64" s="153"/>
      <c r="J64" s="153"/>
      <c r="K64" s="153"/>
      <c r="L64" s="153"/>
      <c r="M64" s="153"/>
      <c r="N64" s="153"/>
      <c r="O64" s="153"/>
    </row>
    <row r="65" spans="1:15" s="187" customFormat="1" x14ac:dyDescent="0.2">
      <c r="A65" s="162"/>
      <c r="B65" s="162"/>
      <c r="C65" s="188"/>
      <c r="D65" s="189"/>
      <c r="E65" s="189"/>
      <c r="F65" s="190"/>
      <c r="G65" s="189"/>
      <c r="H65" s="153"/>
      <c r="I65" s="153"/>
      <c r="J65" s="153"/>
      <c r="K65" s="153"/>
      <c r="L65" s="153"/>
      <c r="M65" s="153"/>
      <c r="N65" s="153"/>
      <c r="O65" s="153"/>
    </row>
    <row r="66" spans="1:15" s="187" customFormat="1" x14ac:dyDescent="0.2">
      <c r="A66" s="162"/>
      <c r="B66" s="162"/>
      <c r="C66" s="188"/>
      <c r="D66" s="189"/>
      <c r="E66" s="189"/>
      <c r="F66" s="190"/>
      <c r="G66" s="189"/>
      <c r="H66" s="153"/>
      <c r="I66" s="153"/>
      <c r="J66" s="153"/>
      <c r="K66" s="153"/>
      <c r="L66" s="153"/>
      <c r="M66" s="153"/>
      <c r="N66" s="153"/>
      <c r="O66" s="153"/>
    </row>
    <row r="67" spans="1:15" s="187" customFormat="1" x14ac:dyDescent="0.2">
      <c r="A67" s="162"/>
      <c r="B67" s="162"/>
      <c r="C67" s="188"/>
      <c r="D67" s="189"/>
      <c r="E67" s="189"/>
      <c r="F67" s="190"/>
      <c r="G67" s="189"/>
      <c r="H67" s="153"/>
      <c r="I67" s="153"/>
      <c r="J67" s="153"/>
      <c r="K67" s="153"/>
      <c r="L67" s="153"/>
      <c r="M67" s="153"/>
      <c r="N67" s="153"/>
      <c r="O67" s="153"/>
    </row>
    <row r="68" spans="1:15" s="187" customFormat="1" x14ac:dyDescent="0.2">
      <c r="A68" s="162"/>
      <c r="B68" s="162"/>
      <c r="C68" s="188"/>
      <c r="D68" s="189"/>
      <c r="E68" s="189"/>
      <c r="F68" s="190"/>
      <c r="G68" s="189"/>
      <c r="H68" s="153"/>
      <c r="I68" s="153"/>
      <c r="J68" s="153"/>
      <c r="K68" s="153"/>
      <c r="L68" s="153"/>
      <c r="M68" s="153"/>
      <c r="N68" s="153"/>
      <c r="O68" s="153"/>
    </row>
    <row r="69" spans="1:15" s="187" customFormat="1" x14ac:dyDescent="0.2">
      <c r="A69" s="162"/>
      <c r="B69" s="162"/>
      <c r="C69" s="188"/>
      <c r="D69" s="189"/>
      <c r="E69" s="189"/>
      <c r="F69" s="190"/>
      <c r="G69" s="189"/>
      <c r="H69" s="153"/>
      <c r="I69" s="153"/>
      <c r="J69" s="153"/>
      <c r="K69" s="153"/>
      <c r="L69" s="153"/>
      <c r="M69" s="153"/>
      <c r="N69" s="153"/>
      <c r="O69" s="153"/>
    </row>
    <row r="70" spans="1:15" s="187" customFormat="1" x14ac:dyDescent="0.2">
      <c r="A70" s="162"/>
      <c r="B70" s="162"/>
      <c r="C70" s="188"/>
      <c r="D70" s="189"/>
      <c r="E70" s="189"/>
      <c r="F70" s="190"/>
      <c r="G70" s="189"/>
      <c r="H70" s="153"/>
      <c r="I70" s="153"/>
      <c r="J70" s="153"/>
      <c r="K70" s="153"/>
      <c r="L70" s="153"/>
      <c r="M70" s="153"/>
      <c r="N70" s="153"/>
      <c r="O70" s="153"/>
    </row>
    <row r="71" spans="1:15" s="187" customFormat="1" x14ac:dyDescent="0.2">
      <c r="A71" s="162"/>
      <c r="B71" s="162"/>
      <c r="C71" s="188"/>
      <c r="D71" s="189"/>
      <c r="E71" s="189"/>
      <c r="F71" s="190"/>
      <c r="G71" s="189"/>
      <c r="H71" s="153"/>
      <c r="I71" s="153"/>
      <c r="J71" s="153"/>
      <c r="K71" s="153"/>
      <c r="L71" s="153"/>
      <c r="M71" s="153"/>
      <c r="N71" s="153"/>
      <c r="O71" s="153"/>
    </row>
    <row r="72" spans="1:15" s="187" customFormat="1" x14ac:dyDescent="0.2">
      <c r="A72" s="162"/>
      <c r="B72" s="162"/>
      <c r="C72" s="188"/>
      <c r="D72" s="189"/>
      <c r="E72" s="189"/>
      <c r="F72" s="190"/>
      <c r="G72" s="189"/>
      <c r="H72" s="153"/>
      <c r="I72" s="153"/>
      <c r="J72" s="153"/>
      <c r="K72" s="153"/>
      <c r="L72" s="153"/>
      <c r="M72" s="153"/>
      <c r="N72" s="153"/>
      <c r="O72" s="153"/>
    </row>
    <row r="73" spans="1:15" s="187" customFormat="1" x14ac:dyDescent="0.2">
      <c r="A73" s="162"/>
      <c r="B73" s="162"/>
      <c r="C73" s="188"/>
      <c r="D73" s="189"/>
      <c r="E73" s="189"/>
      <c r="F73" s="190"/>
      <c r="G73" s="189"/>
      <c r="H73" s="153"/>
      <c r="I73" s="153"/>
      <c r="J73" s="153"/>
      <c r="K73" s="153"/>
      <c r="L73" s="153"/>
      <c r="M73" s="153"/>
      <c r="N73" s="153"/>
      <c r="O73" s="153"/>
    </row>
    <row r="74" spans="1:15" s="187" customFormat="1" x14ac:dyDescent="0.2">
      <c r="A74" s="162"/>
      <c r="B74" s="162"/>
      <c r="C74" s="188"/>
      <c r="D74" s="189"/>
      <c r="E74" s="189"/>
      <c r="F74" s="190"/>
      <c r="G74" s="189"/>
      <c r="H74" s="153"/>
      <c r="I74" s="153"/>
      <c r="J74" s="153"/>
      <c r="K74" s="153"/>
      <c r="L74" s="153"/>
      <c r="M74" s="153"/>
      <c r="N74" s="153"/>
      <c r="O74" s="153"/>
    </row>
    <row r="75" spans="1:15" s="187" customFormat="1" x14ac:dyDescent="0.2">
      <c r="A75" s="162"/>
      <c r="B75" s="162"/>
      <c r="C75" s="188"/>
      <c r="D75" s="189"/>
      <c r="E75" s="189"/>
      <c r="F75" s="190"/>
      <c r="G75" s="189"/>
      <c r="H75" s="153"/>
      <c r="I75" s="153"/>
      <c r="J75" s="153"/>
      <c r="K75" s="153"/>
      <c r="L75" s="153"/>
      <c r="M75" s="153"/>
      <c r="N75" s="153"/>
      <c r="O75" s="153"/>
    </row>
    <row r="76" spans="1:15" s="187" customFormat="1" x14ac:dyDescent="0.2">
      <c r="A76" s="162"/>
      <c r="B76" s="162"/>
      <c r="C76" s="188"/>
      <c r="D76" s="189"/>
      <c r="E76" s="189"/>
      <c r="F76" s="190"/>
      <c r="G76" s="189"/>
      <c r="H76" s="153"/>
      <c r="I76" s="153"/>
      <c r="J76" s="153"/>
      <c r="K76" s="153"/>
      <c r="L76" s="153"/>
      <c r="M76" s="153"/>
      <c r="N76" s="153"/>
      <c r="O76" s="153"/>
    </row>
    <row r="77" spans="1:15" s="187" customFormat="1" x14ac:dyDescent="0.2">
      <c r="A77" s="162"/>
      <c r="B77" s="162"/>
      <c r="C77" s="188"/>
      <c r="D77" s="189"/>
      <c r="E77" s="189"/>
      <c r="F77" s="190"/>
      <c r="G77" s="189"/>
      <c r="H77" s="153"/>
      <c r="I77" s="153"/>
      <c r="J77" s="153"/>
      <c r="K77" s="153"/>
      <c r="L77" s="153"/>
      <c r="M77" s="153"/>
      <c r="N77" s="153"/>
      <c r="O77" s="153"/>
    </row>
    <row r="78" spans="1:15" s="187" customFormat="1" x14ac:dyDescent="0.2">
      <c r="A78" s="162"/>
      <c r="B78" s="162"/>
      <c r="C78" s="188"/>
      <c r="D78" s="189"/>
      <c r="E78" s="189"/>
      <c r="F78" s="190"/>
      <c r="G78" s="189"/>
      <c r="H78" s="153"/>
      <c r="I78" s="153"/>
      <c r="J78" s="153"/>
      <c r="K78" s="153"/>
      <c r="L78" s="153"/>
      <c r="M78" s="153"/>
      <c r="N78" s="153"/>
      <c r="O78" s="153"/>
    </row>
    <row r="79" spans="1:15" s="187" customFormat="1" x14ac:dyDescent="0.2">
      <c r="A79" s="162"/>
      <c r="B79" s="162"/>
      <c r="C79" s="188"/>
      <c r="D79" s="189"/>
      <c r="E79" s="189"/>
      <c r="F79" s="190"/>
      <c r="G79" s="189"/>
      <c r="H79" s="153"/>
      <c r="I79" s="153"/>
      <c r="J79" s="153"/>
      <c r="K79" s="153"/>
      <c r="L79" s="153"/>
      <c r="M79" s="153"/>
      <c r="N79" s="153"/>
      <c r="O79" s="153"/>
    </row>
    <row r="80" spans="1:15" s="187" customFormat="1" x14ac:dyDescent="0.2">
      <c r="A80" s="162"/>
      <c r="B80" s="162"/>
      <c r="C80" s="188"/>
      <c r="D80" s="189"/>
      <c r="E80" s="189"/>
      <c r="F80" s="190"/>
      <c r="G80" s="189"/>
      <c r="H80" s="153"/>
      <c r="I80" s="153"/>
      <c r="J80" s="153"/>
      <c r="K80" s="153"/>
      <c r="L80" s="153"/>
      <c r="M80" s="153"/>
      <c r="N80" s="153"/>
      <c r="O80" s="153"/>
    </row>
    <row r="81" spans="1:15" s="187" customFormat="1" x14ac:dyDescent="0.2">
      <c r="A81" s="162"/>
      <c r="B81" s="162"/>
      <c r="C81" s="188"/>
      <c r="D81" s="189"/>
      <c r="E81" s="189"/>
      <c r="F81" s="190"/>
      <c r="G81" s="189"/>
      <c r="H81" s="153"/>
      <c r="I81" s="153"/>
      <c r="J81" s="153"/>
      <c r="K81" s="153"/>
      <c r="L81" s="153"/>
      <c r="M81" s="153"/>
      <c r="N81" s="153"/>
      <c r="O81" s="153"/>
    </row>
    <row r="82" spans="1:15" s="187" customFormat="1" x14ac:dyDescent="0.2">
      <c r="A82" s="162"/>
      <c r="B82" s="162"/>
      <c r="C82" s="188"/>
      <c r="D82" s="189"/>
      <c r="E82" s="189"/>
      <c r="F82" s="190"/>
      <c r="G82" s="189"/>
      <c r="H82" s="153"/>
      <c r="I82" s="153"/>
      <c r="J82" s="153"/>
      <c r="K82" s="153"/>
      <c r="L82" s="153"/>
      <c r="M82" s="153"/>
      <c r="N82" s="153"/>
      <c r="O82" s="153"/>
    </row>
    <row r="83" spans="1:15" s="187" customFormat="1" x14ac:dyDescent="0.2">
      <c r="A83" s="162"/>
      <c r="B83" s="162"/>
      <c r="C83" s="188"/>
      <c r="D83" s="189"/>
      <c r="E83" s="189"/>
      <c r="F83" s="190"/>
      <c r="G83" s="189"/>
      <c r="H83" s="153"/>
      <c r="I83" s="153"/>
      <c r="J83" s="153"/>
      <c r="K83" s="153"/>
      <c r="L83" s="153"/>
      <c r="M83" s="153"/>
      <c r="N83" s="153"/>
      <c r="O83" s="153"/>
    </row>
    <row r="84" spans="1:15" s="187" customFormat="1" x14ac:dyDescent="0.2">
      <c r="A84" s="162"/>
      <c r="B84" s="162"/>
      <c r="C84" s="188"/>
      <c r="D84" s="189"/>
      <c r="E84" s="189"/>
      <c r="F84" s="190"/>
      <c r="G84" s="189"/>
      <c r="H84" s="153"/>
      <c r="I84" s="153"/>
      <c r="J84" s="153"/>
      <c r="K84" s="153"/>
      <c r="L84" s="153"/>
      <c r="M84" s="153"/>
      <c r="N84" s="153"/>
      <c r="O84" s="153"/>
    </row>
    <row r="85" spans="1:15" s="187" customFormat="1" x14ac:dyDescent="0.2">
      <c r="A85" s="162"/>
      <c r="B85" s="162"/>
      <c r="C85" s="188"/>
      <c r="D85" s="189"/>
      <c r="E85" s="189"/>
      <c r="F85" s="190"/>
      <c r="G85" s="189"/>
      <c r="H85" s="153"/>
      <c r="I85" s="153"/>
      <c r="J85" s="153"/>
      <c r="K85" s="153"/>
      <c r="L85" s="153"/>
      <c r="M85" s="153"/>
      <c r="N85" s="153"/>
      <c r="O85" s="153"/>
    </row>
    <row r="86" spans="1:15" s="187" customFormat="1" x14ac:dyDescent="0.2">
      <c r="A86" s="162"/>
      <c r="B86" s="162"/>
      <c r="C86" s="188"/>
      <c r="D86" s="189"/>
      <c r="E86" s="189"/>
      <c r="F86" s="190"/>
      <c r="G86" s="189"/>
      <c r="H86" s="153"/>
      <c r="I86" s="153"/>
      <c r="J86" s="153"/>
      <c r="K86" s="153"/>
      <c r="L86" s="153"/>
      <c r="M86" s="153"/>
      <c r="N86" s="153"/>
      <c r="O86" s="153"/>
    </row>
    <row r="87" spans="1:15" s="187" customFormat="1" x14ac:dyDescent="0.2">
      <c r="A87" s="162"/>
      <c r="B87" s="162"/>
      <c r="C87" s="188"/>
      <c r="D87" s="189"/>
      <c r="E87" s="189"/>
      <c r="F87" s="190"/>
      <c r="G87" s="189"/>
      <c r="H87" s="153"/>
      <c r="I87" s="153"/>
      <c r="J87" s="153"/>
      <c r="K87" s="153"/>
      <c r="L87" s="153"/>
      <c r="M87" s="153"/>
      <c r="N87" s="153"/>
      <c r="O87" s="153"/>
    </row>
    <row r="88" spans="1:15" s="187" customFormat="1" x14ac:dyDescent="0.2">
      <c r="A88" s="162"/>
      <c r="B88" s="162"/>
      <c r="C88" s="188"/>
      <c r="D88" s="189"/>
      <c r="E88" s="189"/>
      <c r="F88" s="190"/>
      <c r="G88" s="189"/>
      <c r="H88" s="153"/>
      <c r="I88" s="153"/>
      <c r="J88" s="153"/>
      <c r="K88" s="153"/>
      <c r="L88" s="153"/>
      <c r="M88" s="153"/>
      <c r="N88" s="153"/>
      <c r="O88" s="153"/>
    </row>
    <row r="89" spans="1:15" s="187" customFormat="1" x14ac:dyDescent="0.2">
      <c r="A89" s="162"/>
      <c r="B89" s="162"/>
      <c r="C89" s="188"/>
      <c r="D89" s="189"/>
      <c r="E89" s="189"/>
      <c r="F89" s="190"/>
      <c r="G89" s="189"/>
      <c r="H89" s="153"/>
      <c r="I89" s="153"/>
      <c r="J89" s="153"/>
      <c r="K89" s="153"/>
      <c r="L89" s="153"/>
      <c r="M89" s="153"/>
      <c r="N89" s="153"/>
      <c r="O89" s="153"/>
    </row>
    <row r="90" spans="1:15" s="187" customFormat="1" x14ac:dyDescent="0.2">
      <c r="A90" s="162"/>
      <c r="B90" s="162"/>
      <c r="C90" s="188"/>
      <c r="D90" s="189"/>
      <c r="E90" s="189"/>
      <c r="F90" s="190"/>
      <c r="G90" s="189"/>
      <c r="H90" s="153"/>
      <c r="I90" s="153"/>
      <c r="J90" s="153"/>
      <c r="K90" s="153"/>
      <c r="L90" s="153"/>
      <c r="M90" s="153"/>
      <c r="N90" s="153"/>
      <c r="O90" s="153"/>
    </row>
    <row r="91" spans="1:15" s="187" customFormat="1" x14ac:dyDescent="0.2">
      <c r="A91" s="162"/>
      <c r="B91" s="162"/>
      <c r="C91" s="188"/>
      <c r="D91" s="189"/>
      <c r="E91" s="189"/>
      <c r="F91" s="190"/>
      <c r="G91" s="189"/>
      <c r="H91" s="153"/>
      <c r="I91" s="153"/>
      <c r="J91" s="153"/>
      <c r="K91" s="153"/>
      <c r="L91" s="153"/>
      <c r="M91" s="153"/>
      <c r="N91" s="153"/>
      <c r="O91" s="153"/>
    </row>
    <row r="92" spans="1:15" s="187" customFormat="1" x14ac:dyDescent="0.2">
      <c r="A92" s="162"/>
      <c r="B92" s="162"/>
      <c r="C92" s="188"/>
      <c r="D92" s="189"/>
      <c r="E92" s="189"/>
      <c r="F92" s="190"/>
      <c r="G92" s="189"/>
      <c r="H92" s="153"/>
      <c r="I92" s="153"/>
      <c r="J92" s="153"/>
      <c r="K92" s="153"/>
      <c r="L92" s="153"/>
      <c r="M92" s="153"/>
      <c r="N92" s="153"/>
      <c r="O92" s="153"/>
    </row>
    <row r="93" spans="1:15" s="187" customFormat="1" x14ac:dyDescent="0.2">
      <c r="A93" s="162"/>
      <c r="B93" s="162"/>
      <c r="C93" s="188"/>
      <c r="D93" s="189"/>
      <c r="E93" s="189"/>
      <c r="F93" s="190"/>
      <c r="G93" s="189"/>
      <c r="H93" s="153"/>
      <c r="I93" s="153"/>
      <c r="J93" s="153"/>
      <c r="K93" s="153"/>
      <c r="L93" s="153"/>
      <c r="M93" s="153"/>
      <c r="N93" s="153"/>
      <c r="O93" s="153"/>
    </row>
    <row r="94" spans="1:15" s="187" customFormat="1" x14ac:dyDescent="0.2">
      <c r="A94" s="162"/>
      <c r="B94" s="162"/>
      <c r="C94" s="188"/>
      <c r="D94" s="189"/>
      <c r="E94" s="189"/>
      <c r="F94" s="190"/>
      <c r="G94" s="189"/>
      <c r="H94" s="153"/>
      <c r="I94" s="153"/>
      <c r="J94" s="153"/>
      <c r="K94" s="153"/>
      <c r="L94" s="153"/>
      <c r="M94" s="153"/>
      <c r="N94" s="153"/>
      <c r="O94" s="153"/>
    </row>
    <row r="95" spans="1:15" s="187" customFormat="1" x14ac:dyDescent="0.2">
      <c r="A95" s="162"/>
      <c r="B95" s="162"/>
      <c r="C95" s="188"/>
      <c r="D95" s="189"/>
      <c r="E95" s="189"/>
      <c r="F95" s="190"/>
      <c r="G95" s="189"/>
      <c r="H95" s="153"/>
      <c r="I95" s="153"/>
      <c r="J95" s="153"/>
      <c r="K95" s="153"/>
      <c r="L95" s="153"/>
      <c r="M95" s="153"/>
      <c r="N95" s="153"/>
      <c r="O95" s="153"/>
    </row>
    <row r="96" spans="1:15" s="187" customFormat="1" x14ac:dyDescent="0.2">
      <c r="A96" s="162"/>
      <c r="B96" s="162"/>
      <c r="C96" s="188"/>
      <c r="D96" s="189"/>
      <c r="E96" s="189"/>
      <c r="F96" s="190"/>
      <c r="G96" s="189"/>
      <c r="H96" s="153"/>
      <c r="I96" s="153"/>
      <c r="J96" s="153"/>
      <c r="K96" s="153"/>
      <c r="L96" s="153"/>
      <c r="M96" s="153"/>
      <c r="N96" s="153"/>
      <c r="O96" s="153"/>
    </row>
    <row r="97" spans="1:15" s="187" customFormat="1" x14ac:dyDescent="0.2">
      <c r="A97" s="162"/>
      <c r="B97" s="162"/>
      <c r="C97" s="188"/>
      <c r="D97" s="189"/>
      <c r="E97" s="189"/>
      <c r="F97" s="190"/>
      <c r="G97" s="189"/>
      <c r="H97" s="153"/>
      <c r="I97" s="153"/>
      <c r="J97" s="153"/>
      <c r="K97" s="153"/>
      <c r="L97" s="153"/>
      <c r="M97" s="153"/>
      <c r="N97" s="153"/>
      <c r="O97" s="153"/>
    </row>
    <row r="98" spans="1:15" s="187" customFormat="1" x14ac:dyDescent="0.2">
      <c r="A98" s="162"/>
      <c r="B98" s="162"/>
      <c r="C98" s="188"/>
      <c r="D98" s="189"/>
      <c r="E98" s="189"/>
      <c r="F98" s="190"/>
      <c r="G98" s="189"/>
      <c r="H98" s="153"/>
      <c r="I98" s="153"/>
      <c r="J98" s="153"/>
      <c r="K98" s="153"/>
      <c r="L98" s="153"/>
      <c r="M98" s="153"/>
      <c r="N98" s="153"/>
      <c r="O98" s="153"/>
    </row>
    <row r="99" spans="1:15" s="187" customFormat="1" x14ac:dyDescent="0.2">
      <c r="A99" s="162"/>
      <c r="B99" s="162"/>
      <c r="C99" s="188"/>
      <c r="D99" s="189"/>
      <c r="E99" s="189"/>
      <c r="F99" s="190"/>
      <c r="G99" s="189"/>
      <c r="H99" s="153"/>
      <c r="I99" s="153"/>
      <c r="J99" s="153"/>
      <c r="K99" s="153"/>
      <c r="L99" s="153"/>
      <c r="M99" s="153"/>
      <c r="N99" s="153"/>
      <c r="O99" s="153"/>
    </row>
    <row r="100" spans="1:15" s="187" customFormat="1" x14ac:dyDescent="0.2">
      <c r="A100" s="162"/>
      <c r="B100" s="162"/>
      <c r="C100" s="188"/>
      <c r="D100" s="189"/>
      <c r="E100" s="189"/>
      <c r="F100" s="190"/>
      <c r="G100" s="189"/>
      <c r="H100" s="153"/>
      <c r="I100" s="153"/>
      <c r="J100" s="153"/>
      <c r="K100" s="153"/>
      <c r="L100" s="153"/>
      <c r="M100" s="153"/>
      <c r="N100" s="153"/>
      <c r="O100" s="153"/>
    </row>
    <row r="101" spans="1:15" s="187" customFormat="1" x14ac:dyDescent="0.2">
      <c r="A101" s="162"/>
      <c r="B101" s="162"/>
      <c r="C101" s="188"/>
      <c r="D101" s="189"/>
      <c r="E101" s="189"/>
      <c r="F101" s="190"/>
      <c r="G101" s="189"/>
      <c r="H101" s="153"/>
      <c r="I101" s="153"/>
      <c r="J101" s="153"/>
      <c r="K101" s="153"/>
      <c r="L101" s="153"/>
      <c r="M101" s="153"/>
      <c r="N101" s="153"/>
      <c r="O101" s="153"/>
    </row>
    <row r="102" spans="1:15" s="187" customFormat="1" x14ac:dyDescent="0.2">
      <c r="A102" s="162"/>
      <c r="B102" s="162"/>
      <c r="C102" s="188"/>
      <c r="D102" s="189"/>
      <c r="E102" s="189"/>
      <c r="F102" s="190"/>
      <c r="G102" s="189"/>
      <c r="H102" s="153"/>
      <c r="I102" s="153"/>
      <c r="J102" s="153"/>
      <c r="K102" s="153"/>
      <c r="L102" s="153"/>
      <c r="M102" s="153"/>
      <c r="N102" s="153"/>
      <c r="O102" s="153"/>
    </row>
    <row r="103" spans="1:15" s="187" customFormat="1" x14ac:dyDescent="0.2">
      <c r="A103" s="162"/>
      <c r="B103" s="162"/>
      <c r="C103" s="188"/>
      <c r="D103" s="189"/>
      <c r="E103" s="189"/>
      <c r="F103" s="190"/>
      <c r="G103" s="189"/>
      <c r="H103" s="153"/>
      <c r="I103" s="153"/>
      <c r="J103" s="153"/>
      <c r="K103" s="153"/>
      <c r="L103" s="153"/>
      <c r="M103" s="153"/>
      <c r="N103" s="153"/>
      <c r="O103" s="153"/>
    </row>
    <row r="104" spans="1:15" s="187" customFormat="1" x14ac:dyDescent="0.2">
      <c r="A104" s="162"/>
      <c r="B104" s="162"/>
      <c r="C104" s="188"/>
      <c r="D104" s="189"/>
      <c r="E104" s="189"/>
      <c r="F104" s="190"/>
      <c r="G104" s="189"/>
      <c r="H104" s="153"/>
      <c r="I104" s="153"/>
      <c r="J104" s="153"/>
      <c r="K104" s="153"/>
      <c r="L104" s="153"/>
      <c r="M104" s="153"/>
      <c r="N104" s="153"/>
      <c r="O104" s="153"/>
    </row>
    <row r="105" spans="1:15" s="187" customFormat="1" x14ac:dyDescent="0.2">
      <c r="A105" s="162"/>
      <c r="B105" s="162"/>
      <c r="C105" s="188"/>
      <c r="D105" s="189"/>
      <c r="E105" s="189"/>
      <c r="F105" s="190"/>
      <c r="G105" s="189"/>
      <c r="H105" s="153"/>
      <c r="I105" s="153"/>
      <c r="J105" s="153"/>
      <c r="K105" s="153"/>
      <c r="L105" s="153"/>
      <c r="M105" s="153"/>
      <c r="N105" s="153"/>
      <c r="O105" s="153"/>
    </row>
    <row r="106" spans="1:15" s="187" customFormat="1" x14ac:dyDescent="0.2">
      <c r="A106" s="162"/>
      <c r="B106" s="162"/>
      <c r="C106" s="188"/>
      <c r="D106" s="189"/>
      <c r="E106" s="189"/>
      <c r="F106" s="190"/>
      <c r="G106" s="189"/>
      <c r="H106" s="153"/>
      <c r="I106" s="153"/>
      <c r="J106" s="153"/>
      <c r="K106" s="153"/>
      <c r="L106" s="153"/>
      <c r="M106" s="153"/>
      <c r="N106" s="153"/>
      <c r="O106" s="153"/>
    </row>
    <row r="107" spans="1:15" s="187" customFormat="1" x14ac:dyDescent="0.2">
      <c r="A107" s="162"/>
      <c r="B107" s="162"/>
      <c r="C107" s="188"/>
      <c r="D107" s="189"/>
      <c r="E107" s="189"/>
      <c r="F107" s="190"/>
      <c r="G107" s="189"/>
      <c r="H107" s="153"/>
      <c r="I107" s="153"/>
      <c r="J107" s="153"/>
      <c r="K107" s="153"/>
      <c r="L107" s="153"/>
      <c r="M107" s="153"/>
      <c r="N107" s="153"/>
      <c r="O107" s="153"/>
    </row>
    <row r="108" spans="1:15" s="187" customFormat="1" x14ac:dyDescent="0.2">
      <c r="A108" s="162"/>
      <c r="B108" s="162"/>
      <c r="C108" s="188"/>
      <c r="D108" s="189"/>
      <c r="E108" s="189"/>
      <c r="F108" s="190"/>
      <c r="G108" s="189"/>
      <c r="H108" s="153"/>
      <c r="I108" s="153"/>
      <c r="J108" s="153"/>
      <c r="K108" s="153"/>
      <c r="L108" s="153"/>
      <c r="M108" s="153"/>
      <c r="N108" s="153"/>
      <c r="O108" s="153"/>
    </row>
    <row r="109" spans="1:15" s="187" customFormat="1" x14ac:dyDescent="0.2">
      <c r="A109" s="162"/>
      <c r="B109" s="162"/>
      <c r="C109" s="188"/>
      <c r="D109" s="189"/>
      <c r="E109" s="189"/>
      <c r="F109" s="190"/>
      <c r="G109" s="189"/>
      <c r="H109" s="153"/>
      <c r="I109" s="153"/>
      <c r="J109" s="153"/>
      <c r="K109" s="153"/>
      <c r="L109" s="153"/>
      <c r="M109" s="153"/>
      <c r="N109" s="153"/>
      <c r="O109" s="153"/>
    </row>
    <row r="110" spans="1:15" s="187" customFormat="1" x14ac:dyDescent="0.2">
      <c r="A110" s="162"/>
      <c r="B110" s="162"/>
      <c r="C110" s="188"/>
      <c r="D110" s="189"/>
      <c r="E110" s="189"/>
      <c r="F110" s="190"/>
      <c r="G110" s="189"/>
      <c r="H110" s="153"/>
      <c r="I110" s="153"/>
      <c r="J110" s="153"/>
      <c r="K110" s="153"/>
      <c r="L110" s="153"/>
      <c r="M110" s="153"/>
      <c r="N110" s="153"/>
      <c r="O110" s="153"/>
    </row>
    <row r="111" spans="1:15" s="187" customFormat="1" x14ac:dyDescent="0.2">
      <c r="A111" s="162"/>
      <c r="B111" s="162"/>
      <c r="C111" s="188"/>
      <c r="D111" s="189"/>
      <c r="E111" s="189"/>
      <c r="F111" s="190"/>
      <c r="G111" s="189"/>
      <c r="H111" s="153"/>
      <c r="I111" s="153"/>
      <c r="J111" s="153"/>
      <c r="K111" s="153"/>
      <c r="L111" s="153"/>
      <c r="M111" s="153"/>
      <c r="N111" s="153"/>
      <c r="O111" s="153"/>
    </row>
    <row r="112" spans="1:15" s="187" customFormat="1" x14ac:dyDescent="0.2">
      <c r="A112" s="162"/>
      <c r="B112" s="162"/>
      <c r="C112" s="188"/>
      <c r="D112" s="189"/>
      <c r="E112" s="189"/>
      <c r="F112" s="190"/>
      <c r="G112" s="189"/>
      <c r="H112" s="153"/>
      <c r="I112" s="153"/>
      <c r="J112" s="153"/>
      <c r="K112" s="153"/>
      <c r="L112" s="153"/>
      <c r="M112" s="153"/>
      <c r="N112" s="153"/>
      <c r="O112" s="153"/>
    </row>
    <row r="113" spans="1:15" s="187" customFormat="1" x14ac:dyDescent="0.2">
      <c r="A113" s="162"/>
      <c r="B113" s="162"/>
      <c r="C113" s="188"/>
      <c r="D113" s="189"/>
      <c r="E113" s="189"/>
      <c r="F113" s="190"/>
      <c r="G113" s="189"/>
      <c r="H113" s="153"/>
      <c r="I113" s="153"/>
      <c r="J113" s="153"/>
      <c r="K113" s="153"/>
      <c r="L113" s="153"/>
      <c r="M113" s="153"/>
      <c r="N113" s="153"/>
      <c r="O113" s="153"/>
    </row>
    <row r="114" spans="1:15" s="187" customFormat="1" x14ac:dyDescent="0.2">
      <c r="A114" s="162"/>
      <c r="B114" s="162"/>
      <c r="C114" s="188"/>
      <c r="D114" s="189"/>
      <c r="E114" s="189"/>
      <c r="F114" s="190"/>
      <c r="G114" s="189"/>
      <c r="H114" s="153"/>
      <c r="I114" s="153"/>
      <c r="J114" s="153"/>
      <c r="K114" s="153"/>
      <c r="L114" s="153"/>
      <c r="M114" s="153"/>
      <c r="N114" s="153"/>
      <c r="O114" s="153"/>
    </row>
    <row r="115" spans="1:15" s="187" customFormat="1" x14ac:dyDescent="0.2">
      <c r="A115" s="162"/>
      <c r="B115" s="162"/>
      <c r="C115" s="188"/>
      <c r="D115" s="189"/>
      <c r="E115" s="189"/>
      <c r="F115" s="190"/>
      <c r="G115" s="189"/>
      <c r="H115" s="153"/>
      <c r="I115" s="153"/>
      <c r="J115" s="153"/>
      <c r="K115" s="153"/>
      <c r="L115" s="153"/>
      <c r="M115" s="153"/>
      <c r="N115" s="153"/>
      <c r="O115" s="153"/>
    </row>
    <row r="116" spans="1:15" s="187" customFormat="1" x14ac:dyDescent="0.2">
      <c r="A116" s="162"/>
      <c r="B116" s="162"/>
      <c r="C116" s="188"/>
      <c r="D116" s="189"/>
      <c r="E116" s="189"/>
      <c r="F116" s="190"/>
      <c r="G116" s="189"/>
      <c r="H116" s="153"/>
      <c r="I116" s="153"/>
      <c r="J116" s="153"/>
      <c r="K116" s="153"/>
      <c r="L116" s="153"/>
      <c r="M116" s="153"/>
      <c r="N116" s="153"/>
      <c r="O116" s="153"/>
    </row>
    <row r="117" spans="1:15" s="187" customFormat="1" x14ac:dyDescent="0.2">
      <c r="A117" s="162"/>
      <c r="B117" s="162"/>
      <c r="C117" s="188"/>
      <c r="D117" s="189"/>
      <c r="E117" s="189"/>
      <c r="F117" s="190"/>
      <c r="G117" s="189"/>
      <c r="H117" s="153"/>
      <c r="I117" s="153"/>
      <c r="J117" s="153"/>
      <c r="K117" s="153"/>
      <c r="L117" s="153"/>
      <c r="M117" s="153"/>
      <c r="N117" s="153"/>
      <c r="O117" s="153"/>
    </row>
    <row r="118" spans="1:15" s="187" customFormat="1" x14ac:dyDescent="0.2">
      <c r="A118" s="162"/>
      <c r="B118" s="162"/>
      <c r="C118" s="188"/>
      <c r="D118" s="189"/>
      <c r="E118" s="189"/>
      <c r="F118" s="190"/>
      <c r="G118" s="189"/>
      <c r="H118" s="153"/>
      <c r="I118" s="153"/>
      <c r="J118" s="153"/>
      <c r="K118" s="153"/>
      <c r="L118" s="153"/>
      <c r="M118" s="153"/>
      <c r="N118" s="153"/>
      <c r="O118" s="153"/>
    </row>
    <row r="119" spans="1:15" s="187" customFormat="1" x14ac:dyDescent="0.2">
      <c r="A119" s="162"/>
      <c r="B119" s="162"/>
      <c r="C119" s="188"/>
      <c r="D119" s="189"/>
      <c r="E119" s="189"/>
      <c r="F119" s="190"/>
      <c r="G119" s="189"/>
      <c r="H119" s="153"/>
      <c r="I119" s="153"/>
      <c r="J119" s="153"/>
      <c r="K119" s="153"/>
      <c r="L119" s="153"/>
      <c r="M119" s="153"/>
      <c r="N119" s="153"/>
      <c r="O119" s="153"/>
    </row>
    <row r="120" spans="1:15" s="187" customFormat="1" x14ac:dyDescent="0.2">
      <c r="A120" s="162"/>
      <c r="B120" s="162"/>
      <c r="C120" s="188"/>
      <c r="D120" s="189"/>
      <c r="E120" s="189"/>
      <c r="F120" s="190"/>
      <c r="G120" s="189"/>
      <c r="H120" s="153"/>
      <c r="I120" s="153"/>
      <c r="J120" s="153"/>
      <c r="K120" s="153"/>
      <c r="L120" s="153"/>
      <c r="M120" s="153"/>
      <c r="N120" s="153"/>
      <c r="O120" s="153"/>
    </row>
    <row r="121" spans="1:15" s="187" customFormat="1" x14ac:dyDescent="0.2">
      <c r="A121" s="162"/>
      <c r="B121" s="162"/>
      <c r="C121" s="188"/>
      <c r="D121" s="189"/>
      <c r="E121" s="189"/>
      <c r="F121" s="190"/>
      <c r="G121" s="189"/>
      <c r="H121" s="153"/>
      <c r="I121" s="153"/>
      <c r="J121" s="153"/>
      <c r="K121" s="153"/>
      <c r="L121" s="153"/>
      <c r="M121" s="153"/>
      <c r="N121" s="153"/>
      <c r="O121" s="153"/>
    </row>
    <row r="122" spans="1:15" s="187" customFormat="1" x14ac:dyDescent="0.2">
      <c r="A122" s="162"/>
      <c r="B122" s="162"/>
      <c r="C122" s="188"/>
      <c r="D122" s="189"/>
      <c r="E122" s="189"/>
      <c r="F122" s="190"/>
      <c r="G122" s="189"/>
      <c r="H122" s="153"/>
      <c r="I122" s="153"/>
      <c r="J122" s="153"/>
      <c r="K122" s="153"/>
      <c r="L122" s="153"/>
      <c r="M122" s="153"/>
      <c r="N122" s="153"/>
      <c r="O122" s="153"/>
    </row>
    <row r="123" spans="1:15" s="187" customFormat="1" x14ac:dyDescent="0.2">
      <c r="A123" s="162"/>
      <c r="B123" s="162"/>
      <c r="C123" s="188"/>
      <c r="D123" s="189"/>
      <c r="E123" s="189"/>
      <c r="F123" s="190"/>
      <c r="G123" s="189"/>
      <c r="H123" s="153"/>
      <c r="I123" s="153"/>
      <c r="J123" s="153"/>
      <c r="K123" s="153"/>
      <c r="L123" s="153"/>
      <c r="M123" s="153"/>
      <c r="N123" s="153"/>
      <c r="O123" s="153"/>
    </row>
    <row r="124" spans="1:15" s="187" customFormat="1" x14ac:dyDescent="0.2">
      <c r="A124" s="162"/>
      <c r="B124" s="162"/>
      <c r="C124" s="188"/>
      <c r="D124" s="189"/>
      <c r="E124" s="189"/>
      <c r="F124" s="190"/>
      <c r="G124" s="189"/>
      <c r="H124" s="153"/>
      <c r="I124" s="153"/>
      <c r="J124" s="153"/>
      <c r="K124" s="153"/>
      <c r="L124" s="153"/>
      <c r="M124" s="153"/>
      <c r="N124" s="153"/>
      <c r="O124" s="153"/>
    </row>
    <row r="125" spans="1:15" s="187" customFormat="1" x14ac:dyDescent="0.2">
      <c r="A125" s="162"/>
      <c r="B125" s="162"/>
      <c r="C125" s="188"/>
      <c r="D125" s="189"/>
      <c r="E125" s="189"/>
      <c r="F125" s="190"/>
      <c r="G125" s="189"/>
      <c r="H125" s="153"/>
      <c r="I125" s="153"/>
      <c r="J125" s="153"/>
      <c r="K125" s="153"/>
      <c r="L125" s="153"/>
      <c r="M125" s="153"/>
      <c r="N125" s="153"/>
      <c r="O125" s="153"/>
    </row>
    <row r="126" spans="1:15" s="187" customFormat="1" x14ac:dyDescent="0.2">
      <c r="A126" s="162"/>
      <c r="B126" s="162"/>
      <c r="C126" s="188"/>
      <c r="D126" s="189"/>
      <c r="E126" s="189"/>
      <c r="F126" s="190"/>
      <c r="G126" s="189"/>
      <c r="H126" s="153"/>
      <c r="I126" s="153"/>
      <c r="J126" s="153"/>
      <c r="K126" s="153"/>
      <c r="L126" s="153"/>
      <c r="M126" s="153"/>
      <c r="N126" s="153"/>
      <c r="O126" s="153"/>
    </row>
    <row r="127" spans="1:15" s="187" customFormat="1" x14ac:dyDescent="0.2">
      <c r="A127" s="162"/>
      <c r="B127" s="162"/>
      <c r="C127" s="188"/>
      <c r="D127" s="189"/>
      <c r="E127" s="189"/>
      <c r="F127" s="190"/>
      <c r="G127" s="189"/>
      <c r="H127" s="153"/>
      <c r="I127" s="153"/>
      <c r="J127" s="153"/>
      <c r="K127" s="153"/>
      <c r="L127" s="153"/>
      <c r="M127" s="153"/>
      <c r="N127" s="153"/>
      <c r="O127" s="153"/>
    </row>
    <row r="128" spans="1:15" s="187" customFormat="1" x14ac:dyDescent="0.2">
      <c r="A128" s="162"/>
      <c r="B128" s="162"/>
      <c r="C128" s="188"/>
      <c r="D128" s="189"/>
      <c r="E128" s="189"/>
      <c r="F128" s="190"/>
      <c r="G128" s="189"/>
      <c r="H128" s="153"/>
      <c r="I128" s="153"/>
      <c r="J128" s="153"/>
      <c r="K128" s="153"/>
      <c r="L128" s="153"/>
      <c r="M128" s="153"/>
      <c r="N128" s="153"/>
      <c r="O128" s="153"/>
    </row>
    <row r="129" spans="1:15" s="187" customFormat="1" x14ac:dyDescent="0.2">
      <c r="A129" s="162"/>
      <c r="B129" s="162"/>
      <c r="C129" s="188"/>
      <c r="D129" s="189"/>
      <c r="E129" s="189"/>
      <c r="F129" s="190"/>
      <c r="G129" s="189"/>
      <c r="H129" s="153"/>
      <c r="I129" s="153"/>
      <c r="J129" s="153"/>
      <c r="K129" s="153"/>
      <c r="L129" s="153"/>
      <c r="M129" s="153"/>
      <c r="N129" s="153"/>
      <c r="O129" s="153"/>
    </row>
    <row r="130" spans="1:15" s="187" customFormat="1" x14ac:dyDescent="0.2">
      <c r="A130" s="162"/>
      <c r="B130" s="162"/>
      <c r="C130" s="188"/>
      <c r="D130" s="189"/>
      <c r="E130" s="189"/>
      <c r="F130" s="190"/>
      <c r="G130" s="189"/>
      <c r="H130" s="153"/>
      <c r="I130" s="153"/>
      <c r="J130" s="153"/>
      <c r="K130" s="153"/>
      <c r="L130" s="153"/>
      <c r="M130" s="153"/>
      <c r="N130" s="153"/>
      <c r="O130" s="153"/>
    </row>
    <row r="131" spans="1:15" s="187" customFormat="1" x14ac:dyDescent="0.2">
      <c r="A131" s="162"/>
      <c r="B131" s="162"/>
      <c r="C131" s="188"/>
      <c r="D131" s="189"/>
      <c r="E131" s="189"/>
      <c r="F131" s="190"/>
      <c r="G131" s="189"/>
      <c r="H131" s="153"/>
      <c r="I131" s="153"/>
      <c r="J131" s="153"/>
      <c r="K131" s="153"/>
      <c r="L131" s="153"/>
      <c r="M131" s="153"/>
      <c r="N131" s="153"/>
      <c r="O131" s="153"/>
    </row>
    <row r="132" spans="1:15" s="187" customFormat="1" x14ac:dyDescent="0.2">
      <c r="A132" s="162"/>
      <c r="B132" s="162"/>
      <c r="C132" s="188"/>
      <c r="D132" s="189"/>
      <c r="E132" s="189"/>
      <c r="F132" s="190"/>
      <c r="G132" s="189"/>
      <c r="H132" s="153"/>
      <c r="I132" s="153"/>
      <c r="J132" s="153"/>
      <c r="K132" s="153"/>
      <c r="L132" s="153"/>
      <c r="M132" s="153"/>
      <c r="N132" s="153"/>
      <c r="O132" s="153"/>
    </row>
    <row r="133" spans="1:15" s="187" customFormat="1" x14ac:dyDescent="0.2">
      <c r="A133" s="162"/>
      <c r="B133" s="162"/>
      <c r="C133" s="188"/>
      <c r="D133" s="189"/>
      <c r="E133" s="189"/>
      <c r="F133" s="190"/>
      <c r="G133" s="189"/>
      <c r="H133" s="153"/>
      <c r="I133" s="153"/>
      <c r="J133" s="153"/>
      <c r="K133" s="153"/>
      <c r="L133" s="153"/>
      <c r="M133" s="153"/>
      <c r="N133" s="153"/>
      <c r="O133" s="153"/>
    </row>
    <row r="134" spans="1:15" s="187" customFormat="1" x14ac:dyDescent="0.2">
      <c r="A134" s="162"/>
      <c r="B134" s="162"/>
      <c r="C134" s="188"/>
      <c r="D134" s="189"/>
      <c r="E134" s="189"/>
      <c r="F134" s="190"/>
      <c r="G134" s="189"/>
      <c r="H134" s="153"/>
      <c r="I134" s="153"/>
      <c r="J134" s="153"/>
      <c r="K134" s="153"/>
      <c r="L134" s="153"/>
      <c r="M134" s="153"/>
      <c r="N134" s="153"/>
      <c r="O134" s="153"/>
    </row>
    <row r="135" spans="1:15" s="187" customFormat="1" x14ac:dyDescent="0.2">
      <c r="A135" s="162"/>
      <c r="B135" s="162"/>
      <c r="C135" s="188"/>
      <c r="D135" s="189"/>
      <c r="E135" s="189"/>
      <c r="F135" s="190"/>
      <c r="G135" s="189"/>
      <c r="H135" s="153"/>
      <c r="I135" s="153"/>
      <c r="J135" s="153"/>
      <c r="K135" s="153"/>
      <c r="L135" s="153"/>
      <c r="M135" s="153"/>
      <c r="N135" s="153"/>
      <c r="O135" s="153"/>
    </row>
    <row r="136" spans="1:15" s="187" customFormat="1" x14ac:dyDescent="0.2">
      <c r="A136" s="162"/>
      <c r="B136" s="162"/>
      <c r="C136" s="188"/>
      <c r="D136" s="189"/>
      <c r="E136" s="189"/>
      <c r="F136" s="190"/>
      <c r="G136" s="189"/>
      <c r="H136" s="153"/>
      <c r="I136" s="153"/>
      <c r="J136" s="153"/>
      <c r="K136" s="153"/>
      <c r="L136" s="153"/>
      <c r="M136" s="153"/>
      <c r="N136" s="153"/>
      <c r="O136" s="153"/>
    </row>
    <row r="137" spans="1:15" s="187" customFormat="1" x14ac:dyDescent="0.2">
      <c r="A137" s="162"/>
      <c r="B137" s="162"/>
      <c r="C137" s="188"/>
      <c r="D137" s="189"/>
      <c r="E137" s="189"/>
      <c r="F137" s="190"/>
      <c r="G137" s="189"/>
      <c r="H137" s="153"/>
      <c r="I137" s="153"/>
      <c r="J137" s="153"/>
      <c r="K137" s="153"/>
      <c r="L137" s="153"/>
      <c r="M137" s="153"/>
      <c r="N137" s="153"/>
      <c r="O137" s="153"/>
    </row>
    <row r="138" spans="1:15" s="187" customFormat="1" x14ac:dyDescent="0.2">
      <c r="A138" s="162"/>
      <c r="B138" s="162"/>
      <c r="C138" s="188"/>
      <c r="D138" s="189"/>
      <c r="E138" s="189"/>
      <c r="F138" s="190"/>
      <c r="G138" s="189"/>
      <c r="H138" s="153"/>
      <c r="I138" s="153"/>
      <c r="J138" s="153"/>
      <c r="K138" s="153"/>
      <c r="L138" s="153"/>
      <c r="M138" s="153"/>
      <c r="N138" s="153"/>
      <c r="O138" s="153"/>
    </row>
    <row r="139" spans="1:15" s="187" customFormat="1" x14ac:dyDescent="0.2">
      <c r="A139" s="162"/>
      <c r="B139" s="162"/>
      <c r="C139" s="188"/>
      <c r="D139" s="189"/>
      <c r="E139" s="189"/>
      <c r="F139" s="190"/>
      <c r="G139" s="189"/>
      <c r="H139" s="153"/>
      <c r="I139" s="153"/>
      <c r="J139" s="153"/>
      <c r="K139" s="153"/>
      <c r="L139" s="153"/>
      <c r="M139" s="153"/>
      <c r="N139" s="153"/>
      <c r="O139" s="153"/>
    </row>
    <row r="140" spans="1:15" s="187" customFormat="1" x14ac:dyDescent="0.2">
      <c r="A140" s="162"/>
      <c r="B140" s="162"/>
      <c r="C140" s="188"/>
      <c r="D140" s="189"/>
      <c r="E140" s="189"/>
      <c r="F140" s="190"/>
      <c r="G140" s="189"/>
      <c r="H140" s="153"/>
      <c r="I140" s="153"/>
      <c r="J140" s="153"/>
      <c r="K140" s="153"/>
      <c r="L140" s="153"/>
      <c r="M140" s="153"/>
      <c r="N140" s="153"/>
      <c r="O140" s="153"/>
    </row>
    <row r="141" spans="1:15" s="187" customFormat="1" x14ac:dyDescent="0.2">
      <c r="A141" s="162"/>
      <c r="B141" s="162"/>
      <c r="C141" s="188"/>
      <c r="D141" s="189"/>
      <c r="E141" s="189"/>
      <c r="F141" s="190"/>
      <c r="G141" s="189"/>
      <c r="H141" s="153"/>
      <c r="I141" s="153"/>
      <c r="J141" s="153"/>
      <c r="K141" s="153"/>
      <c r="L141" s="153"/>
      <c r="M141" s="153"/>
      <c r="N141" s="153"/>
      <c r="O141" s="153"/>
    </row>
    <row r="142" spans="1:15" s="187" customFormat="1" x14ac:dyDescent="0.2">
      <c r="A142" s="162"/>
      <c r="B142" s="162"/>
      <c r="C142" s="188"/>
      <c r="D142" s="189"/>
      <c r="E142" s="189"/>
      <c r="F142" s="190"/>
      <c r="G142" s="189"/>
      <c r="H142" s="153"/>
      <c r="I142" s="153"/>
      <c r="J142" s="153"/>
      <c r="K142" s="153"/>
      <c r="L142" s="153"/>
      <c r="M142" s="153"/>
      <c r="N142" s="153"/>
      <c r="O142" s="153"/>
    </row>
    <row r="143" spans="1:15" s="187" customFormat="1" x14ac:dyDescent="0.2">
      <c r="A143" s="162"/>
      <c r="B143" s="162"/>
      <c r="C143" s="188"/>
      <c r="D143" s="189"/>
      <c r="E143" s="189"/>
      <c r="F143" s="190"/>
      <c r="G143" s="189"/>
      <c r="H143" s="153"/>
      <c r="I143" s="153"/>
      <c r="J143" s="153"/>
      <c r="K143" s="153"/>
      <c r="L143" s="153"/>
      <c r="M143" s="153"/>
      <c r="N143" s="153"/>
      <c r="O143" s="153"/>
    </row>
    <row r="144" spans="1:15" s="187" customFormat="1" x14ac:dyDescent="0.2">
      <c r="A144" s="162"/>
      <c r="B144" s="162"/>
      <c r="C144" s="188"/>
      <c r="D144" s="189"/>
      <c r="E144" s="189"/>
      <c r="F144" s="190"/>
      <c r="G144" s="189"/>
      <c r="H144" s="153"/>
      <c r="I144" s="153"/>
      <c r="J144" s="153"/>
      <c r="K144" s="153"/>
      <c r="L144" s="153"/>
      <c r="M144" s="153"/>
      <c r="N144" s="153"/>
      <c r="O144" s="153"/>
    </row>
    <row r="145" spans="1:15" s="187" customFormat="1" x14ac:dyDescent="0.2">
      <c r="A145" s="162"/>
      <c r="B145" s="162"/>
      <c r="C145" s="188"/>
      <c r="D145" s="189"/>
      <c r="E145" s="189"/>
      <c r="F145" s="190"/>
      <c r="G145" s="189"/>
      <c r="H145" s="153"/>
      <c r="I145" s="153"/>
      <c r="J145" s="153"/>
      <c r="K145" s="153"/>
      <c r="L145" s="153"/>
      <c r="M145" s="153"/>
      <c r="N145" s="153"/>
      <c r="O145" s="153"/>
    </row>
    <row r="146" spans="1:15" s="187" customFormat="1" x14ac:dyDescent="0.2">
      <c r="A146" s="162"/>
      <c r="B146" s="162"/>
      <c r="C146" s="188"/>
      <c r="D146" s="189"/>
      <c r="E146" s="189"/>
      <c r="F146" s="190"/>
      <c r="G146" s="189"/>
      <c r="H146" s="153"/>
      <c r="I146" s="153"/>
      <c r="J146" s="153"/>
      <c r="K146" s="153"/>
      <c r="L146" s="153"/>
      <c r="M146" s="153"/>
      <c r="N146" s="153"/>
      <c r="O146" s="153"/>
    </row>
    <row r="147" spans="1:15" s="187" customFormat="1" x14ac:dyDescent="0.2">
      <c r="A147" s="162"/>
      <c r="B147" s="162"/>
      <c r="C147" s="188"/>
      <c r="D147" s="189"/>
      <c r="E147" s="189"/>
      <c r="F147" s="190"/>
      <c r="G147" s="189"/>
      <c r="H147" s="153"/>
      <c r="I147" s="153"/>
      <c r="J147" s="153"/>
      <c r="K147" s="153"/>
      <c r="L147" s="153"/>
      <c r="M147" s="153"/>
      <c r="N147" s="153"/>
      <c r="O147" s="153"/>
    </row>
    <row r="148" spans="1:15" s="187" customFormat="1" x14ac:dyDescent="0.2">
      <c r="A148" s="162"/>
      <c r="B148" s="162"/>
      <c r="C148" s="188"/>
      <c r="D148" s="189"/>
      <c r="E148" s="189"/>
      <c r="F148" s="190"/>
      <c r="G148" s="189"/>
      <c r="H148" s="153"/>
      <c r="I148" s="153"/>
      <c r="J148" s="153"/>
      <c r="K148" s="153"/>
      <c r="L148" s="153"/>
      <c r="M148" s="153"/>
      <c r="N148" s="153"/>
      <c r="O148" s="153"/>
    </row>
    <row r="149" spans="1:15" s="187" customFormat="1" x14ac:dyDescent="0.2">
      <c r="A149" s="162"/>
      <c r="B149" s="162"/>
      <c r="C149" s="188"/>
      <c r="D149" s="189"/>
      <c r="E149" s="189"/>
      <c r="F149" s="190"/>
      <c r="G149" s="189"/>
      <c r="H149" s="153"/>
      <c r="I149" s="153"/>
      <c r="J149" s="153"/>
      <c r="K149" s="153"/>
      <c r="L149" s="153"/>
      <c r="M149" s="153"/>
      <c r="N149" s="153"/>
      <c r="O149" s="153"/>
    </row>
    <row r="150" spans="1:15" s="187" customFormat="1" x14ac:dyDescent="0.2">
      <c r="A150" s="162"/>
      <c r="B150" s="162"/>
      <c r="C150" s="188"/>
      <c r="D150" s="189"/>
      <c r="E150" s="189"/>
      <c r="F150" s="190"/>
      <c r="G150" s="189"/>
      <c r="H150" s="153"/>
      <c r="I150" s="153"/>
      <c r="J150" s="153"/>
      <c r="K150" s="153"/>
      <c r="L150" s="153"/>
      <c r="M150" s="153"/>
      <c r="N150" s="153"/>
      <c r="O150" s="153"/>
    </row>
    <row r="151" spans="1:15" s="187" customFormat="1" x14ac:dyDescent="0.2">
      <c r="A151" s="162"/>
      <c r="B151" s="162"/>
      <c r="C151" s="188"/>
      <c r="D151" s="189"/>
      <c r="E151" s="189"/>
      <c r="F151" s="190"/>
      <c r="G151" s="189"/>
      <c r="H151" s="153"/>
      <c r="I151" s="153"/>
      <c r="J151" s="153"/>
      <c r="K151" s="153"/>
      <c r="L151" s="153"/>
      <c r="M151" s="153"/>
      <c r="N151" s="153"/>
      <c r="O151" s="153"/>
    </row>
    <row r="152" spans="1:15" s="187" customFormat="1" x14ac:dyDescent="0.2">
      <c r="A152" s="162"/>
      <c r="B152" s="162"/>
      <c r="C152" s="188"/>
      <c r="D152" s="189"/>
      <c r="E152" s="189"/>
      <c r="F152" s="190"/>
      <c r="G152" s="189"/>
      <c r="H152" s="153"/>
      <c r="I152" s="153"/>
      <c r="J152" s="153"/>
      <c r="K152" s="153"/>
      <c r="L152" s="153"/>
      <c r="M152" s="153"/>
      <c r="N152" s="153"/>
      <c r="O152" s="153"/>
    </row>
    <row r="153" spans="1:15" s="187" customFormat="1" x14ac:dyDescent="0.2">
      <c r="A153" s="162"/>
      <c r="B153" s="162"/>
      <c r="C153" s="188"/>
      <c r="D153" s="189"/>
      <c r="E153" s="189"/>
      <c r="F153" s="190"/>
      <c r="G153" s="189"/>
      <c r="H153" s="153"/>
      <c r="I153" s="153"/>
      <c r="J153" s="153"/>
      <c r="K153" s="153"/>
      <c r="L153" s="153"/>
      <c r="M153" s="153"/>
      <c r="N153" s="153"/>
      <c r="O153" s="153"/>
    </row>
    <row r="154" spans="1:15" s="187" customFormat="1" x14ac:dyDescent="0.2">
      <c r="A154" s="162"/>
      <c r="B154" s="162"/>
      <c r="C154" s="188"/>
      <c r="D154" s="189"/>
      <c r="E154" s="189"/>
      <c r="F154" s="190"/>
      <c r="G154" s="189"/>
      <c r="H154" s="153"/>
      <c r="I154" s="153"/>
      <c r="J154" s="153"/>
      <c r="K154" s="153"/>
      <c r="L154" s="153"/>
      <c r="M154" s="153"/>
      <c r="N154" s="153"/>
      <c r="O154" s="153"/>
    </row>
    <row r="155" spans="1:15" s="187" customFormat="1" x14ac:dyDescent="0.2">
      <c r="A155" s="162"/>
      <c r="B155" s="162"/>
      <c r="C155" s="188"/>
      <c r="D155" s="189"/>
      <c r="E155" s="189"/>
      <c r="F155" s="190"/>
      <c r="G155" s="189"/>
      <c r="H155" s="153"/>
      <c r="I155" s="153"/>
      <c r="J155" s="153"/>
      <c r="K155" s="153"/>
      <c r="L155" s="153"/>
      <c r="M155" s="153"/>
      <c r="N155" s="153"/>
      <c r="O155" s="153"/>
    </row>
    <row r="156" spans="1:15" s="187" customFormat="1" x14ac:dyDescent="0.2">
      <c r="A156" s="162"/>
      <c r="B156" s="162"/>
      <c r="C156" s="188"/>
      <c r="D156" s="189"/>
      <c r="E156" s="189"/>
      <c r="F156" s="190"/>
      <c r="G156" s="189"/>
      <c r="H156" s="153"/>
      <c r="I156" s="153"/>
      <c r="J156" s="153"/>
      <c r="K156" s="153"/>
      <c r="L156" s="153"/>
      <c r="M156" s="153"/>
      <c r="N156" s="153"/>
      <c r="O156" s="153"/>
    </row>
    <row r="157" spans="1:15" s="187" customFormat="1" x14ac:dyDescent="0.2">
      <c r="A157" s="162"/>
      <c r="B157" s="162"/>
      <c r="C157" s="188"/>
      <c r="D157" s="189"/>
      <c r="E157" s="189"/>
      <c r="F157" s="190"/>
      <c r="G157" s="189"/>
      <c r="H157" s="153"/>
      <c r="I157" s="153"/>
      <c r="J157" s="153"/>
      <c r="K157" s="153"/>
      <c r="L157" s="153"/>
      <c r="M157" s="153"/>
      <c r="N157" s="153"/>
      <c r="O157" s="153"/>
    </row>
    <row r="158" spans="1:15" s="187" customFormat="1" x14ac:dyDescent="0.2">
      <c r="A158" s="162"/>
      <c r="B158" s="162"/>
      <c r="C158" s="188"/>
      <c r="D158" s="189"/>
      <c r="E158" s="189"/>
      <c r="F158" s="190"/>
      <c r="G158" s="189"/>
      <c r="H158" s="153"/>
      <c r="I158" s="153"/>
      <c r="J158" s="153"/>
      <c r="K158" s="153"/>
      <c r="L158" s="153"/>
      <c r="M158" s="153"/>
      <c r="N158" s="153"/>
      <c r="O158" s="153"/>
    </row>
    <row r="159" spans="1:15" s="187" customFormat="1" x14ac:dyDescent="0.2">
      <c r="A159" s="162"/>
      <c r="B159" s="162"/>
      <c r="C159" s="188"/>
      <c r="D159" s="189"/>
      <c r="E159" s="189"/>
      <c r="F159" s="190"/>
      <c r="G159" s="189"/>
      <c r="H159" s="153"/>
      <c r="I159" s="153"/>
      <c r="J159" s="153"/>
      <c r="K159" s="153"/>
      <c r="L159" s="153"/>
      <c r="M159" s="153"/>
      <c r="N159" s="153"/>
      <c r="O159" s="153"/>
    </row>
    <row r="160" spans="1:15" s="187" customFormat="1" x14ac:dyDescent="0.2">
      <c r="A160" s="162"/>
      <c r="B160" s="162"/>
      <c r="C160" s="188"/>
      <c r="D160" s="189"/>
      <c r="E160" s="189"/>
      <c r="F160" s="190"/>
      <c r="G160" s="189"/>
      <c r="H160" s="153"/>
      <c r="I160" s="153"/>
      <c r="J160" s="153"/>
      <c r="K160" s="153"/>
      <c r="L160" s="153"/>
      <c r="M160" s="153"/>
      <c r="N160" s="153"/>
      <c r="O160" s="153"/>
    </row>
    <row r="161" spans="1:15" s="187" customFormat="1" x14ac:dyDescent="0.2">
      <c r="A161" s="162"/>
      <c r="B161" s="162"/>
      <c r="C161" s="188"/>
      <c r="D161" s="189"/>
      <c r="E161" s="189"/>
      <c r="F161" s="190"/>
      <c r="G161" s="189"/>
      <c r="H161" s="153"/>
      <c r="I161" s="153"/>
      <c r="J161" s="153"/>
      <c r="K161" s="153"/>
      <c r="L161" s="153"/>
      <c r="M161" s="153"/>
      <c r="N161" s="153"/>
      <c r="O161" s="153"/>
    </row>
    <row r="162" spans="1:15" s="187" customFormat="1" x14ac:dyDescent="0.2">
      <c r="A162" s="162"/>
      <c r="B162" s="162"/>
      <c r="C162" s="188"/>
      <c r="D162" s="189"/>
      <c r="E162" s="189"/>
      <c r="F162" s="190"/>
      <c r="G162" s="189"/>
      <c r="H162" s="153"/>
      <c r="I162" s="153"/>
      <c r="J162" s="153"/>
      <c r="K162" s="153"/>
      <c r="L162" s="153"/>
      <c r="M162" s="153"/>
      <c r="N162" s="153"/>
      <c r="O162" s="153"/>
    </row>
    <row r="163" spans="1:15" s="187" customFormat="1" x14ac:dyDescent="0.2">
      <c r="A163" s="162"/>
      <c r="B163" s="162"/>
      <c r="C163" s="188"/>
      <c r="D163" s="189"/>
      <c r="E163" s="189"/>
      <c r="F163" s="190"/>
      <c r="G163" s="189"/>
      <c r="H163" s="153"/>
      <c r="I163" s="153"/>
      <c r="J163" s="153"/>
      <c r="K163" s="153"/>
      <c r="L163" s="153"/>
      <c r="M163" s="153"/>
      <c r="N163" s="153"/>
      <c r="O163" s="153"/>
    </row>
    <row r="164" spans="1:15" s="187" customFormat="1" x14ac:dyDescent="0.2">
      <c r="A164" s="162"/>
      <c r="B164" s="162"/>
      <c r="C164" s="188"/>
      <c r="D164" s="189"/>
      <c r="E164" s="189"/>
      <c r="F164" s="190"/>
      <c r="G164" s="189"/>
      <c r="H164" s="153"/>
      <c r="I164" s="153"/>
      <c r="J164" s="153"/>
      <c r="K164" s="153"/>
      <c r="L164" s="153"/>
      <c r="M164" s="153"/>
      <c r="N164" s="153"/>
      <c r="O164" s="153"/>
    </row>
    <row r="165" spans="1:15" s="187" customFormat="1" x14ac:dyDescent="0.2">
      <c r="A165" s="162"/>
      <c r="B165" s="162"/>
      <c r="C165" s="188"/>
      <c r="D165" s="189"/>
      <c r="E165" s="189"/>
      <c r="F165" s="190"/>
      <c r="G165" s="189"/>
      <c r="H165" s="153"/>
      <c r="I165" s="153"/>
      <c r="J165" s="153"/>
      <c r="K165" s="153"/>
      <c r="L165" s="153"/>
      <c r="M165" s="153"/>
      <c r="N165" s="153"/>
      <c r="O165" s="153"/>
    </row>
    <row r="166" spans="1:15" s="187" customFormat="1" x14ac:dyDescent="0.2">
      <c r="A166" s="162"/>
      <c r="B166" s="162"/>
      <c r="C166" s="188"/>
      <c r="D166" s="189"/>
      <c r="E166" s="189"/>
      <c r="F166" s="190"/>
      <c r="G166" s="189"/>
      <c r="H166" s="153"/>
      <c r="I166" s="153"/>
      <c r="J166" s="153"/>
      <c r="K166" s="153"/>
      <c r="L166" s="153"/>
      <c r="M166" s="153"/>
      <c r="N166" s="153"/>
      <c r="O166" s="153"/>
    </row>
    <row r="167" spans="1:15" s="187" customFormat="1" x14ac:dyDescent="0.2">
      <c r="A167" s="162"/>
      <c r="B167" s="162"/>
      <c r="C167" s="188"/>
      <c r="D167" s="189"/>
      <c r="E167" s="189"/>
      <c r="F167" s="190"/>
      <c r="G167" s="189"/>
      <c r="H167" s="153"/>
      <c r="I167" s="153"/>
      <c r="J167" s="153"/>
      <c r="K167" s="153"/>
      <c r="L167" s="153"/>
      <c r="M167" s="153"/>
      <c r="N167" s="153"/>
      <c r="O167" s="153"/>
    </row>
    <row r="168" spans="1:15" s="187" customFormat="1" x14ac:dyDescent="0.2">
      <c r="A168" s="162"/>
      <c r="B168" s="162"/>
      <c r="C168" s="188"/>
      <c r="D168" s="189"/>
      <c r="E168" s="189"/>
      <c r="F168" s="190"/>
      <c r="G168" s="189"/>
      <c r="H168" s="153"/>
      <c r="I168" s="153"/>
      <c r="J168" s="153"/>
      <c r="K168" s="153"/>
      <c r="L168" s="153"/>
      <c r="M168" s="153"/>
      <c r="N168" s="153"/>
      <c r="O168" s="153"/>
    </row>
    <row r="169" spans="1:15" s="187" customFormat="1" x14ac:dyDescent="0.2">
      <c r="A169" s="162"/>
      <c r="B169" s="162"/>
      <c r="C169" s="188"/>
      <c r="D169" s="189"/>
      <c r="E169" s="189"/>
      <c r="F169" s="190"/>
      <c r="G169" s="189"/>
      <c r="H169" s="153"/>
      <c r="I169" s="153"/>
      <c r="J169" s="153"/>
      <c r="K169" s="153"/>
      <c r="L169" s="153"/>
      <c r="M169" s="153"/>
      <c r="N169" s="153"/>
      <c r="O169" s="153"/>
    </row>
    <row r="170" spans="1:15" s="187" customFormat="1" x14ac:dyDescent="0.2">
      <c r="A170" s="162"/>
      <c r="B170" s="162"/>
      <c r="C170" s="188"/>
      <c r="D170" s="189"/>
      <c r="E170" s="189"/>
      <c r="F170" s="190"/>
      <c r="G170" s="189"/>
      <c r="H170" s="153"/>
      <c r="I170" s="153"/>
      <c r="J170" s="153"/>
      <c r="K170" s="153"/>
      <c r="L170" s="153"/>
      <c r="M170" s="153"/>
      <c r="N170" s="153"/>
      <c r="O170" s="153"/>
    </row>
    <row r="171" spans="1:15" s="187" customFormat="1" x14ac:dyDescent="0.2">
      <c r="A171" s="162"/>
      <c r="B171" s="162"/>
      <c r="C171" s="188"/>
      <c r="D171" s="189"/>
      <c r="E171" s="189"/>
      <c r="F171" s="190"/>
      <c r="G171" s="189"/>
      <c r="H171" s="153"/>
      <c r="I171" s="153"/>
      <c r="J171" s="153"/>
      <c r="K171" s="153"/>
      <c r="L171" s="153"/>
      <c r="M171" s="153"/>
      <c r="N171" s="153"/>
      <c r="O171" s="153"/>
    </row>
    <row r="172" spans="1:15" s="187" customFormat="1" x14ac:dyDescent="0.2">
      <c r="A172" s="162"/>
      <c r="B172" s="162"/>
      <c r="C172" s="188"/>
      <c r="D172" s="189"/>
      <c r="E172" s="189"/>
      <c r="F172" s="190"/>
      <c r="G172" s="189"/>
      <c r="H172" s="153"/>
      <c r="I172" s="153"/>
      <c r="J172" s="153"/>
      <c r="K172" s="153"/>
      <c r="L172" s="153"/>
      <c r="M172" s="153"/>
      <c r="N172" s="153"/>
      <c r="O172" s="153"/>
    </row>
    <row r="173" spans="1:15" s="187" customFormat="1" x14ac:dyDescent="0.2">
      <c r="A173" s="162"/>
      <c r="B173" s="162"/>
      <c r="C173" s="188"/>
      <c r="D173" s="189"/>
      <c r="E173" s="189"/>
      <c r="F173" s="190"/>
      <c r="G173" s="189"/>
      <c r="H173" s="153"/>
      <c r="I173" s="153"/>
      <c r="J173" s="153"/>
      <c r="K173" s="153"/>
      <c r="L173" s="153"/>
      <c r="M173" s="153"/>
      <c r="N173" s="153"/>
      <c r="O173" s="153"/>
    </row>
    <row r="174" spans="1:15" s="187" customFormat="1" x14ac:dyDescent="0.2">
      <c r="A174" s="162"/>
      <c r="B174" s="162"/>
      <c r="C174" s="188"/>
      <c r="D174" s="189"/>
      <c r="E174" s="189"/>
      <c r="F174" s="190"/>
      <c r="G174" s="189"/>
      <c r="H174" s="153"/>
      <c r="I174" s="153"/>
      <c r="J174" s="153"/>
      <c r="K174" s="153"/>
      <c r="L174" s="153"/>
      <c r="M174" s="153"/>
      <c r="N174" s="153"/>
      <c r="O174" s="153"/>
    </row>
    <row r="175" spans="1:15" s="187" customFormat="1" x14ac:dyDescent="0.2">
      <c r="A175" s="162"/>
      <c r="B175" s="162"/>
      <c r="C175" s="188"/>
      <c r="D175" s="189"/>
      <c r="E175" s="189"/>
      <c r="F175" s="190"/>
      <c r="G175" s="189"/>
      <c r="H175" s="153"/>
      <c r="I175" s="153"/>
      <c r="J175" s="153"/>
      <c r="K175" s="153"/>
      <c r="L175" s="153"/>
      <c r="M175" s="153"/>
      <c r="N175" s="153"/>
      <c r="O175" s="153"/>
    </row>
    <row r="176" spans="1:15" s="187" customFormat="1" x14ac:dyDescent="0.2">
      <c r="A176" s="162"/>
      <c r="B176" s="162"/>
      <c r="C176" s="188"/>
      <c r="D176" s="189"/>
      <c r="E176" s="189"/>
      <c r="F176" s="190"/>
      <c r="G176" s="189"/>
      <c r="H176" s="153"/>
      <c r="I176" s="153"/>
      <c r="J176" s="153"/>
      <c r="K176" s="153"/>
      <c r="L176" s="153"/>
      <c r="M176" s="153"/>
      <c r="N176" s="153"/>
      <c r="O176" s="153"/>
    </row>
    <row r="177" spans="1:15" s="187" customFormat="1" x14ac:dyDescent="0.2">
      <c r="A177" s="162"/>
      <c r="B177" s="162"/>
      <c r="C177" s="188"/>
      <c r="D177" s="189"/>
      <c r="E177" s="189"/>
      <c r="F177" s="190"/>
      <c r="G177" s="189"/>
      <c r="H177" s="153"/>
      <c r="I177" s="153"/>
      <c r="J177" s="153"/>
      <c r="K177" s="153"/>
      <c r="L177" s="153"/>
      <c r="M177" s="153"/>
      <c r="N177" s="153"/>
      <c r="O177" s="153"/>
    </row>
    <row r="178" spans="1:15" s="187" customFormat="1" x14ac:dyDescent="0.2">
      <c r="A178" s="162"/>
      <c r="B178" s="162"/>
      <c r="C178" s="188"/>
      <c r="D178" s="189"/>
      <c r="E178" s="189"/>
      <c r="F178" s="190"/>
      <c r="G178" s="189"/>
      <c r="H178" s="153"/>
      <c r="I178" s="153"/>
      <c r="J178" s="153"/>
      <c r="K178" s="153"/>
      <c r="L178" s="153"/>
      <c r="M178" s="153"/>
      <c r="N178" s="153"/>
      <c r="O178" s="153"/>
    </row>
    <row r="179" spans="1:15" s="187" customFormat="1" x14ac:dyDescent="0.2">
      <c r="A179" s="162"/>
      <c r="B179" s="162"/>
      <c r="C179" s="188"/>
      <c r="D179" s="189"/>
      <c r="E179" s="189"/>
      <c r="F179" s="190"/>
      <c r="G179" s="189"/>
      <c r="H179" s="153"/>
      <c r="I179" s="153"/>
      <c r="J179" s="153"/>
      <c r="K179" s="153"/>
      <c r="L179" s="153"/>
      <c r="M179" s="153"/>
      <c r="N179" s="153"/>
      <c r="O179" s="153"/>
    </row>
    <row r="180" spans="1:15" s="187" customFormat="1" x14ac:dyDescent="0.2">
      <c r="A180" s="162"/>
      <c r="B180" s="162"/>
      <c r="C180" s="188"/>
      <c r="D180" s="189"/>
      <c r="E180" s="189"/>
      <c r="F180" s="190"/>
      <c r="G180" s="189"/>
      <c r="H180" s="153"/>
      <c r="I180" s="153"/>
      <c r="J180" s="153"/>
      <c r="K180" s="153"/>
      <c r="L180" s="153"/>
      <c r="M180" s="153"/>
      <c r="N180" s="153"/>
      <c r="O180" s="153"/>
    </row>
    <row r="181" spans="1:15" s="187" customFormat="1" x14ac:dyDescent="0.2">
      <c r="A181" s="162"/>
      <c r="B181" s="162"/>
      <c r="C181" s="188"/>
      <c r="D181" s="189"/>
      <c r="E181" s="189"/>
      <c r="F181" s="190"/>
      <c r="G181" s="189"/>
      <c r="H181" s="153"/>
      <c r="I181" s="153"/>
      <c r="J181" s="153"/>
      <c r="K181" s="153"/>
      <c r="L181" s="153"/>
      <c r="M181" s="153"/>
      <c r="N181" s="153"/>
      <c r="O181" s="153"/>
    </row>
    <row r="182" spans="1:15" s="187" customFormat="1" x14ac:dyDescent="0.2">
      <c r="A182" s="162"/>
      <c r="B182" s="162"/>
      <c r="C182" s="188"/>
      <c r="D182" s="189"/>
      <c r="E182" s="189"/>
      <c r="F182" s="190"/>
      <c r="G182" s="189"/>
      <c r="H182" s="153"/>
      <c r="I182" s="153"/>
      <c r="J182" s="153"/>
      <c r="K182" s="153"/>
      <c r="L182" s="153"/>
      <c r="M182" s="153"/>
      <c r="N182" s="153"/>
      <c r="O182" s="153"/>
    </row>
    <row r="183" spans="1:15" s="187" customFormat="1" x14ac:dyDescent="0.2">
      <c r="A183" s="162"/>
      <c r="B183" s="162"/>
      <c r="C183" s="188"/>
      <c r="D183" s="189"/>
      <c r="E183" s="189"/>
      <c r="F183" s="190"/>
      <c r="G183" s="189"/>
      <c r="H183" s="153"/>
      <c r="I183" s="153"/>
      <c r="J183" s="153"/>
      <c r="K183" s="153"/>
      <c r="L183" s="153"/>
      <c r="M183" s="153"/>
      <c r="N183" s="153"/>
      <c r="O183" s="153"/>
    </row>
    <row r="184" spans="1:15" s="187" customFormat="1" x14ac:dyDescent="0.2">
      <c r="A184" s="162"/>
      <c r="B184" s="162"/>
      <c r="C184" s="188"/>
      <c r="D184" s="189"/>
      <c r="E184" s="189"/>
      <c r="F184" s="190"/>
      <c r="G184" s="189"/>
      <c r="H184" s="153"/>
      <c r="I184" s="153"/>
      <c r="J184" s="153"/>
      <c r="K184" s="153"/>
      <c r="L184" s="153"/>
      <c r="M184" s="153"/>
      <c r="N184" s="153"/>
      <c r="O184" s="153"/>
    </row>
    <row r="185" spans="1:15" s="187" customFormat="1" x14ac:dyDescent="0.2">
      <c r="A185" s="162"/>
      <c r="B185" s="162"/>
      <c r="C185" s="188"/>
      <c r="D185" s="189"/>
      <c r="E185" s="189"/>
      <c r="F185" s="190"/>
      <c r="G185" s="189"/>
      <c r="H185" s="153"/>
      <c r="I185" s="153"/>
      <c r="J185" s="153"/>
      <c r="K185" s="153"/>
      <c r="L185" s="153"/>
      <c r="M185" s="153"/>
      <c r="N185" s="153"/>
      <c r="O185" s="153"/>
    </row>
    <row r="186" spans="1:15" s="187" customFormat="1" x14ac:dyDescent="0.2">
      <c r="A186" s="162"/>
      <c r="B186" s="162"/>
      <c r="C186" s="188"/>
      <c r="D186" s="189"/>
      <c r="E186" s="189"/>
      <c r="F186" s="190"/>
      <c r="G186" s="189"/>
      <c r="H186" s="153"/>
      <c r="I186" s="153"/>
      <c r="J186" s="153"/>
      <c r="K186" s="153"/>
      <c r="L186" s="153"/>
      <c r="M186" s="153"/>
      <c r="N186" s="153"/>
      <c r="O186" s="153"/>
    </row>
    <row r="187" spans="1:15" s="187" customFormat="1" x14ac:dyDescent="0.2">
      <c r="A187" s="162"/>
      <c r="B187" s="162"/>
      <c r="C187" s="188"/>
      <c r="D187" s="189"/>
      <c r="E187" s="189"/>
      <c r="F187" s="190"/>
      <c r="G187" s="189"/>
      <c r="H187" s="153"/>
      <c r="I187" s="153"/>
      <c r="J187" s="153"/>
      <c r="K187" s="153"/>
      <c r="L187" s="153"/>
      <c r="M187" s="153"/>
      <c r="N187" s="153"/>
      <c r="O187" s="153"/>
    </row>
    <row r="188" spans="1:15" s="187" customFormat="1" x14ac:dyDescent="0.2">
      <c r="A188" s="162"/>
      <c r="B188" s="162"/>
      <c r="C188" s="188"/>
      <c r="D188" s="189"/>
      <c r="E188" s="189"/>
      <c r="F188" s="190"/>
      <c r="G188" s="189"/>
      <c r="H188" s="153"/>
      <c r="I188" s="153"/>
      <c r="J188" s="153"/>
      <c r="K188" s="153"/>
      <c r="L188" s="153"/>
      <c r="M188" s="153"/>
      <c r="N188" s="153"/>
      <c r="O188" s="153"/>
    </row>
    <row r="189" spans="1:15" s="187" customFormat="1" x14ac:dyDescent="0.2">
      <c r="A189" s="162"/>
      <c r="B189" s="162"/>
      <c r="C189" s="188"/>
      <c r="D189" s="189"/>
      <c r="E189" s="189"/>
      <c r="F189" s="190"/>
      <c r="G189" s="189"/>
      <c r="H189" s="153"/>
      <c r="I189" s="153"/>
      <c r="J189" s="153"/>
      <c r="K189" s="153"/>
      <c r="L189" s="153"/>
      <c r="M189" s="153"/>
      <c r="N189" s="153"/>
      <c r="O189" s="153"/>
    </row>
    <row r="190" spans="1:15" s="187" customFormat="1" x14ac:dyDescent="0.2">
      <c r="A190" s="162"/>
      <c r="B190" s="162"/>
      <c r="C190" s="188"/>
      <c r="D190" s="189"/>
      <c r="E190" s="189"/>
      <c r="F190" s="190"/>
      <c r="G190" s="189"/>
      <c r="H190" s="153"/>
      <c r="I190" s="153"/>
      <c r="J190" s="153"/>
      <c r="K190" s="153"/>
      <c r="L190" s="153"/>
      <c r="M190" s="153"/>
      <c r="N190" s="153"/>
      <c r="O190" s="153"/>
    </row>
    <row r="191" spans="1:15" s="187" customFormat="1" x14ac:dyDescent="0.2">
      <c r="A191" s="162"/>
      <c r="B191" s="162"/>
      <c r="C191" s="188"/>
      <c r="D191" s="189"/>
      <c r="E191" s="189"/>
      <c r="F191" s="190"/>
      <c r="G191" s="189"/>
      <c r="H191" s="153"/>
      <c r="I191" s="153"/>
      <c r="J191" s="153"/>
      <c r="K191" s="153"/>
      <c r="L191" s="153"/>
      <c r="M191" s="153"/>
      <c r="N191" s="153"/>
      <c r="O191" s="153"/>
    </row>
    <row r="192" spans="1:15" s="187" customFormat="1" x14ac:dyDescent="0.2">
      <c r="A192" s="162"/>
      <c r="B192" s="162"/>
      <c r="C192" s="188"/>
      <c r="D192" s="189"/>
      <c r="E192" s="189"/>
      <c r="F192" s="190"/>
      <c r="G192" s="189"/>
      <c r="H192" s="153"/>
      <c r="I192" s="153"/>
      <c r="J192" s="153"/>
      <c r="K192" s="153"/>
      <c r="L192" s="153"/>
      <c r="M192" s="153"/>
      <c r="N192" s="153"/>
      <c r="O192" s="153"/>
    </row>
    <row r="193" spans="1:15" s="187" customFormat="1" x14ac:dyDescent="0.2">
      <c r="A193" s="162"/>
      <c r="B193" s="162"/>
      <c r="C193" s="188"/>
      <c r="D193" s="189"/>
      <c r="E193" s="189"/>
      <c r="F193" s="190"/>
      <c r="G193" s="189"/>
      <c r="H193" s="153"/>
      <c r="I193" s="153"/>
      <c r="J193" s="153"/>
      <c r="K193" s="153"/>
      <c r="L193" s="153"/>
      <c r="M193" s="153"/>
      <c r="N193" s="153"/>
      <c r="O193" s="153"/>
    </row>
    <row r="194" spans="1:15" s="187" customFormat="1" x14ac:dyDescent="0.2">
      <c r="A194" s="162"/>
      <c r="B194" s="162"/>
      <c r="C194" s="188"/>
      <c r="D194" s="189"/>
      <c r="E194" s="189"/>
      <c r="F194" s="190"/>
      <c r="G194" s="189"/>
      <c r="H194" s="153"/>
      <c r="I194" s="153"/>
      <c r="J194" s="153"/>
      <c r="K194" s="153"/>
      <c r="L194" s="153"/>
      <c r="M194" s="153"/>
      <c r="N194" s="153"/>
      <c r="O194" s="153"/>
    </row>
    <row r="195" spans="1:15" s="187" customFormat="1" x14ac:dyDescent="0.2">
      <c r="A195" s="162"/>
      <c r="B195" s="162"/>
      <c r="C195" s="188"/>
      <c r="D195" s="189"/>
      <c r="E195" s="189"/>
      <c r="F195" s="190"/>
      <c r="G195" s="189"/>
      <c r="H195" s="153"/>
      <c r="I195" s="153"/>
      <c r="J195" s="153"/>
      <c r="K195" s="153"/>
      <c r="L195" s="153"/>
      <c r="M195" s="153"/>
      <c r="N195" s="153"/>
      <c r="O195" s="153"/>
    </row>
    <row r="196" spans="1:15" s="187" customFormat="1" x14ac:dyDescent="0.2">
      <c r="A196" s="162"/>
      <c r="B196" s="162"/>
      <c r="C196" s="188"/>
      <c r="D196" s="189"/>
      <c r="E196" s="189"/>
      <c r="F196" s="190"/>
      <c r="G196" s="189"/>
      <c r="H196" s="153"/>
      <c r="I196" s="153"/>
      <c r="J196" s="153"/>
      <c r="K196" s="153"/>
      <c r="L196" s="153"/>
      <c r="M196" s="153"/>
      <c r="N196" s="153"/>
      <c r="O196" s="153"/>
    </row>
    <row r="197" spans="1:15" s="187" customFormat="1" x14ac:dyDescent="0.2">
      <c r="A197" s="162"/>
      <c r="B197" s="162"/>
      <c r="C197" s="188"/>
      <c r="D197" s="189"/>
      <c r="E197" s="189"/>
      <c r="F197" s="190"/>
      <c r="G197" s="189"/>
      <c r="H197" s="153"/>
      <c r="I197" s="153"/>
      <c r="J197" s="153"/>
      <c r="K197" s="153"/>
      <c r="L197" s="153"/>
      <c r="M197" s="153"/>
      <c r="N197" s="153"/>
      <c r="O197" s="153"/>
    </row>
    <row r="198" spans="1:15" s="187" customFormat="1" x14ac:dyDescent="0.2">
      <c r="A198" s="162"/>
      <c r="B198" s="162"/>
      <c r="C198" s="188"/>
      <c r="D198" s="189"/>
      <c r="E198" s="189"/>
      <c r="F198" s="190"/>
      <c r="G198" s="189"/>
      <c r="H198" s="153"/>
      <c r="I198" s="153"/>
      <c r="J198" s="153"/>
      <c r="K198" s="153"/>
      <c r="L198" s="153"/>
      <c r="M198" s="153"/>
      <c r="N198" s="153"/>
      <c r="O198" s="153"/>
    </row>
    <row r="199" spans="1:15" s="187" customFormat="1" x14ac:dyDescent="0.2">
      <c r="A199" s="162"/>
      <c r="B199" s="162"/>
      <c r="C199" s="188"/>
      <c r="D199" s="189"/>
      <c r="E199" s="189"/>
      <c r="F199" s="190"/>
      <c r="G199" s="189"/>
      <c r="H199" s="153"/>
      <c r="I199" s="153"/>
      <c r="J199" s="153"/>
      <c r="K199" s="153"/>
      <c r="L199" s="153"/>
      <c r="M199" s="153"/>
      <c r="N199" s="153"/>
      <c r="O199" s="153"/>
    </row>
    <row r="200" spans="1:15" s="187" customFormat="1" x14ac:dyDescent="0.2">
      <c r="A200" s="162"/>
      <c r="B200" s="162"/>
      <c r="C200" s="188"/>
      <c r="D200" s="189"/>
      <c r="E200" s="189"/>
      <c r="F200" s="190"/>
      <c r="G200" s="189"/>
      <c r="H200" s="153"/>
      <c r="I200" s="153"/>
      <c r="J200" s="153"/>
      <c r="K200" s="153"/>
      <c r="L200" s="153"/>
      <c r="M200" s="153"/>
      <c r="N200" s="153"/>
      <c r="O200" s="153"/>
    </row>
    <row r="201" spans="1:15" s="187" customFormat="1" x14ac:dyDescent="0.2">
      <c r="A201" s="162"/>
      <c r="B201" s="162"/>
      <c r="C201" s="188"/>
      <c r="D201" s="189"/>
      <c r="E201" s="189"/>
      <c r="F201" s="190"/>
      <c r="G201" s="189"/>
      <c r="H201" s="153"/>
      <c r="I201" s="153"/>
      <c r="J201" s="153"/>
      <c r="K201" s="153"/>
      <c r="L201" s="153"/>
      <c r="M201" s="153"/>
      <c r="N201" s="153"/>
      <c r="O201" s="153"/>
    </row>
    <row r="202" spans="1:15" s="187" customFormat="1" x14ac:dyDescent="0.2">
      <c r="A202" s="162"/>
      <c r="B202" s="162"/>
      <c r="C202" s="188"/>
      <c r="D202" s="189"/>
      <c r="E202" s="189"/>
      <c r="F202" s="190"/>
      <c r="G202" s="189"/>
      <c r="H202" s="153"/>
      <c r="I202" s="153"/>
      <c r="J202" s="153"/>
      <c r="K202" s="153"/>
      <c r="L202" s="153"/>
      <c r="M202" s="153"/>
      <c r="N202" s="153"/>
      <c r="O202" s="153"/>
    </row>
    <row r="203" spans="1:15" s="187" customFormat="1" x14ac:dyDescent="0.2">
      <c r="A203" s="162"/>
      <c r="B203" s="162"/>
      <c r="C203" s="188"/>
      <c r="D203" s="189"/>
      <c r="E203" s="189"/>
      <c r="F203" s="190"/>
      <c r="G203" s="189"/>
      <c r="H203" s="153"/>
      <c r="I203" s="153"/>
      <c r="J203" s="153"/>
      <c r="K203" s="153"/>
      <c r="L203" s="153"/>
      <c r="M203" s="153"/>
      <c r="N203" s="153"/>
      <c r="O203" s="153"/>
    </row>
    <row r="204" spans="1:15" s="187" customFormat="1" x14ac:dyDescent="0.2">
      <c r="A204" s="162"/>
      <c r="B204" s="162"/>
      <c r="C204" s="188"/>
      <c r="D204" s="189"/>
      <c r="E204" s="189"/>
      <c r="F204" s="190"/>
      <c r="G204" s="189"/>
      <c r="H204" s="153"/>
      <c r="I204" s="153"/>
      <c r="J204" s="153"/>
      <c r="K204" s="153"/>
      <c r="L204" s="153"/>
      <c r="M204" s="153"/>
      <c r="N204" s="153"/>
      <c r="O204" s="153"/>
    </row>
    <row r="205" spans="1:15" s="187" customFormat="1" x14ac:dyDescent="0.2">
      <c r="A205" s="162"/>
      <c r="B205" s="162"/>
      <c r="C205" s="188"/>
      <c r="D205" s="189"/>
      <c r="E205" s="189"/>
      <c r="F205" s="190"/>
      <c r="G205" s="189"/>
      <c r="H205" s="153"/>
      <c r="I205" s="153"/>
      <c r="J205" s="153"/>
      <c r="K205" s="153"/>
      <c r="L205" s="153"/>
      <c r="M205" s="153"/>
      <c r="N205" s="153"/>
      <c r="O205" s="153"/>
    </row>
    <row r="206" spans="1:15" s="187" customFormat="1" x14ac:dyDescent="0.2">
      <c r="A206" s="162"/>
      <c r="B206" s="162"/>
      <c r="C206" s="188"/>
      <c r="D206" s="189"/>
      <c r="E206" s="189"/>
      <c r="F206" s="190"/>
      <c r="G206" s="189"/>
      <c r="H206" s="153"/>
      <c r="I206" s="153"/>
      <c r="J206" s="153"/>
      <c r="K206" s="153"/>
      <c r="L206" s="153"/>
      <c r="M206" s="153"/>
      <c r="N206" s="153"/>
      <c r="O206" s="153"/>
    </row>
    <row r="207" spans="1:15" s="187" customFormat="1" x14ac:dyDescent="0.2">
      <c r="A207" s="162"/>
      <c r="B207" s="162"/>
      <c r="C207" s="188"/>
      <c r="D207" s="189"/>
      <c r="E207" s="189"/>
      <c r="F207" s="190"/>
      <c r="G207" s="189"/>
      <c r="H207" s="153"/>
      <c r="I207" s="153"/>
      <c r="J207" s="153"/>
      <c r="K207" s="153"/>
      <c r="L207" s="153"/>
      <c r="M207" s="153"/>
      <c r="N207" s="153"/>
      <c r="O207" s="153"/>
    </row>
    <row r="208" spans="1:15" s="187" customFormat="1" x14ac:dyDescent="0.2">
      <c r="A208" s="162"/>
      <c r="B208" s="162"/>
      <c r="C208" s="188"/>
      <c r="D208" s="189"/>
      <c r="E208" s="189"/>
      <c r="F208" s="190"/>
      <c r="G208" s="189"/>
      <c r="H208" s="153"/>
      <c r="I208" s="153"/>
      <c r="J208" s="153"/>
      <c r="K208" s="153"/>
      <c r="L208" s="153"/>
      <c r="M208" s="153"/>
      <c r="N208" s="153"/>
      <c r="O208" s="153"/>
    </row>
    <row r="209" spans="1:15" s="187" customFormat="1" x14ac:dyDescent="0.2">
      <c r="A209" s="162"/>
      <c r="B209" s="162"/>
      <c r="C209" s="188"/>
      <c r="D209" s="189"/>
      <c r="E209" s="189"/>
      <c r="F209" s="190"/>
      <c r="G209" s="189"/>
      <c r="H209" s="153"/>
      <c r="I209" s="153"/>
      <c r="J209" s="153"/>
      <c r="K209" s="153"/>
      <c r="L209" s="153"/>
      <c r="M209" s="153"/>
      <c r="N209" s="153"/>
      <c r="O209" s="153"/>
    </row>
    <row r="210" spans="1:15" s="187" customFormat="1" x14ac:dyDescent="0.2">
      <c r="A210" s="162"/>
      <c r="B210" s="162"/>
      <c r="C210" s="188"/>
      <c r="D210" s="189"/>
      <c r="E210" s="189"/>
      <c r="F210" s="190"/>
      <c r="G210" s="189"/>
      <c r="H210" s="153"/>
      <c r="I210" s="153"/>
      <c r="J210" s="153"/>
      <c r="K210" s="153"/>
      <c r="L210" s="153"/>
      <c r="M210" s="153"/>
      <c r="N210" s="153"/>
      <c r="O210" s="153"/>
    </row>
    <row r="211" spans="1:15" s="187" customFormat="1" x14ac:dyDescent="0.2">
      <c r="A211" s="162"/>
      <c r="B211" s="162"/>
      <c r="C211" s="188"/>
      <c r="D211" s="189"/>
      <c r="E211" s="189"/>
      <c r="F211" s="190"/>
      <c r="G211" s="189"/>
      <c r="H211" s="153"/>
      <c r="I211" s="153"/>
      <c r="J211" s="153"/>
      <c r="K211" s="153"/>
      <c r="L211" s="153"/>
      <c r="M211" s="153"/>
      <c r="N211" s="153"/>
      <c r="O211" s="153"/>
    </row>
    <row r="212" spans="1:15" s="187" customFormat="1" x14ac:dyDescent="0.2">
      <c r="A212" s="162"/>
      <c r="B212" s="162"/>
      <c r="C212" s="188"/>
      <c r="D212" s="189"/>
      <c r="E212" s="189"/>
      <c r="F212" s="190"/>
      <c r="G212" s="189"/>
      <c r="H212" s="153"/>
      <c r="I212" s="153"/>
      <c r="J212" s="153"/>
      <c r="K212" s="153"/>
      <c r="L212" s="153"/>
      <c r="M212" s="153"/>
      <c r="N212" s="153"/>
      <c r="O212" s="153"/>
    </row>
    <row r="213" spans="1:15" s="187" customFormat="1" x14ac:dyDescent="0.2">
      <c r="A213" s="162"/>
      <c r="B213" s="162"/>
      <c r="C213" s="188"/>
      <c r="D213" s="189"/>
      <c r="E213" s="189"/>
      <c r="F213" s="190"/>
      <c r="G213" s="189"/>
      <c r="H213" s="153"/>
      <c r="I213" s="153"/>
      <c r="J213" s="153"/>
      <c r="K213" s="153"/>
      <c r="L213" s="153"/>
      <c r="M213" s="153"/>
      <c r="N213" s="153"/>
      <c r="O213" s="153"/>
    </row>
    <row r="214" spans="1:15" s="187" customFormat="1" x14ac:dyDescent="0.2">
      <c r="A214" s="162"/>
      <c r="B214" s="162"/>
      <c r="C214" s="188"/>
      <c r="D214" s="189"/>
      <c r="E214" s="189"/>
      <c r="F214" s="190"/>
      <c r="G214" s="189"/>
      <c r="H214" s="153"/>
      <c r="I214" s="153"/>
      <c r="J214" s="153"/>
      <c r="K214" s="153"/>
      <c r="L214" s="153"/>
      <c r="M214" s="153"/>
      <c r="N214" s="153"/>
      <c r="O214" s="153"/>
    </row>
    <row r="215" spans="1:15" s="187" customFormat="1" x14ac:dyDescent="0.2">
      <c r="A215" s="162"/>
      <c r="B215" s="162"/>
      <c r="C215" s="188"/>
      <c r="D215" s="189"/>
      <c r="E215" s="189"/>
      <c r="F215" s="190"/>
      <c r="G215" s="189"/>
      <c r="H215" s="153"/>
      <c r="I215" s="153"/>
      <c r="J215" s="153"/>
      <c r="K215" s="153"/>
      <c r="L215" s="153"/>
      <c r="M215" s="153"/>
      <c r="N215" s="153"/>
      <c r="O215" s="153"/>
    </row>
    <row r="216" spans="1:15" s="187" customFormat="1" x14ac:dyDescent="0.2">
      <c r="A216" s="162"/>
      <c r="B216" s="162"/>
      <c r="C216" s="188"/>
      <c r="D216" s="189"/>
      <c r="E216" s="189"/>
      <c r="F216" s="190"/>
      <c r="G216" s="189"/>
      <c r="H216" s="153"/>
      <c r="I216" s="153"/>
      <c r="J216" s="153"/>
      <c r="K216" s="153"/>
      <c r="L216" s="153"/>
      <c r="M216" s="153"/>
      <c r="N216" s="153"/>
      <c r="O216" s="153"/>
    </row>
    <row r="217" spans="1:15" s="187" customFormat="1" x14ac:dyDescent="0.2">
      <c r="A217" s="162"/>
      <c r="B217" s="162"/>
      <c r="C217" s="188"/>
      <c r="D217" s="189"/>
      <c r="E217" s="189"/>
      <c r="F217" s="190"/>
      <c r="G217" s="189"/>
      <c r="H217" s="153"/>
      <c r="I217" s="153"/>
      <c r="J217" s="153"/>
      <c r="K217" s="153"/>
      <c r="L217" s="153"/>
      <c r="M217" s="153"/>
      <c r="N217" s="153"/>
      <c r="O217" s="153"/>
    </row>
    <row r="218" spans="1:15" s="187" customFormat="1" x14ac:dyDescent="0.2">
      <c r="A218" s="162"/>
      <c r="B218" s="162"/>
      <c r="C218" s="188"/>
      <c r="D218" s="189"/>
      <c r="E218" s="189"/>
      <c r="F218" s="190"/>
      <c r="G218" s="189"/>
      <c r="H218" s="153"/>
      <c r="I218" s="153"/>
      <c r="J218" s="153"/>
      <c r="K218" s="153"/>
      <c r="L218" s="153"/>
      <c r="M218" s="153"/>
      <c r="N218" s="153"/>
      <c r="O218" s="153"/>
    </row>
    <row r="219" spans="1:15" s="187" customFormat="1" x14ac:dyDescent="0.2">
      <c r="A219" s="162"/>
      <c r="B219" s="162"/>
      <c r="C219" s="188"/>
      <c r="D219" s="189"/>
      <c r="E219" s="189"/>
      <c r="F219" s="190"/>
      <c r="G219" s="189"/>
      <c r="H219" s="153"/>
      <c r="I219" s="153"/>
      <c r="J219" s="153"/>
      <c r="K219" s="153"/>
      <c r="L219" s="153"/>
      <c r="M219" s="153"/>
      <c r="N219" s="153"/>
      <c r="O219" s="153"/>
    </row>
    <row r="220" spans="1:15" s="187" customFormat="1" x14ac:dyDescent="0.2">
      <c r="A220" s="162"/>
      <c r="B220" s="162"/>
      <c r="C220" s="188"/>
      <c r="D220" s="189"/>
      <c r="E220" s="189"/>
      <c r="F220" s="190"/>
      <c r="G220" s="189"/>
      <c r="H220" s="153"/>
      <c r="I220" s="153"/>
      <c r="J220" s="153"/>
      <c r="K220" s="153"/>
      <c r="L220" s="153"/>
      <c r="M220" s="153"/>
      <c r="N220" s="153"/>
      <c r="O220" s="153"/>
    </row>
    <row r="221" spans="1:15" s="187" customFormat="1" x14ac:dyDescent="0.2">
      <c r="A221" s="162"/>
      <c r="B221" s="162"/>
      <c r="C221" s="188"/>
      <c r="D221" s="189"/>
      <c r="E221" s="189"/>
      <c r="F221" s="190"/>
      <c r="G221" s="189"/>
      <c r="H221" s="153"/>
      <c r="I221" s="153"/>
      <c r="J221" s="153"/>
      <c r="K221" s="153"/>
      <c r="L221" s="153"/>
      <c r="M221" s="153"/>
      <c r="N221" s="153"/>
      <c r="O221" s="153"/>
    </row>
    <row r="222" spans="1:15" s="187" customFormat="1" x14ac:dyDescent="0.2">
      <c r="A222" s="162"/>
      <c r="B222" s="162"/>
      <c r="C222" s="188"/>
      <c r="D222" s="189"/>
      <c r="E222" s="189"/>
      <c r="F222" s="190"/>
      <c r="G222" s="189"/>
      <c r="H222" s="153"/>
      <c r="I222" s="153"/>
      <c r="J222" s="153"/>
      <c r="K222" s="153"/>
      <c r="L222" s="153"/>
      <c r="M222" s="153"/>
      <c r="N222" s="153"/>
      <c r="O222" s="153"/>
    </row>
    <row r="223" spans="1:15" s="187" customFormat="1" x14ac:dyDescent="0.2">
      <c r="A223" s="162"/>
      <c r="B223" s="162"/>
      <c r="C223" s="188"/>
      <c r="D223" s="189"/>
      <c r="E223" s="189"/>
      <c r="F223" s="190"/>
      <c r="G223" s="189"/>
      <c r="H223" s="153"/>
      <c r="I223" s="153"/>
      <c r="J223" s="153"/>
      <c r="K223" s="153"/>
      <c r="L223" s="153"/>
      <c r="M223" s="153"/>
      <c r="N223" s="153"/>
      <c r="O223" s="153"/>
    </row>
    <row r="224" spans="1:15" s="187" customFormat="1" x14ac:dyDescent="0.2">
      <c r="A224" s="162"/>
      <c r="B224" s="162"/>
      <c r="C224" s="188"/>
      <c r="D224" s="189"/>
      <c r="E224" s="189"/>
      <c r="F224" s="190"/>
      <c r="G224" s="189"/>
      <c r="H224" s="153"/>
      <c r="I224" s="153"/>
      <c r="J224" s="153"/>
      <c r="K224" s="153"/>
      <c r="L224" s="153"/>
      <c r="M224" s="153"/>
      <c r="N224" s="153"/>
      <c r="O224" s="153"/>
    </row>
    <row r="225" spans="1:15" s="187" customFormat="1" x14ac:dyDescent="0.2">
      <c r="A225" s="162"/>
      <c r="B225" s="162"/>
      <c r="C225" s="188"/>
      <c r="D225" s="189"/>
      <c r="E225" s="189"/>
      <c r="F225" s="190"/>
      <c r="G225" s="189"/>
      <c r="H225" s="153"/>
      <c r="I225" s="153"/>
      <c r="J225" s="153"/>
      <c r="K225" s="153"/>
      <c r="L225" s="153"/>
      <c r="M225" s="153"/>
      <c r="N225" s="153"/>
      <c r="O225" s="153"/>
    </row>
    <row r="226" spans="1:15" s="187" customFormat="1" x14ac:dyDescent="0.2">
      <c r="A226" s="162"/>
      <c r="B226" s="162"/>
      <c r="C226" s="188"/>
      <c r="D226" s="189"/>
      <c r="E226" s="189"/>
      <c r="F226" s="190"/>
      <c r="G226" s="189"/>
      <c r="H226" s="153"/>
      <c r="I226" s="153"/>
      <c r="J226" s="153"/>
      <c r="K226" s="153"/>
      <c r="L226" s="153"/>
      <c r="M226" s="153"/>
      <c r="N226" s="153"/>
      <c r="O226" s="153"/>
    </row>
    <row r="227" spans="1:15" s="187" customFormat="1" x14ac:dyDescent="0.2">
      <c r="A227" s="162"/>
      <c r="B227" s="162"/>
      <c r="C227" s="188"/>
      <c r="D227" s="189"/>
      <c r="E227" s="189"/>
      <c r="F227" s="190"/>
      <c r="G227" s="189"/>
      <c r="H227" s="153"/>
      <c r="I227" s="153"/>
      <c r="J227" s="153"/>
      <c r="K227" s="153"/>
      <c r="L227" s="153"/>
      <c r="M227" s="153"/>
      <c r="N227" s="153"/>
      <c r="O227" s="153"/>
    </row>
    <row r="228" spans="1:15" s="187" customFormat="1" x14ac:dyDescent="0.2">
      <c r="A228" s="162"/>
      <c r="B228" s="162"/>
      <c r="C228" s="188"/>
      <c r="D228" s="189"/>
      <c r="E228" s="189"/>
      <c r="F228" s="190"/>
      <c r="G228" s="189"/>
      <c r="H228" s="153"/>
      <c r="I228" s="153"/>
      <c r="J228" s="153"/>
      <c r="K228" s="153"/>
      <c r="L228" s="153"/>
      <c r="M228" s="153"/>
      <c r="N228" s="153"/>
      <c r="O228" s="153"/>
    </row>
    <row r="229" spans="1:15" s="187" customFormat="1" x14ac:dyDescent="0.2">
      <c r="A229" s="162"/>
      <c r="B229" s="162"/>
      <c r="C229" s="188"/>
      <c r="D229" s="189"/>
      <c r="E229" s="189"/>
      <c r="F229" s="190"/>
      <c r="G229" s="189"/>
      <c r="H229" s="153"/>
      <c r="I229" s="153"/>
      <c r="J229" s="153"/>
      <c r="K229" s="153"/>
      <c r="L229" s="153"/>
      <c r="M229" s="153"/>
      <c r="N229" s="153"/>
      <c r="O229" s="153"/>
    </row>
    <row r="230" spans="1:15" s="187" customFormat="1" x14ac:dyDescent="0.2">
      <c r="A230" s="162"/>
      <c r="B230" s="162"/>
      <c r="C230" s="188"/>
      <c r="D230" s="189"/>
      <c r="E230" s="189"/>
      <c r="F230" s="190"/>
      <c r="G230" s="189"/>
      <c r="H230" s="153"/>
      <c r="I230" s="153"/>
      <c r="J230" s="153"/>
      <c r="K230" s="153"/>
      <c r="L230" s="153"/>
      <c r="M230" s="153"/>
      <c r="N230" s="153"/>
      <c r="O230" s="153"/>
    </row>
    <row r="231" spans="1:15" s="187" customFormat="1" x14ac:dyDescent="0.2">
      <c r="A231" s="162"/>
      <c r="B231" s="162"/>
      <c r="C231" s="188"/>
      <c r="D231" s="189"/>
      <c r="E231" s="189"/>
      <c r="F231" s="190"/>
      <c r="G231" s="189"/>
      <c r="H231" s="153"/>
      <c r="I231" s="153"/>
      <c r="J231" s="153"/>
      <c r="K231" s="153"/>
      <c r="L231" s="153"/>
      <c r="M231" s="153"/>
      <c r="N231" s="153"/>
      <c r="O231" s="153"/>
    </row>
    <row r="232" spans="1:15" s="187" customFormat="1" x14ac:dyDescent="0.2">
      <c r="A232" s="162"/>
      <c r="B232" s="162"/>
      <c r="C232" s="188"/>
      <c r="D232" s="189"/>
      <c r="E232" s="189"/>
      <c r="F232" s="190"/>
      <c r="G232" s="189"/>
      <c r="H232" s="153"/>
      <c r="I232" s="153"/>
      <c r="J232" s="153"/>
      <c r="K232" s="153"/>
      <c r="L232" s="153"/>
      <c r="M232" s="153"/>
      <c r="N232" s="153"/>
      <c r="O232" s="153"/>
    </row>
    <row r="233" spans="1:15" s="187" customFormat="1" x14ac:dyDescent="0.2">
      <c r="A233" s="162"/>
      <c r="B233" s="162"/>
      <c r="C233" s="188"/>
      <c r="D233" s="189"/>
      <c r="E233" s="189"/>
      <c r="F233" s="190"/>
      <c r="G233" s="189"/>
      <c r="H233" s="153"/>
      <c r="I233" s="153"/>
      <c r="J233" s="153"/>
      <c r="K233" s="153"/>
      <c r="L233" s="153"/>
      <c r="M233" s="153"/>
      <c r="N233" s="153"/>
      <c r="O233" s="153"/>
    </row>
    <row r="234" spans="1:15" s="187" customFormat="1" x14ac:dyDescent="0.2">
      <c r="A234" s="162"/>
      <c r="B234" s="162"/>
      <c r="C234" s="188"/>
      <c r="D234" s="189"/>
      <c r="E234" s="189"/>
      <c r="F234" s="190"/>
      <c r="G234" s="189"/>
      <c r="H234" s="153"/>
      <c r="I234" s="153"/>
      <c r="J234" s="153"/>
      <c r="K234" s="153"/>
      <c r="L234" s="153"/>
      <c r="M234" s="153"/>
      <c r="N234" s="153"/>
      <c r="O234" s="153"/>
    </row>
    <row r="235" spans="1:15" s="187" customFormat="1" x14ac:dyDescent="0.2">
      <c r="A235" s="162"/>
      <c r="B235" s="162"/>
      <c r="C235" s="188"/>
      <c r="D235" s="189"/>
      <c r="E235" s="189"/>
      <c r="F235" s="190"/>
      <c r="G235" s="189"/>
      <c r="H235" s="153"/>
      <c r="I235" s="153"/>
      <c r="J235" s="153"/>
      <c r="K235" s="153"/>
      <c r="L235" s="153"/>
      <c r="M235" s="153"/>
      <c r="N235" s="153"/>
      <c r="O235" s="153"/>
    </row>
    <row r="236" spans="1:15" s="187" customFormat="1" x14ac:dyDescent="0.2">
      <c r="A236" s="162"/>
      <c r="B236" s="162"/>
      <c r="C236" s="188"/>
      <c r="D236" s="189"/>
      <c r="E236" s="189"/>
      <c r="F236" s="190"/>
      <c r="G236" s="189"/>
      <c r="H236" s="153"/>
      <c r="I236" s="153"/>
      <c r="J236" s="153"/>
      <c r="K236" s="153"/>
      <c r="L236" s="153"/>
      <c r="M236" s="153"/>
      <c r="N236" s="153"/>
      <c r="O236" s="153"/>
    </row>
    <row r="237" spans="1:15" s="187" customFormat="1" x14ac:dyDescent="0.2">
      <c r="A237" s="162"/>
      <c r="B237" s="162"/>
      <c r="C237" s="188"/>
      <c r="D237" s="189"/>
      <c r="E237" s="189"/>
      <c r="F237" s="190"/>
      <c r="G237" s="189"/>
      <c r="H237" s="153"/>
      <c r="I237" s="153"/>
      <c r="J237" s="153"/>
      <c r="K237" s="153"/>
      <c r="L237" s="153"/>
      <c r="M237" s="153"/>
      <c r="N237" s="153"/>
      <c r="O237" s="153"/>
    </row>
    <row r="238" spans="1:15" s="187" customFormat="1" x14ac:dyDescent="0.2">
      <c r="A238" s="162"/>
      <c r="B238" s="162"/>
      <c r="C238" s="188"/>
      <c r="D238" s="189"/>
      <c r="E238" s="189"/>
      <c r="F238" s="190"/>
      <c r="G238" s="189"/>
      <c r="H238" s="153"/>
      <c r="I238" s="153"/>
      <c r="J238" s="153"/>
      <c r="K238" s="153"/>
      <c r="L238" s="153"/>
      <c r="M238" s="153"/>
      <c r="N238" s="153"/>
      <c r="O238" s="153"/>
    </row>
    <row r="239" spans="1:15" s="187" customFormat="1" x14ac:dyDescent="0.2">
      <c r="A239" s="162"/>
      <c r="B239" s="162"/>
      <c r="C239" s="188"/>
      <c r="D239" s="189"/>
      <c r="E239" s="189"/>
      <c r="F239" s="190"/>
      <c r="G239" s="189"/>
      <c r="H239" s="153"/>
      <c r="I239" s="153"/>
      <c r="J239" s="153"/>
      <c r="K239" s="153"/>
      <c r="L239" s="153"/>
      <c r="M239" s="153"/>
      <c r="N239" s="153"/>
      <c r="O239" s="153"/>
    </row>
    <row r="240" spans="1:15" s="187" customFormat="1" x14ac:dyDescent="0.2">
      <c r="A240" s="162"/>
      <c r="B240" s="162"/>
      <c r="C240" s="188"/>
      <c r="D240" s="189"/>
      <c r="E240" s="189"/>
      <c r="F240" s="190"/>
      <c r="G240" s="189"/>
      <c r="H240" s="153"/>
      <c r="I240" s="153"/>
      <c r="J240" s="153"/>
      <c r="K240" s="153"/>
      <c r="L240" s="153"/>
      <c r="M240" s="153"/>
      <c r="N240" s="153"/>
      <c r="O240" s="153"/>
    </row>
    <row r="241" spans="1:15" s="187" customFormat="1" x14ac:dyDescent="0.2">
      <c r="A241" s="162"/>
      <c r="B241" s="162"/>
      <c r="C241" s="188"/>
      <c r="D241" s="189"/>
      <c r="E241" s="189"/>
      <c r="F241" s="190"/>
      <c r="G241" s="189"/>
      <c r="H241" s="153"/>
      <c r="I241" s="153"/>
      <c r="J241" s="153"/>
      <c r="K241" s="153"/>
      <c r="L241" s="153"/>
      <c r="M241" s="153"/>
      <c r="N241" s="153"/>
      <c r="O241" s="153"/>
    </row>
    <row r="242" spans="1:15" s="187" customFormat="1" x14ac:dyDescent="0.2">
      <c r="A242" s="162"/>
      <c r="B242" s="162"/>
      <c r="C242" s="188"/>
      <c r="D242" s="189"/>
      <c r="E242" s="189"/>
      <c r="F242" s="190"/>
      <c r="G242" s="189"/>
      <c r="H242" s="153"/>
      <c r="I242" s="153"/>
      <c r="J242" s="153"/>
      <c r="K242" s="153"/>
      <c r="L242" s="153"/>
      <c r="M242" s="153"/>
      <c r="N242" s="153"/>
      <c r="O242" s="153"/>
    </row>
    <row r="243" spans="1:15" s="187" customFormat="1" x14ac:dyDescent="0.2">
      <c r="A243" s="162"/>
      <c r="B243" s="162"/>
      <c r="C243" s="188"/>
      <c r="D243" s="189"/>
      <c r="E243" s="189"/>
      <c r="F243" s="190"/>
      <c r="G243" s="189"/>
      <c r="H243" s="153"/>
      <c r="I243" s="153"/>
      <c r="J243" s="153"/>
      <c r="K243" s="153"/>
      <c r="L243" s="153"/>
      <c r="M243" s="153"/>
      <c r="N243" s="153"/>
      <c r="O243" s="153"/>
    </row>
    <row r="244" spans="1:15" s="187" customFormat="1" x14ac:dyDescent="0.2">
      <c r="A244" s="162"/>
      <c r="B244" s="162"/>
      <c r="C244" s="188"/>
      <c r="D244" s="189"/>
      <c r="E244" s="189"/>
      <c r="F244" s="190"/>
      <c r="G244" s="189"/>
      <c r="H244" s="153"/>
      <c r="I244" s="153"/>
      <c r="J244" s="153"/>
      <c r="K244" s="153"/>
      <c r="L244" s="153"/>
      <c r="M244" s="153"/>
      <c r="N244" s="153"/>
      <c r="O244" s="153"/>
    </row>
    <row r="245" spans="1:15" s="187" customFormat="1" x14ac:dyDescent="0.2">
      <c r="A245" s="162"/>
      <c r="B245" s="162"/>
      <c r="C245" s="188"/>
      <c r="D245" s="189"/>
      <c r="E245" s="189"/>
      <c r="F245" s="190"/>
      <c r="G245" s="189"/>
      <c r="H245" s="153"/>
      <c r="I245" s="153"/>
      <c r="J245" s="153"/>
      <c r="K245" s="153"/>
      <c r="L245" s="153"/>
      <c r="M245" s="153"/>
      <c r="N245" s="153"/>
      <c r="O245" s="153"/>
    </row>
    <row r="246" spans="1:15" s="187" customFormat="1" x14ac:dyDescent="0.2">
      <c r="A246" s="162"/>
      <c r="B246" s="162"/>
      <c r="C246" s="188"/>
      <c r="D246" s="189"/>
      <c r="E246" s="189"/>
      <c r="F246" s="190"/>
      <c r="G246" s="189"/>
      <c r="H246" s="153"/>
      <c r="I246" s="153"/>
      <c r="J246" s="153"/>
      <c r="K246" s="153"/>
      <c r="L246" s="153"/>
      <c r="M246" s="153"/>
      <c r="N246" s="153"/>
      <c r="O246" s="153"/>
    </row>
    <row r="247" spans="1:15" s="187" customFormat="1" x14ac:dyDescent="0.2">
      <c r="A247" s="162"/>
      <c r="B247" s="162"/>
      <c r="C247" s="188"/>
      <c r="D247" s="189"/>
      <c r="E247" s="189"/>
      <c r="F247" s="190"/>
      <c r="G247" s="189"/>
      <c r="H247" s="153"/>
      <c r="I247" s="153"/>
      <c r="J247" s="153"/>
      <c r="K247" s="153"/>
      <c r="L247" s="153"/>
      <c r="M247" s="153"/>
      <c r="N247" s="153"/>
      <c r="O247" s="153"/>
    </row>
    <row r="248" spans="1:15" s="187" customFormat="1" x14ac:dyDescent="0.2">
      <c r="A248" s="162"/>
      <c r="B248" s="162"/>
      <c r="C248" s="188"/>
      <c r="D248" s="189"/>
      <c r="E248" s="189"/>
      <c r="F248" s="190"/>
      <c r="G248" s="189"/>
      <c r="H248" s="153"/>
      <c r="I248" s="153"/>
      <c r="J248" s="153"/>
      <c r="K248" s="153"/>
      <c r="L248" s="153"/>
      <c r="M248" s="153"/>
      <c r="N248" s="153"/>
      <c r="O248" s="153"/>
    </row>
    <row r="249" spans="1:15" s="187" customFormat="1" x14ac:dyDescent="0.2">
      <c r="A249" s="162"/>
      <c r="B249" s="162"/>
      <c r="C249" s="188"/>
      <c r="D249" s="189"/>
      <c r="E249" s="189"/>
      <c r="F249" s="190"/>
      <c r="G249" s="189"/>
      <c r="H249" s="153"/>
      <c r="I249" s="153"/>
      <c r="J249" s="153"/>
      <c r="K249" s="153"/>
      <c r="L249" s="153"/>
      <c r="M249" s="153"/>
      <c r="N249" s="153"/>
      <c r="O249" s="153"/>
    </row>
    <row r="250" spans="1:15" s="187" customFormat="1" x14ac:dyDescent="0.2">
      <c r="A250" s="162"/>
      <c r="B250" s="162"/>
      <c r="C250" s="188"/>
      <c r="D250" s="189"/>
      <c r="E250" s="189"/>
      <c r="F250" s="190"/>
      <c r="G250" s="189"/>
      <c r="H250" s="153"/>
      <c r="I250" s="153"/>
      <c r="J250" s="153"/>
      <c r="K250" s="153"/>
      <c r="L250" s="153"/>
      <c r="M250" s="153"/>
      <c r="N250" s="153"/>
      <c r="O250" s="153"/>
    </row>
    <row r="251" spans="1:15" s="187" customFormat="1" x14ac:dyDescent="0.2">
      <c r="A251" s="162"/>
      <c r="B251" s="162"/>
      <c r="C251" s="188"/>
      <c r="D251" s="189"/>
      <c r="E251" s="189"/>
      <c r="F251" s="190"/>
      <c r="G251" s="189"/>
      <c r="H251" s="153"/>
      <c r="I251" s="153"/>
      <c r="J251" s="153"/>
      <c r="K251" s="153"/>
      <c r="L251" s="153"/>
      <c r="M251" s="153"/>
      <c r="N251" s="153"/>
      <c r="O251" s="153"/>
    </row>
    <row r="252" spans="1:15" s="187" customFormat="1" x14ac:dyDescent="0.2">
      <c r="A252" s="162"/>
      <c r="B252" s="162"/>
      <c r="C252" s="188"/>
      <c r="D252" s="189"/>
      <c r="E252" s="189"/>
      <c r="F252" s="190"/>
      <c r="G252" s="189"/>
      <c r="H252" s="153"/>
      <c r="I252" s="153"/>
      <c r="J252" s="153"/>
      <c r="K252" s="153"/>
      <c r="L252" s="153"/>
      <c r="M252" s="153"/>
      <c r="N252" s="153"/>
      <c r="O252" s="153"/>
    </row>
    <row r="253" spans="1:15" s="187" customFormat="1" x14ac:dyDescent="0.2">
      <c r="A253" s="162"/>
      <c r="B253" s="162"/>
      <c r="C253" s="188"/>
      <c r="D253" s="189"/>
      <c r="E253" s="189"/>
      <c r="F253" s="190"/>
      <c r="G253" s="189"/>
      <c r="H253" s="153"/>
      <c r="I253" s="153"/>
      <c r="J253" s="153"/>
      <c r="K253" s="153"/>
      <c r="L253" s="153"/>
      <c r="M253" s="153"/>
      <c r="N253" s="153"/>
      <c r="O253" s="153"/>
    </row>
    <row r="254" spans="1:15" s="187" customFormat="1" x14ac:dyDescent="0.2">
      <c r="A254" s="162"/>
      <c r="B254" s="162"/>
      <c r="C254" s="188"/>
      <c r="D254" s="189"/>
      <c r="E254" s="189"/>
      <c r="F254" s="190"/>
      <c r="G254" s="189"/>
      <c r="H254" s="153"/>
      <c r="I254" s="153"/>
      <c r="J254" s="153"/>
      <c r="K254" s="153"/>
      <c r="L254" s="153"/>
      <c r="M254" s="153"/>
      <c r="N254" s="153"/>
      <c r="O254" s="153"/>
    </row>
    <row r="255" spans="1:15" s="187" customFormat="1" x14ac:dyDescent="0.2">
      <c r="A255" s="162"/>
      <c r="B255" s="162"/>
      <c r="C255" s="188"/>
      <c r="D255" s="189"/>
      <c r="E255" s="189"/>
      <c r="F255" s="190"/>
      <c r="G255" s="189"/>
      <c r="H255" s="153"/>
      <c r="I255" s="153"/>
      <c r="J255" s="153"/>
      <c r="K255" s="153"/>
      <c r="L255" s="153"/>
      <c r="M255" s="153"/>
      <c r="N255" s="153"/>
      <c r="O255" s="153"/>
    </row>
    <row r="256" spans="1:15" s="187" customFormat="1" x14ac:dyDescent="0.2">
      <c r="A256" s="162"/>
      <c r="B256" s="162"/>
      <c r="C256" s="188"/>
      <c r="D256" s="189"/>
      <c r="E256" s="189"/>
      <c r="F256" s="190"/>
      <c r="G256" s="189"/>
      <c r="H256" s="153"/>
      <c r="I256" s="153"/>
      <c r="J256" s="153"/>
      <c r="K256" s="153"/>
      <c r="L256" s="153"/>
      <c r="M256" s="153"/>
      <c r="N256" s="153"/>
      <c r="O256" s="153"/>
    </row>
    <row r="257" spans="1:15" s="187" customFormat="1" x14ac:dyDescent="0.2">
      <c r="A257" s="162"/>
      <c r="B257" s="162"/>
      <c r="C257" s="188"/>
      <c r="D257" s="189"/>
      <c r="E257" s="189"/>
      <c r="F257" s="190"/>
      <c r="G257" s="189"/>
      <c r="H257" s="153"/>
      <c r="I257" s="153"/>
      <c r="J257" s="153"/>
      <c r="K257" s="153"/>
      <c r="L257" s="153"/>
      <c r="M257" s="153"/>
      <c r="N257" s="153"/>
      <c r="O257" s="153"/>
    </row>
    <row r="258" spans="1:15" s="187" customFormat="1" x14ac:dyDescent="0.2">
      <c r="A258" s="162"/>
      <c r="B258" s="162"/>
      <c r="C258" s="188"/>
      <c r="D258" s="189"/>
      <c r="E258" s="189"/>
      <c r="F258" s="190"/>
      <c r="G258" s="189"/>
      <c r="H258" s="153"/>
      <c r="I258" s="153"/>
      <c r="J258" s="153"/>
      <c r="K258" s="153"/>
      <c r="L258" s="153"/>
      <c r="M258" s="153"/>
      <c r="N258" s="153"/>
      <c r="O258" s="153"/>
    </row>
    <row r="259" spans="1:15" s="187" customFormat="1" x14ac:dyDescent="0.2">
      <c r="A259" s="162"/>
      <c r="B259" s="162"/>
      <c r="C259" s="188"/>
      <c r="D259" s="189"/>
      <c r="E259" s="189"/>
      <c r="F259" s="190"/>
      <c r="G259" s="189"/>
      <c r="H259" s="153"/>
      <c r="I259" s="153"/>
      <c r="J259" s="153"/>
      <c r="K259" s="153"/>
      <c r="L259" s="153"/>
      <c r="M259" s="153"/>
      <c r="N259" s="153"/>
      <c r="O259" s="153"/>
    </row>
    <row r="260" spans="1:15" s="187" customFormat="1" x14ac:dyDescent="0.2">
      <c r="A260" s="162"/>
      <c r="B260" s="162"/>
      <c r="C260" s="188"/>
      <c r="D260" s="189"/>
      <c r="E260" s="189"/>
      <c r="F260" s="190"/>
      <c r="G260" s="189"/>
      <c r="H260" s="153"/>
      <c r="I260" s="153"/>
      <c r="J260" s="153"/>
      <c r="K260" s="153"/>
      <c r="L260" s="153"/>
      <c r="M260" s="153"/>
      <c r="N260" s="153"/>
      <c r="O260" s="153"/>
    </row>
    <row r="261" spans="1:15" s="187" customFormat="1" x14ac:dyDescent="0.2">
      <c r="A261" s="162"/>
      <c r="B261" s="162"/>
      <c r="C261" s="188"/>
      <c r="D261" s="189"/>
      <c r="E261" s="189"/>
      <c r="F261" s="190"/>
      <c r="G261" s="189"/>
      <c r="H261" s="153"/>
      <c r="I261" s="153"/>
      <c r="J261" s="153"/>
      <c r="K261" s="153"/>
      <c r="L261" s="153"/>
      <c r="M261" s="153"/>
      <c r="N261" s="153"/>
      <c r="O261" s="153"/>
    </row>
    <row r="262" spans="1:15" s="187" customFormat="1" x14ac:dyDescent="0.2">
      <c r="A262" s="162"/>
      <c r="B262" s="162"/>
      <c r="C262" s="188"/>
      <c r="D262" s="189"/>
      <c r="E262" s="189"/>
      <c r="F262" s="190"/>
      <c r="G262" s="189"/>
      <c r="H262" s="153"/>
      <c r="I262" s="153"/>
      <c r="J262" s="153"/>
      <c r="K262" s="153"/>
      <c r="L262" s="153"/>
      <c r="M262" s="153"/>
      <c r="N262" s="153"/>
      <c r="O262" s="153"/>
    </row>
    <row r="263" spans="1:15" s="187" customFormat="1" x14ac:dyDescent="0.2">
      <c r="A263" s="162"/>
      <c r="B263" s="162"/>
      <c r="C263" s="188"/>
      <c r="D263" s="189"/>
      <c r="E263" s="189"/>
      <c r="F263" s="190"/>
      <c r="G263" s="189"/>
      <c r="H263" s="153"/>
      <c r="I263" s="153"/>
      <c r="J263" s="153"/>
      <c r="K263" s="153"/>
      <c r="L263" s="153"/>
      <c r="M263" s="153"/>
      <c r="N263" s="153"/>
      <c r="O263" s="153"/>
    </row>
    <row r="264" spans="1:15" s="187" customFormat="1" x14ac:dyDescent="0.2">
      <c r="A264" s="162"/>
      <c r="B264" s="162"/>
      <c r="C264" s="188"/>
      <c r="D264" s="189"/>
      <c r="E264" s="189"/>
      <c r="F264" s="190"/>
      <c r="G264" s="189"/>
      <c r="H264" s="153"/>
      <c r="I264" s="153"/>
      <c r="J264" s="153"/>
      <c r="K264" s="153"/>
      <c r="L264" s="153"/>
      <c r="M264" s="153"/>
      <c r="N264" s="153"/>
      <c r="O264" s="153"/>
    </row>
    <row r="265" spans="1:15" s="187" customFormat="1" x14ac:dyDescent="0.2">
      <c r="A265" s="162"/>
      <c r="B265" s="162"/>
      <c r="C265" s="188"/>
      <c r="D265" s="189"/>
      <c r="E265" s="189"/>
      <c r="F265" s="190"/>
      <c r="G265" s="189"/>
      <c r="H265" s="153"/>
      <c r="I265" s="153"/>
      <c r="J265" s="153"/>
      <c r="K265" s="153"/>
      <c r="L265" s="153"/>
      <c r="M265" s="153"/>
      <c r="N265" s="153"/>
      <c r="O265" s="153"/>
    </row>
    <row r="266" spans="1:15" s="187" customFormat="1" x14ac:dyDescent="0.2">
      <c r="A266" s="162"/>
      <c r="B266" s="162"/>
      <c r="C266" s="188"/>
      <c r="D266" s="189"/>
      <c r="E266" s="189"/>
      <c r="F266" s="190"/>
      <c r="G266" s="189"/>
      <c r="H266" s="153"/>
      <c r="I266" s="153"/>
      <c r="J266" s="153"/>
      <c r="K266" s="153"/>
      <c r="L266" s="153"/>
      <c r="M266" s="153"/>
      <c r="N266" s="153"/>
      <c r="O266" s="153"/>
    </row>
    <row r="267" spans="1:15" s="187" customFormat="1" x14ac:dyDescent="0.2">
      <c r="A267" s="162"/>
      <c r="B267" s="162"/>
      <c r="C267" s="188"/>
      <c r="D267" s="189"/>
      <c r="E267" s="189"/>
      <c r="F267" s="190"/>
      <c r="G267" s="189"/>
      <c r="H267" s="153"/>
      <c r="I267" s="153"/>
      <c r="J267" s="153"/>
      <c r="K267" s="153"/>
      <c r="L267" s="153"/>
      <c r="M267" s="153"/>
      <c r="N267" s="153"/>
      <c r="O267" s="153"/>
    </row>
    <row r="268" spans="1:15" s="187" customFormat="1" x14ac:dyDescent="0.2">
      <c r="A268" s="162"/>
      <c r="B268" s="162"/>
      <c r="C268" s="188"/>
      <c r="D268" s="189"/>
      <c r="E268" s="189"/>
      <c r="F268" s="190"/>
      <c r="G268" s="189"/>
      <c r="H268" s="153"/>
      <c r="I268" s="153"/>
      <c r="J268" s="153"/>
      <c r="K268" s="153"/>
      <c r="L268" s="153"/>
      <c r="M268" s="153"/>
      <c r="N268" s="153"/>
      <c r="O268" s="153"/>
    </row>
    <row r="269" spans="1:15" s="187" customFormat="1" x14ac:dyDescent="0.2">
      <c r="A269" s="162"/>
      <c r="B269" s="162"/>
      <c r="C269" s="188"/>
      <c r="D269" s="189"/>
      <c r="E269" s="189"/>
      <c r="F269" s="190"/>
      <c r="G269" s="189"/>
      <c r="H269" s="153"/>
      <c r="I269" s="153"/>
      <c r="J269" s="153"/>
      <c r="K269" s="153"/>
      <c r="L269" s="153"/>
      <c r="M269" s="153"/>
      <c r="N269" s="153"/>
      <c r="O269" s="153"/>
    </row>
    <row r="270" spans="1:15" s="187" customFormat="1" x14ac:dyDescent="0.2">
      <c r="A270" s="162"/>
      <c r="B270" s="162"/>
      <c r="C270" s="188"/>
      <c r="D270" s="189"/>
      <c r="E270" s="189"/>
      <c r="F270" s="190"/>
      <c r="G270" s="189"/>
      <c r="H270" s="153"/>
      <c r="I270" s="153"/>
      <c r="J270" s="153"/>
      <c r="K270" s="153"/>
      <c r="L270" s="153"/>
      <c r="M270" s="153"/>
      <c r="N270" s="153"/>
      <c r="O270" s="153"/>
    </row>
    <row r="271" spans="1:15" s="187" customFormat="1" x14ac:dyDescent="0.2">
      <c r="A271" s="162"/>
      <c r="B271" s="162"/>
      <c r="C271" s="188"/>
      <c r="D271" s="189"/>
      <c r="E271" s="189"/>
      <c r="F271" s="190"/>
      <c r="G271" s="189"/>
      <c r="H271" s="153"/>
      <c r="I271" s="153"/>
      <c r="J271" s="153"/>
      <c r="K271" s="153"/>
      <c r="L271" s="153"/>
      <c r="M271" s="153"/>
      <c r="N271" s="153"/>
      <c r="O271" s="153"/>
    </row>
    <row r="272" spans="1:15" s="187" customFormat="1" x14ac:dyDescent="0.2">
      <c r="A272" s="162"/>
      <c r="B272" s="162"/>
      <c r="C272" s="188"/>
      <c r="D272" s="189"/>
      <c r="E272" s="189"/>
      <c r="F272" s="190"/>
      <c r="G272" s="189"/>
      <c r="H272" s="153"/>
      <c r="I272" s="153"/>
      <c r="J272" s="153"/>
      <c r="K272" s="153"/>
      <c r="L272" s="153"/>
      <c r="M272" s="153"/>
      <c r="N272" s="153"/>
      <c r="O272" s="153"/>
    </row>
    <row r="273" spans="1:15" s="187" customFormat="1" x14ac:dyDescent="0.2">
      <c r="A273" s="162"/>
      <c r="B273" s="162"/>
      <c r="C273" s="188"/>
      <c r="D273" s="189"/>
      <c r="E273" s="189"/>
      <c r="F273" s="190"/>
      <c r="G273" s="189"/>
      <c r="H273" s="153"/>
      <c r="I273" s="153"/>
      <c r="J273" s="153"/>
      <c r="K273" s="153"/>
      <c r="L273" s="153"/>
      <c r="M273" s="153"/>
      <c r="N273" s="153"/>
      <c r="O273" s="153"/>
    </row>
    <row r="274" spans="1:15" s="187" customFormat="1" x14ac:dyDescent="0.2">
      <c r="A274" s="162"/>
      <c r="B274" s="162"/>
      <c r="C274" s="188"/>
      <c r="D274" s="189"/>
      <c r="E274" s="189"/>
      <c r="F274" s="190"/>
      <c r="G274" s="189"/>
      <c r="H274" s="153"/>
      <c r="I274" s="153"/>
      <c r="J274" s="153"/>
      <c r="K274" s="153"/>
      <c r="L274" s="153"/>
      <c r="M274" s="153"/>
      <c r="N274" s="153"/>
      <c r="O274" s="153"/>
    </row>
    <row r="275" spans="1:15" s="187" customFormat="1" x14ac:dyDescent="0.2">
      <c r="A275" s="162"/>
      <c r="B275" s="162"/>
      <c r="C275" s="188"/>
      <c r="D275" s="189"/>
      <c r="E275" s="189"/>
      <c r="F275" s="190"/>
      <c r="G275" s="189"/>
      <c r="H275" s="153"/>
      <c r="I275" s="153"/>
      <c r="J275" s="153"/>
      <c r="K275" s="153"/>
      <c r="L275" s="153"/>
      <c r="M275" s="153"/>
      <c r="N275" s="153"/>
      <c r="O275" s="153"/>
    </row>
    <row r="276" spans="1:15" s="187" customFormat="1" x14ac:dyDescent="0.2">
      <c r="A276" s="162"/>
      <c r="B276" s="162"/>
      <c r="C276" s="188"/>
      <c r="D276" s="189"/>
      <c r="E276" s="189"/>
      <c r="F276" s="190"/>
      <c r="G276" s="189"/>
      <c r="H276" s="153"/>
      <c r="I276" s="153"/>
      <c r="J276" s="153"/>
      <c r="K276" s="153"/>
      <c r="L276" s="153"/>
      <c r="M276" s="153"/>
      <c r="N276" s="153"/>
      <c r="O276" s="153"/>
    </row>
    <row r="277" spans="1:15" s="187" customFormat="1" x14ac:dyDescent="0.2">
      <c r="A277" s="162"/>
      <c r="B277" s="162"/>
      <c r="C277" s="188"/>
      <c r="D277" s="189"/>
      <c r="E277" s="189"/>
      <c r="F277" s="190"/>
      <c r="G277" s="189"/>
      <c r="H277" s="153"/>
      <c r="I277" s="153"/>
      <c r="J277" s="153"/>
      <c r="K277" s="153"/>
      <c r="L277" s="153"/>
      <c r="M277" s="153"/>
      <c r="N277" s="153"/>
      <c r="O277" s="153"/>
    </row>
    <row r="278" spans="1:15" s="187" customFormat="1" x14ac:dyDescent="0.2">
      <c r="A278" s="162"/>
      <c r="B278" s="162"/>
      <c r="C278" s="188"/>
      <c r="D278" s="189"/>
      <c r="E278" s="189"/>
      <c r="F278" s="190"/>
      <c r="G278" s="189"/>
      <c r="H278" s="153"/>
      <c r="I278" s="153"/>
      <c r="J278" s="153"/>
      <c r="K278" s="153"/>
      <c r="L278" s="153"/>
      <c r="M278" s="153"/>
      <c r="N278" s="153"/>
      <c r="O278" s="153"/>
    </row>
    <row r="279" spans="1:15" s="187" customFormat="1" x14ac:dyDescent="0.2">
      <c r="A279" s="162"/>
      <c r="B279" s="162"/>
      <c r="C279" s="188"/>
      <c r="D279" s="189"/>
      <c r="E279" s="189"/>
      <c r="F279" s="190"/>
      <c r="G279" s="189"/>
      <c r="H279" s="153"/>
      <c r="I279" s="153"/>
      <c r="J279" s="153"/>
      <c r="K279" s="153"/>
      <c r="L279" s="153"/>
      <c r="M279" s="153"/>
      <c r="N279" s="153"/>
      <c r="O279" s="153"/>
    </row>
    <row r="280" spans="1:15" s="187" customFormat="1" x14ac:dyDescent="0.2">
      <c r="A280" s="162"/>
      <c r="B280" s="162"/>
      <c r="C280" s="188"/>
      <c r="D280" s="189"/>
      <c r="E280" s="189"/>
      <c r="F280" s="190"/>
      <c r="G280" s="189"/>
      <c r="H280" s="153"/>
      <c r="I280" s="153"/>
      <c r="J280" s="153"/>
      <c r="K280" s="153"/>
      <c r="L280" s="153"/>
      <c r="M280" s="153"/>
      <c r="N280" s="153"/>
      <c r="O280" s="153"/>
    </row>
    <row r="281" spans="1:15" s="187" customFormat="1" x14ac:dyDescent="0.2">
      <c r="A281" s="162"/>
      <c r="B281" s="162"/>
      <c r="C281" s="188"/>
      <c r="D281" s="189"/>
      <c r="E281" s="189"/>
      <c r="F281" s="190"/>
      <c r="G281" s="189"/>
      <c r="H281" s="153"/>
      <c r="I281" s="153"/>
      <c r="J281" s="153"/>
      <c r="K281" s="153"/>
      <c r="L281" s="153"/>
      <c r="M281" s="153"/>
      <c r="N281" s="153"/>
      <c r="O281" s="153"/>
    </row>
    <row r="282" spans="1:15" s="187" customFormat="1" x14ac:dyDescent="0.2">
      <c r="A282" s="162"/>
      <c r="B282" s="162"/>
      <c r="C282" s="188"/>
      <c r="D282" s="189"/>
      <c r="E282" s="189"/>
      <c r="F282" s="190"/>
      <c r="G282" s="189"/>
      <c r="H282" s="153"/>
      <c r="I282" s="153"/>
      <c r="J282" s="153"/>
      <c r="K282" s="153"/>
      <c r="L282" s="153"/>
      <c r="M282" s="153"/>
      <c r="N282" s="153"/>
      <c r="O282" s="153"/>
    </row>
    <row r="283" spans="1:15" s="187" customFormat="1" x14ac:dyDescent="0.2">
      <c r="A283" s="162"/>
      <c r="B283" s="162"/>
      <c r="C283" s="188"/>
      <c r="D283" s="189"/>
      <c r="E283" s="189"/>
      <c r="F283" s="190"/>
      <c r="G283" s="189"/>
      <c r="H283" s="153"/>
      <c r="I283" s="153"/>
      <c r="J283" s="153"/>
      <c r="K283" s="153"/>
      <c r="L283" s="153"/>
      <c r="M283" s="153"/>
      <c r="N283" s="153"/>
      <c r="O283" s="153"/>
    </row>
    <row r="284" spans="1:15" s="187" customFormat="1" x14ac:dyDescent="0.2">
      <c r="A284" s="162"/>
      <c r="B284" s="162"/>
      <c r="C284" s="188"/>
      <c r="D284" s="189"/>
      <c r="E284" s="189"/>
      <c r="F284" s="190"/>
      <c r="G284" s="189"/>
      <c r="H284" s="153"/>
      <c r="I284" s="153"/>
      <c r="J284" s="153"/>
      <c r="K284" s="153"/>
      <c r="L284" s="153"/>
      <c r="M284" s="153"/>
      <c r="N284" s="153"/>
      <c r="O284" s="153"/>
    </row>
    <row r="285" spans="1:15" s="187" customFormat="1" x14ac:dyDescent="0.2">
      <c r="A285" s="162"/>
      <c r="B285" s="162"/>
      <c r="C285" s="188"/>
      <c r="D285" s="189"/>
      <c r="E285" s="189"/>
      <c r="F285" s="190"/>
      <c r="G285" s="189"/>
      <c r="H285" s="153"/>
      <c r="I285" s="153"/>
      <c r="J285" s="153"/>
      <c r="K285" s="153"/>
      <c r="L285" s="153"/>
      <c r="M285" s="153"/>
      <c r="N285" s="153"/>
      <c r="O285" s="153"/>
    </row>
    <row r="286" spans="1:15" s="187" customFormat="1" x14ac:dyDescent="0.2">
      <c r="A286" s="162"/>
      <c r="B286" s="162"/>
      <c r="C286" s="188"/>
      <c r="D286" s="189"/>
      <c r="E286" s="189"/>
      <c r="F286" s="190"/>
      <c r="G286" s="189"/>
      <c r="H286" s="153"/>
      <c r="I286" s="153"/>
      <c r="J286" s="153"/>
      <c r="K286" s="153"/>
      <c r="L286" s="153"/>
      <c r="M286" s="153"/>
      <c r="N286" s="153"/>
      <c r="O286" s="153"/>
    </row>
    <row r="287" spans="1:15" s="187" customFormat="1" x14ac:dyDescent="0.2">
      <c r="A287" s="162"/>
      <c r="B287" s="162"/>
      <c r="C287" s="188"/>
      <c r="D287" s="189"/>
      <c r="E287" s="189"/>
      <c r="F287" s="190"/>
      <c r="G287" s="189"/>
      <c r="H287" s="153"/>
      <c r="I287" s="153"/>
      <c r="J287" s="153"/>
      <c r="K287" s="153"/>
      <c r="L287" s="153"/>
      <c r="M287" s="153"/>
      <c r="N287" s="153"/>
      <c r="O287" s="153"/>
    </row>
    <row r="288" spans="1:15" s="187" customFormat="1" x14ac:dyDescent="0.2">
      <c r="A288" s="162"/>
      <c r="B288" s="162"/>
      <c r="C288" s="188"/>
      <c r="D288" s="189"/>
      <c r="E288" s="189"/>
      <c r="F288" s="190"/>
      <c r="G288" s="189"/>
      <c r="H288" s="153"/>
      <c r="I288" s="153"/>
      <c r="J288" s="153"/>
      <c r="K288" s="153"/>
      <c r="L288" s="153"/>
      <c r="M288" s="153"/>
      <c r="N288" s="153"/>
      <c r="O288" s="153"/>
    </row>
    <row r="289" spans="1:15" s="187" customFormat="1" x14ac:dyDescent="0.2">
      <c r="A289" s="162"/>
      <c r="B289" s="162"/>
      <c r="C289" s="188"/>
      <c r="D289" s="189"/>
      <c r="E289" s="189"/>
      <c r="F289" s="190"/>
      <c r="G289" s="189"/>
      <c r="H289" s="153"/>
      <c r="I289" s="153"/>
      <c r="J289" s="153"/>
      <c r="K289" s="153"/>
      <c r="L289" s="153"/>
      <c r="M289" s="153"/>
      <c r="N289" s="153"/>
      <c r="O289" s="153"/>
    </row>
    <row r="290" spans="1:15" s="187" customFormat="1" x14ac:dyDescent="0.2">
      <c r="A290" s="162"/>
      <c r="B290" s="162"/>
      <c r="C290" s="188"/>
      <c r="D290" s="189"/>
      <c r="E290" s="189"/>
      <c r="F290" s="190"/>
      <c r="G290" s="189"/>
      <c r="H290" s="153"/>
      <c r="I290" s="153"/>
      <c r="J290" s="153"/>
      <c r="K290" s="153"/>
      <c r="L290" s="153"/>
      <c r="M290" s="153"/>
      <c r="N290" s="153"/>
      <c r="O290" s="153"/>
    </row>
    <row r="291" spans="1:15" s="187" customFormat="1" x14ac:dyDescent="0.2">
      <c r="A291" s="162"/>
      <c r="B291" s="162"/>
      <c r="C291" s="188"/>
      <c r="D291" s="189"/>
      <c r="E291" s="189"/>
      <c r="F291" s="190"/>
      <c r="G291" s="189"/>
      <c r="H291" s="153"/>
      <c r="I291" s="153"/>
      <c r="J291" s="153"/>
      <c r="K291" s="153"/>
      <c r="L291" s="153"/>
      <c r="M291" s="153"/>
      <c r="N291" s="153"/>
      <c r="O291" s="153"/>
    </row>
    <row r="292" spans="1:15" s="187" customFormat="1" x14ac:dyDescent="0.2">
      <c r="A292" s="162"/>
      <c r="B292" s="162"/>
      <c r="C292" s="188"/>
      <c r="D292" s="189"/>
      <c r="E292" s="189"/>
      <c r="F292" s="190"/>
      <c r="G292" s="189"/>
      <c r="H292" s="153"/>
      <c r="I292" s="153"/>
      <c r="J292" s="153"/>
      <c r="K292" s="153"/>
      <c r="L292" s="153"/>
      <c r="M292" s="153"/>
      <c r="N292" s="153"/>
      <c r="O292" s="153"/>
    </row>
    <row r="293" spans="1:15" s="187" customFormat="1" x14ac:dyDescent="0.2">
      <c r="A293" s="162"/>
      <c r="B293" s="162"/>
      <c r="C293" s="188"/>
      <c r="D293" s="189"/>
      <c r="E293" s="189"/>
      <c r="F293" s="190"/>
      <c r="G293" s="189"/>
      <c r="H293" s="153"/>
      <c r="I293" s="153"/>
      <c r="J293" s="153"/>
      <c r="K293" s="153"/>
      <c r="L293" s="153"/>
      <c r="M293" s="153"/>
      <c r="N293" s="153"/>
      <c r="O293" s="153"/>
    </row>
    <row r="294" spans="1:15" s="187" customFormat="1" x14ac:dyDescent="0.2">
      <c r="A294" s="162"/>
      <c r="B294" s="162"/>
      <c r="C294" s="188"/>
      <c r="D294" s="189"/>
      <c r="E294" s="189"/>
      <c r="F294" s="190"/>
      <c r="G294" s="189"/>
      <c r="H294" s="153"/>
      <c r="I294" s="153"/>
      <c r="J294" s="153"/>
      <c r="K294" s="153"/>
      <c r="L294" s="153"/>
      <c r="M294" s="153"/>
      <c r="N294" s="153"/>
      <c r="O294" s="153"/>
    </row>
    <row r="295" spans="1:15" s="187" customFormat="1" x14ac:dyDescent="0.2">
      <c r="A295" s="162"/>
      <c r="B295" s="162"/>
      <c r="C295" s="188"/>
      <c r="D295" s="189"/>
      <c r="E295" s="189"/>
      <c r="F295" s="190"/>
      <c r="G295" s="189"/>
      <c r="H295" s="153"/>
      <c r="I295" s="153"/>
      <c r="J295" s="153"/>
      <c r="K295" s="153"/>
      <c r="L295" s="153"/>
      <c r="M295" s="153"/>
      <c r="N295" s="153"/>
      <c r="O295" s="153"/>
    </row>
    <row r="296" spans="1:15" s="187" customFormat="1" x14ac:dyDescent="0.2">
      <c r="A296" s="162"/>
      <c r="B296" s="162"/>
      <c r="C296" s="188"/>
      <c r="D296" s="189"/>
      <c r="E296" s="189"/>
      <c r="F296" s="190"/>
      <c r="G296" s="189"/>
      <c r="H296" s="153"/>
      <c r="I296" s="153"/>
      <c r="J296" s="153"/>
      <c r="K296" s="153"/>
      <c r="L296" s="153"/>
      <c r="M296" s="153"/>
      <c r="N296" s="153"/>
      <c r="O296" s="153"/>
    </row>
    <row r="297" spans="1:15" s="187" customFormat="1" x14ac:dyDescent="0.2">
      <c r="A297" s="162"/>
      <c r="B297" s="162"/>
      <c r="C297" s="188"/>
      <c r="D297" s="189"/>
      <c r="E297" s="189"/>
      <c r="F297" s="190"/>
      <c r="G297" s="189"/>
      <c r="H297" s="153"/>
      <c r="I297" s="153"/>
      <c r="J297" s="153"/>
      <c r="K297" s="153"/>
      <c r="L297" s="153"/>
      <c r="M297" s="153"/>
      <c r="N297" s="153"/>
      <c r="O297" s="153"/>
    </row>
    <row r="298" spans="1:15" s="187" customFormat="1" x14ac:dyDescent="0.2">
      <c r="A298" s="162"/>
      <c r="B298" s="162"/>
      <c r="C298" s="188"/>
      <c r="D298" s="189"/>
      <c r="E298" s="189"/>
      <c r="F298" s="190"/>
      <c r="G298" s="189"/>
      <c r="H298" s="153"/>
      <c r="I298" s="153"/>
      <c r="J298" s="153"/>
      <c r="K298" s="153"/>
      <c r="L298" s="153"/>
      <c r="M298" s="153"/>
      <c r="N298" s="153"/>
      <c r="O298" s="153"/>
    </row>
    <row r="299" spans="1:15" s="187" customFormat="1" x14ac:dyDescent="0.2">
      <c r="A299" s="162"/>
      <c r="B299" s="162"/>
      <c r="C299" s="188"/>
      <c r="D299" s="189"/>
      <c r="E299" s="189"/>
      <c r="F299" s="190"/>
      <c r="G299" s="189"/>
      <c r="H299" s="153"/>
      <c r="I299" s="153"/>
      <c r="J299" s="153"/>
      <c r="K299" s="153"/>
      <c r="L299" s="153"/>
      <c r="M299" s="153"/>
      <c r="N299" s="153"/>
      <c r="O299" s="153"/>
    </row>
    <row r="300" spans="1:15" s="187" customFormat="1" x14ac:dyDescent="0.2">
      <c r="A300" s="162"/>
      <c r="B300" s="162"/>
      <c r="C300" s="188"/>
      <c r="D300" s="189"/>
      <c r="E300" s="189"/>
      <c r="F300" s="190"/>
      <c r="G300" s="189"/>
      <c r="H300" s="153"/>
      <c r="I300" s="153"/>
      <c r="J300" s="153"/>
      <c r="K300" s="153"/>
      <c r="L300" s="153"/>
      <c r="M300" s="153"/>
      <c r="N300" s="153"/>
      <c r="O300" s="153"/>
    </row>
  </sheetData>
  <autoFilter ref="C3:G3"/>
  <phoneticPr fontId="9"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sheetPr>
  <dimension ref="A1:BM1292"/>
  <sheetViews>
    <sheetView showGridLines="0" workbookViewId="0">
      <pane xSplit="5" ySplit="10" topLeftCell="F11" activePane="bottomRight" state="frozen"/>
      <selection activeCell="P19" sqref="P19"/>
      <selection pane="topRight" activeCell="P19" sqref="P19"/>
      <selection pane="bottomLeft" activeCell="P19" sqref="P19"/>
      <selection pane="bottomRight" activeCell="P19" sqref="P19"/>
    </sheetView>
  </sheetViews>
  <sheetFormatPr defaultRowHeight="12.75" x14ac:dyDescent="0.2"/>
  <cols>
    <col min="1" max="2" width="2.7109375" customWidth="1"/>
    <col min="3" max="3" width="12.28515625" hidden="1" customWidth="1"/>
    <col min="4" max="4" width="15.7109375" style="164" customWidth="1"/>
    <col min="5" max="21" width="20.7109375" style="164" customWidth="1"/>
    <col min="22" max="37" width="20.7109375" style="164" hidden="1" customWidth="1"/>
    <col min="38" max="39" width="9.28515625" style="164" bestFit="1" customWidth="1"/>
    <col min="40" max="16384" width="9.140625" style="164"/>
  </cols>
  <sheetData>
    <row r="1" spans="1:65" customFormat="1" x14ac:dyDescent="0.2">
      <c r="A1" s="110"/>
      <c r="B1" s="110"/>
      <c r="C1" s="110"/>
      <c r="D1" s="110"/>
      <c r="E1" s="110"/>
      <c r="F1" s="110"/>
      <c r="G1" s="110"/>
      <c r="H1" s="110"/>
      <c r="I1" s="110"/>
      <c r="J1" s="110"/>
      <c r="K1" s="110"/>
      <c r="L1" s="110"/>
      <c r="M1" s="110"/>
      <c r="N1" s="146"/>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x14ac:dyDescent="0.25">
      <c r="A2" s="110"/>
      <c r="B2" s="110"/>
      <c r="C2" s="110" t="b">
        <v>0</v>
      </c>
      <c r="D2" s="110"/>
      <c r="E2" s="110"/>
      <c r="F2" s="110"/>
      <c r="G2" s="110"/>
      <c r="H2" s="110"/>
      <c r="I2" s="110"/>
      <c r="J2" s="110"/>
      <c r="K2" s="110"/>
      <c r="L2" s="110"/>
      <c r="M2" s="110"/>
      <c r="N2" s="146"/>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x14ac:dyDescent="0.2">
      <c r="A3" s="110"/>
      <c r="B3" s="110"/>
      <c r="C3" s="110" t="s">
        <v>113</v>
      </c>
      <c r="D3" s="155" t="s">
        <v>263</v>
      </c>
      <c r="E3" s="174"/>
      <c r="F3" s="175"/>
      <c r="G3" s="110"/>
      <c r="H3" s="110"/>
      <c r="I3" s="110"/>
      <c r="J3" s="110"/>
      <c r="K3" s="110"/>
      <c r="L3" s="110"/>
      <c r="M3" s="110"/>
      <c r="N3" s="146"/>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x14ac:dyDescent="0.2">
      <c r="A4" s="110"/>
      <c r="B4" s="110"/>
      <c r="C4" s="110" t="s">
        <v>114</v>
      </c>
      <c r="D4" s="156" t="s">
        <v>115</v>
      </c>
      <c r="E4" s="176"/>
      <c r="F4" s="177"/>
      <c r="G4" s="110"/>
      <c r="H4" s="110"/>
      <c r="I4" s="110"/>
      <c r="J4" s="110"/>
      <c r="K4" s="110"/>
      <c r="L4" s="110"/>
      <c r="M4" s="110"/>
      <c r="N4" s="146"/>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x14ac:dyDescent="0.2">
      <c r="A5" s="110"/>
      <c r="B5" s="110"/>
      <c r="C5" s="110" t="s">
        <v>116</v>
      </c>
      <c r="D5" s="156" t="s">
        <v>214</v>
      </c>
      <c r="E5" s="176"/>
      <c r="F5" s="177"/>
      <c r="G5" s="110"/>
      <c r="H5" s="110"/>
      <c r="I5" s="110"/>
      <c r="J5" s="110"/>
      <c r="K5" s="110"/>
      <c r="L5" s="110"/>
      <c r="M5" s="110"/>
      <c r="N5" s="146"/>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x14ac:dyDescent="0.2">
      <c r="A6" s="110"/>
      <c r="B6" s="110"/>
      <c r="C6" s="110" t="s">
        <v>117</v>
      </c>
      <c r="D6" s="156" t="s">
        <v>118</v>
      </c>
      <c r="E6" s="257"/>
      <c r="F6" s="178"/>
      <c r="G6" s="110"/>
      <c r="H6" s="110"/>
      <c r="I6" s="110"/>
      <c r="J6" s="110"/>
      <c r="K6" s="110"/>
      <c r="L6" s="110"/>
      <c r="M6" s="110"/>
      <c r="N6" s="146"/>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x14ac:dyDescent="0.2">
      <c r="A7" s="110"/>
      <c r="B7" s="110"/>
      <c r="C7" s="110" t="s">
        <v>119</v>
      </c>
      <c r="D7" s="156" t="s">
        <v>120</v>
      </c>
      <c r="E7" s="179"/>
      <c r="F7" s="180"/>
      <c r="G7" s="110"/>
      <c r="H7" s="154" t="str">
        <f ca="1">HYPERLINK(Current_Period_Link,"Link back to Planning View")</f>
        <v>Link back to Planning View</v>
      </c>
      <c r="I7" s="110"/>
      <c r="J7" s="110"/>
      <c r="K7" s="110"/>
      <c r="L7" s="110"/>
      <c r="M7" s="110"/>
      <c r="N7" s="146"/>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x14ac:dyDescent="0.25">
      <c r="A8" s="110"/>
      <c r="B8" s="110"/>
      <c r="C8" s="110" t="s">
        <v>121</v>
      </c>
      <c r="D8" s="157" t="s">
        <v>122</v>
      </c>
      <c r="E8" s="181"/>
      <c r="F8" s="182"/>
      <c r="G8" s="110"/>
      <c r="H8" s="110"/>
      <c r="I8" s="110"/>
      <c r="J8" s="110"/>
      <c r="K8" s="110"/>
      <c r="L8" s="110"/>
      <c r="M8" s="110"/>
      <c r="N8" s="146"/>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x14ac:dyDescent="0.25">
      <c r="A9" s="110"/>
      <c r="B9" s="110"/>
      <c r="C9" s="110"/>
      <c r="D9" s="110"/>
      <c r="E9" s="110"/>
      <c r="F9" s="110"/>
      <c r="G9" s="110"/>
      <c r="H9" s="147"/>
      <c r="I9" s="110"/>
      <c r="J9" s="110"/>
      <c r="K9" s="110"/>
      <c r="L9" s="110"/>
      <c r="M9" s="110"/>
      <c r="N9" s="146"/>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1" customFormat="1" ht="14.25" thickTop="1" thickBot="1" x14ac:dyDescent="0.25">
      <c r="A10" s="139"/>
      <c r="B10" s="139"/>
      <c r="C10" s="139"/>
      <c r="D10" s="158"/>
      <c r="E10" s="158"/>
      <c r="F10" s="158"/>
      <c r="G10" s="158"/>
      <c r="H10" s="158"/>
      <c r="I10" s="158"/>
      <c r="J10" s="158"/>
      <c r="K10" s="158"/>
      <c r="L10" s="158"/>
      <c r="M10" s="158"/>
      <c r="N10" s="159"/>
      <c r="O10" s="158"/>
      <c r="P10" s="158"/>
      <c r="Q10" s="158"/>
      <c r="R10" s="158"/>
      <c r="S10" s="158"/>
      <c r="T10" s="158"/>
      <c r="U10" s="158"/>
      <c r="V10" s="158" t="s">
        <v>123</v>
      </c>
      <c r="W10" s="158" t="s">
        <v>124</v>
      </c>
      <c r="X10" s="158" t="s">
        <v>125</v>
      </c>
      <c r="Y10" s="158" t="s">
        <v>126</v>
      </c>
      <c r="Z10" s="158" t="s">
        <v>127</v>
      </c>
      <c r="AA10" s="158" t="s">
        <v>128</v>
      </c>
      <c r="AB10" s="158" t="s">
        <v>129</v>
      </c>
      <c r="AC10" s="158" t="s">
        <v>130</v>
      </c>
      <c r="AD10" s="158" t="s">
        <v>131</v>
      </c>
      <c r="AE10" s="158" t="s">
        <v>132</v>
      </c>
      <c r="AF10" s="158" t="s">
        <v>133</v>
      </c>
      <c r="AG10" s="158" t="s">
        <v>134</v>
      </c>
      <c r="AH10" s="158" t="s">
        <v>135</v>
      </c>
      <c r="AI10" s="158" t="s">
        <v>136</v>
      </c>
      <c r="AJ10" s="158" t="s">
        <v>137</v>
      </c>
      <c r="AK10" s="158" t="s">
        <v>138</v>
      </c>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row>
    <row r="11" spans="1:65" ht="13.5" thickTop="1" x14ac:dyDescent="0.2">
      <c r="A11" s="110"/>
      <c r="B11" s="110"/>
      <c r="C11" s="110"/>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3"/>
      <c r="AG11" s="183"/>
      <c r="AH11" s="183"/>
      <c r="AI11" s="183"/>
      <c r="AJ11" s="183"/>
      <c r="AK11" s="183"/>
      <c r="AL11" s="183"/>
      <c r="AM11" s="183"/>
      <c r="AN11" s="183"/>
      <c r="AO11" s="183"/>
      <c r="AP11" s="183"/>
      <c r="AQ11" s="183"/>
      <c r="AR11" s="183"/>
      <c r="AS11" s="183"/>
      <c r="AT11" s="183"/>
      <c r="AU11" s="183"/>
      <c r="AV11" s="183"/>
      <c r="AW11" s="183"/>
      <c r="AX11" s="183"/>
      <c r="AY11" s="183"/>
      <c r="AZ11" s="183"/>
      <c r="BA11" s="183"/>
      <c r="BB11" s="183"/>
      <c r="BC11" s="183"/>
      <c r="BD11" s="183"/>
      <c r="BE11" s="183"/>
      <c r="BF11" s="183"/>
      <c r="BG11" s="183"/>
      <c r="BH11" s="183"/>
      <c r="BI11" s="183"/>
      <c r="BJ11" s="183"/>
      <c r="BK11" s="183"/>
      <c r="BL11" s="183"/>
      <c r="BM11" s="183"/>
    </row>
    <row r="12" spans="1:65" x14ac:dyDescent="0.2">
      <c r="A12" s="110"/>
      <c r="B12" s="110"/>
      <c r="C12" s="110"/>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c r="BJ12" s="183"/>
      <c r="BK12" s="183"/>
      <c r="BL12" s="183"/>
      <c r="BM12" s="183"/>
    </row>
    <row r="13" spans="1:65" x14ac:dyDescent="0.2">
      <c r="A13" s="110"/>
      <c r="B13" s="110"/>
      <c r="C13" s="110"/>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row>
    <row r="14" spans="1:65" x14ac:dyDescent="0.2">
      <c r="A14" s="110"/>
      <c r="B14" s="110"/>
      <c r="C14" s="110"/>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row>
    <row r="15" spans="1:65" x14ac:dyDescent="0.2">
      <c r="A15" s="110"/>
      <c r="B15" s="110"/>
      <c r="C15" s="110"/>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3"/>
      <c r="AG15" s="183"/>
      <c r="AH15" s="183"/>
      <c r="AI15" s="183"/>
      <c r="AJ15" s="183"/>
      <c r="AK15" s="183"/>
      <c r="AL15" s="183"/>
      <c r="AM15" s="183"/>
      <c r="AN15" s="183"/>
      <c r="AO15" s="183"/>
      <c r="AP15" s="183"/>
      <c r="AQ15" s="183"/>
      <c r="AR15" s="183"/>
      <c r="AS15" s="183"/>
      <c r="AT15" s="183"/>
      <c r="AU15" s="183"/>
      <c r="AV15" s="183"/>
      <c r="AW15" s="183"/>
      <c r="AX15" s="183"/>
      <c r="AY15" s="183"/>
      <c r="AZ15" s="183"/>
      <c r="BA15" s="183"/>
      <c r="BB15" s="183"/>
      <c r="BC15" s="183"/>
      <c r="BD15" s="183"/>
      <c r="BE15" s="183"/>
      <c r="BF15" s="183"/>
      <c r="BG15" s="183"/>
      <c r="BH15" s="183"/>
      <c r="BI15" s="183"/>
      <c r="BJ15" s="183"/>
      <c r="BK15" s="183"/>
      <c r="BL15" s="183"/>
      <c r="BM15" s="183"/>
    </row>
    <row r="16" spans="1:65" x14ac:dyDescent="0.2">
      <c r="A16" s="110"/>
      <c r="B16" s="110"/>
      <c r="C16" s="110"/>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3"/>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183"/>
      <c r="BD16" s="183"/>
      <c r="BE16" s="183"/>
      <c r="BF16" s="183"/>
      <c r="BG16" s="183"/>
      <c r="BH16" s="183"/>
      <c r="BI16" s="183"/>
      <c r="BJ16" s="183"/>
      <c r="BK16" s="183"/>
      <c r="BL16" s="183"/>
      <c r="BM16" s="183"/>
    </row>
    <row r="17" spans="1:65" x14ac:dyDescent="0.2">
      <c r="A17" s="110"/>
      <c r="B17" s="110"/>
      <c r="C17" s="110"/>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c r="AX17" s="183"/>
      <c r="AY17" s="183"/>
      <c r="AZ17" s="183"/>
      <c r="BA17" s="183"/>
      <c r="BB17" s="183"/>
      <c r="BC17" s="183"/>
      <c r="BD17" s="183"/>
      <c r="BE17" s="183"/>
      <c r="BF17" s="183"/>
      <c r="BG17" s="183"/>
      <c r="BH17" s="183"/>
      <c r="BI17" s="183"/>
      <c r="BJ17" s="183"/>
      <c r="BK17" s="183"/>
      <c r="BL17" s="183"/>
      <c r="BM17" s="183"/>
    </row>
    <row r="18" spans="1:65" x14ac:dyDescent="0.2">
      <c r="A18" s="110"/>
      <c r="B18" s="110"/>
      <c r="C18" s="110"/>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row>
    <row r="19" spans="1:65" x14ac:dyDescent="0.2">
      <c r="A19" s="110"/>
      <c r="B19" s="110"/>
      <c r="C19" s="110"/>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3"/>
      <c r="AG19" s="183"/>
      <c r="AH19" s="183"/>
      <c r="AI19" s="183"/>
      <c r="AJ19" s="183"/>
      <c r="AK19" s="183"/>
      <c r="AL19" s="183"/>
      <c r="AM19" s="183"/>
      <c r="AN19" s="183"/>
      <c r="AO19" s="183"/>
      <c r="AP19" s="183"/>
      <c r="AQ19" s="183"/>
      <c r="AR19" s="183"/>
      <c r="AS19" s="183"/>
      <c r="AT19" s="183"/>
      <c r="AU19" s="183"/>
      <c r="AV19" s="183"/>
      <c r="AW19" s="183"/>
      <c r="AX19" s="183"/>
      <c r="AY19" s="183"/>
      <c r="AZ19" s="183"/>
      <c r="BA19" s="183"/>
      <c r="BB19" s="183"/>
      <c r="BC19" s="183"/>
      <c r="BD19" s="183"/>
      <c r="BE19" s="183"/>
      <c r="BF19" s="183"/>
      <c r="BG19" s="183"/>
      <c r="BH19" s="183"/>
      <c r="BI19" s="183"/>
      <c r="BJ19" s="183"/>
      <c r="BK19" s="183"/>
      <c r="BL19" s="183"/>
      <c r="BM19" s="183"/>
    </row>
    <row r="20" spans="1:65" x14ac:dyDescent="0.2">
      <c r="A20" s="110"/>
      <c r="B20" s="110"/>
      <c r="C20" s="110"/>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row>
    <row r="21" spans="1:65" x14ac:dyDescent="0.2">
      <c r="A21" s="110"/>
      <c r="B21" s="110"/>
      <c r="C21" s="110"/>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row>
    <row r="22" spans="1:65" x14ac:dyDescent="0.2">
      <c r="A22" s="110"/>
      <c r="B22" s="110"/>
      <c r="C22" s="110"/>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row>
    <row r="23" spans="1:65" x14ac:dyDescent="0.2">
      <c r="A23" s="110"/>
      <c r="B23" s="110"/>
      <c r="C23" s="110"/>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row>
    <row r="24" spans="1:65" x14ac:dyDescent="0.2">
      <c r="A24" s="110"/>
      <c r="B24" s="110"/>
      <c r="C24" s="110"/>
      <c r="D24" s="183"/>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3"/>
      <c r="BF24" s="183"/>
      <c r="BG24" s="183"/>
      <c r="BH24" s="183"/>
      <c r="BI24" s="183"/>
      <c r="BJ24" s="183"/>
      <c r="BK24" s="183"/>
      <c r="BL24" s="183"/>
      <c r="BM24" s="183"/>
    </row>
    <row r="25" spans="1:65" x14ac:dyDescent="0.2">
      <c r="A25" s="110"/>
      <c r="B25" s="110"/>
      <c r="C25" s="110"/>
      <c r="D25" s="183"/>
      <c r="E25" s="183"/>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3"/>
      <c r="AU25" s="183"/>
      <c r="AV25" s="183"/>
      <c r="AW25" s="183"/>
      <c r="AX25" s="183"/>
      <c r="AY25" s="183"/>
      <c r="AZ25" s="183"/>
      <c r="BA25" s="183"/>
      <c r="BB25" s="183"/>
      <c r="BC25" s="183"/>
      <c r="BD25" s="183"/>
      <c r="BE25" s="183"/>
      <c r="BF25" s="183"/>
      <c r="BG25" s="183"/>
      <c r="BH25" s="183"/>
      <c r="BI25" s="183"/>
      <c r="BJ25" s="183"/>
      <c r="BK25" s="183"/>
      <c r="BL25" s="183"/>
      <c r="BM25" s="183"/>
    </row>
    <row r="26" spans="1:65" x14ac:dyDescent="0.2">
      <c r="A26" s="110"/>
      <c r="B26" s="110"/>
      <c r="C26" s="11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row>
    <row r="27" spans="1:65" x14ac:dyDescent="0.2">
      <c r="A27" s="110"/>
      <c r="B27" s="110"/>
      <c r="C27" s="110"/>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3"/>
      <c r="BI27" s="183"/>
      <c r="BJ27" s="183"/>
      <c r="BK27" s="183"/>
      <c r="BL27" s="183"/>
      <c r="BM27" s="183"/>
    </row>
    <row r="28" spans="1:65" x14ac:dyDescent="0.2">
      <c r="A28" s="110"/>
      <c r="B28" s="110"/>
      <c r="C28" s="110"/>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183"/>
      <c r="AX28" s="183"/>
      <c r="AY28" s="183"/>
      <c r="AZ28" s="183"/>
      <c r="BA28" s="183"/>
      <c r="BB28" s="183"/>
      <c r="BC28" s="183"/>
      <c r="BD28" s="183"/>
      <c r="BE28" s="183"/>
      <c r="BF28" s="183"/>
      <c r="BG28" s="183"/>
      <c r="BH28" s="183"/>
      <c r="BI28" s="183"/>
      <c r="BJ28" s="183"/>
      <c r="BK28" s="183"/>
      <c r="BL28" s="183"/>
      <c r="BM28" s="183"/>
    </row>
    <row r="29" spans="1:65" x14ac:dyDescent="0.2">
      <c r="A29" s="110"/>
      <c r="B29" s="110"/>
      <c r="C29" s="110"/>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3"/>
      <c r="AT29" s="183"/>
      <c r="AU29" s="183"/>
      <c r="AV29" s="183"/>
      <c r="AW29" s="183"/>
      <c r="AX29" s="183"/>
      <c r="AY29" s="183"/>
      <c r="AZ29" s="183"/>
      <c r="BA29" s="183"/>
      <c r="BB29" s="183"/>
      <c r="BC29" s="183"/>
      <c r="BD29" s="183"/>
      <c r="BE29" s="183"/>
      <c r="BF29" s="183"/>
      <c r="BG29" s="183"/>
      <c r="BH29" s="183"/>
      <c r="BI29" s="183"/>
      <c r="BJ29" s="183"/>
      <c r="BK29" s="183"/>
      <c r="BL29" s="183"/>
      <c r="BM29" s="183"/>
    </row>
    <row r="30" spans="1:65" x14ac:dyDescent="0.2">
      <c r="A30" s="110"/>
      <c r="B30" s="110"/>
      <c r="C30" s="110"/>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row>
    <row r="31" spans="1:65" x14ac:dyDescent="0.2">
      <c r="A31" s="110"/>
      <c r="B31" s="110"/>
      <c r="C31" s="110"/>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3"/>
      <c r="BI31" s="183"/>
      <c r="BJ31" s="183"/>
      <c r="BK31" s="183"/>
      <c r="BL31" s="183"/>
      <c r="BM31" s="183"/>
    </row>
    <row r="32" spans="1:65" x14ac:dyDescent="0.2">
      <c r="A32" s="110"/>
      <c r="B32" s="110"/>
      <c r="C32" s="110"/>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row>
    <row r="33" spans="1:65" x14ac:dyDescent="0.2">
      <c r="A33" s="110"/>
      <c r="B33" s="110"/>
      <c r="C33" s="110"/>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3"/>
      <c r="AT33" s="183"/>
      <c r="AU33" s="183"/>
      <c r="AV33" s="183"/>
      <c r="AW33" s="183"/>
      <c r="AX33" s="183"/>
      <c r="AY33" s="183"/>
      <c r="AZ33" s="183"/>
      <c r="BA33" s="183"/>
      <c r="BB33" s="183"/>
      <c r="BC33" s="183"/>
      <c r="BD33" s="183"/>
      <c r="BE33" s="183"/>
      <c r="BF33" s="183"/>
      <c r="BG33" s="183"/>
      <c r="BH33" s="183"/>
      <c r="BI33" s="183"/>
      <c r="BJ33" s="183"/>
      <c r="BK33" s="183"/>
      <c r="BL33" s="183"/>
      <c r="BM33" s="183"/>
    </row>
    <row r="34" spans="1:65" x14ac:dyDescent="0.2">
      <c r="A34" s="110"/>
      <c r="B34" s="110"/>
      <c r="C34" s="110"/>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183"/>
      <c r="AX34" s="183"/>
      <c r="AY34" s="183"/>
      <c r="AZ34" s="183"/>
      <c r="BA34" s="183"/>
      <c r="BB34" s="183"/>
      <c r="BC34" s="183"/>
      <c r="BD34" s="183"/>
      <c r="BE34" s="183"/>
      <c r="BF34" s="183"/>
      <c r="BG34" s="183"/>
      <c r="BH34" s="183"/>
      <c r="BI34" s="183"/>
      <c r="BJ34" s="183"/>
      <c r="BK34" s="183"/>
      <c r="BL34" s="183"/>
      <c r="BM34" s="183"/>
    </row>
    <row r="35" spans="1:65" x14ac:dyDescent="0.2">
      <c r="A35" s="110"/>
      <c r="B35" s="110"/>
      <c r="C35" s="110"/>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3"/>
      <c r="AT35" s="183"/>
      <c r="AU35" s="183"/>
      <c r="AV35" s="183"/>
      <c r="AW35" s="183"/>
      <c r="AX35" s="183"/>
      <c r="AY35" s="183"/>
      <c r="AZ35" s="183"/>
      <c r="BA35" s="183"/>
      <c r="BB35" s="183"/>
      <c r="BC35" s="183"/>
      <c r="BD35" s="183"/>
      <c r="BE35" s="183"/>
      <c r="BF35" s="183"/>
      <c r="BG35" s="183"/>
      <c r="BH35" s="183"/>
      <c r="BI35" s="183"/>
      <c r="BJ35" s="183"/>
      <c r="BK35" s="183"/>
      <c r="BL35" s="183"/>
      <c r="BM35" s="183"/>
    </row>
    <row r="36" spans="1:65" x14ac:dyDescent="0.2">
      <c r="A36" s="110"/>
      <c r="B36" s="110"/>
      <c r="C36" s="110"/>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3"/>
      <c r="AT36" s="183"/>
      <c r="AU36" s="183"/>
      <c r="AV36" s="183"/>
      <c r="AW36" s="183"/>
      <c r="AX36" s="183"/>
      <c r="AY36" s="183"/>
      <c r="AZ36" s="183"/>
      <c r="BA36" s="183"/>
      <c r="BB36" s="183"/>
      <c r="BC36" s="183"/>
      <c r="BD36" s="183"/>
      <c r="BE36" s="183"/>
      <c r="BF36" s="183"/>
      <c r="BG36" s="183"/>
      <c r="BH36" s="183"/>
      <c r="BI36" s="183"/>
      <c r="BJ36" s="183"/>
      <c r="BK36" s="183"/>
      <c r="BL36" s="183"/>
      <c r="BM36" s="183"/>
    </row>
    <row r="37" spans="1:65" x14ac:dyDescent="0.2">
      <c r="A37" s="110"/>
      <c r="B37" s="110"/>
      <c r="C37" s="110"/>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83"/>
      <c r="BE37" s="183"/>
      <c r="BF37" s="183"/>
      <c r="BG37" s="183"/>
      <c r="BH37" s="183"/>
      <c r="BI37" s="183"/>
      <c r="BJ37" s="183"/>
      <c r="BK37" s="183"/>
      <c r="BL37" s="183"/>
      <c r="BM37" s="183"/>
    </row>
    <row r="38" spans="1:65" x14ac:dyDescent="0.2">
      <c r="A38" s="110"/>
      <c r="B38" s="110"/>
      <c r="C38" s="110"/>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row>
    <row r="39" spans="1:65" x14ac:dyDescent="0.2">
      <c r="A39" s="110"/>
      <c r="B39" s="110"/>
      <c r="C39" s="110"/>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3"/>
      <c r="AT39" s="183"/>
      <c r="AU39" s="183"/>
      <c r="AV39" s="183"/>
      <c r="AW39" s="183"/>
      <c r="AX39" s="183"/>
      <c r="AY39" s="183"/>
      <c r="AZ39" s="183"/>
      <c r="BA39" s="183"/>
      <c r="BB39" s="183"/>
      <c r="BC39" s="183"/>
      <c r="BD39" s="183"/>
      <c r="BE39" s="183"/>
      <c r="BF39" s="183"/>
      <c r="BG39" s="183"/>
      <c r="BH39" s="183"/>
      <c r="BI39" s="183"/>
      <c r="BJ39" s="183"/>
      <c r="BK39" s="183"/>
      <c r="BL39" s="183"/>
      <c r="BM39" s="183"/>
    </row>
    <row r="40" spans="1:65" x14ac:dyDescent="0.2">
      <c r="A40" s="110"/>
      <c r="B40" s="110"/>
      <c r="C40" s="110"/>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3"/>
      <c r="AT40" s="183"/>
      <c r="AU40" s="183"/>
      <c r="AV40" s="183"/>
      <c r="AW40" s="183"/>
      <c r="AX40" s="183"/>
      <c r="AY40" s="183"/>
      <c r="AZ40" s="183"/>
      <c r="BA40" s="183"/>
      <c r="BB40" s="183"/>
      <c r="BC40" s="183"/>
      <c r="BD40" s="183"/>
      <c r="BE40" s="183"/>
      <c r="BF40" s="183"/>
      <c r="BG40" s="183"/>
      <c r="BH40" s="183"/>
      <c r="BI40" s="183"/>
      <c r="BJ40" s="183"/>
      <c r="BK40" s="183"/>
      <c r="BL40" s="183"/>
      <c r="BM40" s="183"/>
    </row>
    <row r="41" spans="1:65" x14ac:dyDescent="0.2">
      <c r="A41" s="110"/>
      <c r="B41" s="110"/>
      <c r="C41" s="110"/>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3"/>
      <c r="AT41" s="183"/>
      <c r="AU41" s="183"/>
      <c r="AV41" s="183"/>
      <c r="AW41" s="183"/>
      <c r="AX41" s="183"/>
      <c r="AY41" s="183"/>
      <c r="AZ41" s="183"/>
      <c r="BA41" s="183"/>
      <c r="BB41" s="183"/>
      <c r="BC41" s="183"/>
      <c r="BD41" s="183"/>
      <c r="BE41" s="183"/>
      <c r="BF41" s="183"/>
      <c r="BG41" s="183"/>
      <c r="BH41" s="183"/>
      <c r="BI41" s="183"/>
      <c r="BJ41" s="183"/>
      <c r="BK41" s="183"/>
      <c r="BL41" s="183"/>
      <c r="BM41" s="183"/>
    </row>
    <row r="42" spans="1:65" x14ac:dyDescent="0.2">
      <c r="A42" s="110"/>
      <c r="B42" s="110"/>
      <c r="C42" s="110"/>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3"/>
      <c r="AW42" s="183"/>
      <c r="AX42" s="183"/>
      <c r="AY42" s="183"/>
      <c r="AZ42" s="183"/>
      <c r="BA42" s="183"/>
      <c r="BB42" s="183"/>
      <c r="BC42" s="183"/>
      <c r="BD42" s="183"/>
      <c r="BE42" s="183"/>
      <c r="BF42" s="183"/>
      <c r="BG42" s="183"/>
      <c r="BH42" s="183"/>
      <c r="BI42" s="183"/>
      <c r="BJ42" s="183"/>
      <c r="BK42" s="183"/>
      <c r="BL42" s="183"/>
      <c r="BM42" s="183"/>
    </row>
    <row r="43" spans="1:65" x14ac:dyDescent="0.2">
      <c r="A43" s="110"/>
      <c r="B43" s="110"/>
      <c r="C43" s="11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3"/>
      <c r="AW43" s="183"/>
      <c r="AX43" s="183"/>
      <c r="AY43" s="183"/>
      <c r="AZ43" s="183"/>
      <c r="BA43" s="183"/>
      <c r="BB43" s="183"/>
      <c r="BC43" s="183"/>
      <c r="BD43" s="183"/>
      <c r="BE43" s="183"/>
      <c r="BF43" s="183"/>
      <c r="BG43" s="183"/>
      <c r="BH43" s="183"/>
      <c r="BI43" s="183"/>
      <c r="BJ43" s="183"/>
      <c r="BK43" s="183"/>
      <c r="BL43" s="183"/>
      <c r="BM43" s="183"/>
    </row>
    <row r="44" spans="1:65" x14ac:dyDescent="0.2">
      <c r="A44" s="110"/>
      <c r="B44" s="110"/>
      <c r="C44" s="11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3"/>
      <c r="AT44" s="183"/>
      <c r="AU44" s="183"/>
      <c r="AV44" s="183"/>
      <c r="AW44" s="183"/>
      <c r="AX44" s="183"/>
      <c r="AY44" s="183"/>
      <c r="AZ44" s="183"/>
      <c r="BA44" s="183"/>
      <c r="BB44" s="183"/>
      <c r="BC44" s="183"/>
      <c r="BD44" s="183"/>
      <c r="BE44" s="183"/>
      <c r="BF44" s="183"/>
      <c r="BG44" s="183"/>
      <c r="BH44" s="183"/>
      <c r="BI44" s="183"/>
      <c r="BJ44" s="183"/>
      <c r="BK44" s="183"/>
      <c r="BL44" s="183"/>
      <c r="BM44" s="183"/>
    </row>
    <row r="45" spans="1:65" x14ac:dyDescent="0.2">
      <c r="A45" s="110"/>
      <c r="B45" s="110"/>
      <c r="C45" s="11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183"/>
      <c r="AX45" s="183"/>
      <c r="AY45" s="183"/>
      <c r="AZ45" s="183"/>
      <c r="BA45" s="183"/>
      <c r="BB45" s="183"/>
      <c r="BC45" s="183"/>
      <c r="BD45" s="183"/>
      <c r="BE45" s="183"/>
      <c r="BF45" s="183"/>
      <c r="BG45" s="183"/>
      <c r="BH45" s="183"/>
      <c r="BI45" s="183"/>
      <c r="BJ45" s="183"/>
      <c r="BK45" s="183"/>
      <c r="BL45" s="183"/>
      <c r="BM45" s="183"/>
    </row>
    <row r="46" spans="1:65" x14ac:dyDescent="0.2">
      <c r="A46" s="110"/>
      <c r="B46" s="110"/>
      <c r="C46" s="11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183"/>
      <c r="BI46" s="183"/>
      <c r="BJ46" s="183"/>
      <c r="BK46" s="183"/>
      <c r="BL46" s="183"/>
      <c r="BM46" s="183"/>
    </row>
    <row r="47" spans="1:65" x14ac:dyDescent="0.2">
      <c r="A47" s="110"/>
      <c r="B47" s="110"/>
      <c r="C47" s="110"/>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3"/>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c r="BJ47" s="183"/>
      <c r="BK47" s="183"/>
      <c r="BL47" s="183"/>
      <c r="BM47" s="183"/>
    </row>
    <row r="48" spans="1:65" x14ac:dyDescent="0.2">
      <c r="A48" s="110"/>
      <c r="B48" s="110"/>
      <c r="C48" s="110"/>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183"/>
      <c r="BI48" s="183"/>
      <c r="BJ48" s="183"/>
      <c r="BK48" s="183"/>
      <c r="BL48" s="183"/>
      <c r="BM48" s="183"/>
    </row>
    <row r="49" spans="1:65" x14ac:dyDescent="0.2">
      <c r="A49" s="110"/>
      <c r="B49" s="110"/>
      <c r="C49" s="110"/>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183"/>
      <c r="BI49" s="183"/>
      <c r="BJ49" s="183"/>
      <c r="BK49" s="183"/>
      <c r="BL49" s="183"/>
      <c r="BM49" s="183"/>
    </row>
    <row r="50" spans="1:65" x14ac:dyDescent="0.2">
      <c r="A50" s="110"/>
      <c r="B50" s="110"/>
      <c r="C50" s="110"/>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row>
    <row r="51" spans="1:65" x14ac:dyDescent="0.2">
      <c r="A51" s="110"/>
      <c r="B51" s="110"/>
      <c r="C51" s="110"/>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row>
    <row r="52" spans="1:65" x14ac:dyDescent="0.2">
      <c r="A52" s="110"/>
      <c r="B52" s="110"/>
      <c r="C52" s="110"/>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3"/>
      <c r="AL52" s="183"/>
      <c r="AM52" s="183"/>
      <c r="AN52" s="183"/>
      <c r="AO52" s="183"/>
      <c r="AP52" s="183"/>
      <c r="AQ52" s="183"/>
      <c r="AR52" s="183"/>
      <c r="AS52" s="183"/>
      <c r="AT52" s="183"/>
      <c r="AU52" s="183"/>
      <c r="AV52" s="183"/>
      <c r="AW52" s="183"/>
      <c r="AX52" s="183"/>
      <c r="AY52" s="183"/>
      <c r="AZ52" s="183"/>
      <c r="BA52" s="183"/>
      <c r="BB52" s="183"/>
      <c r="BC52" s="183"/>
      <c r="BD52" s="183"/>
      <c r="BE52" s="183"/>
      <c r="BF52" s="183"/>
      <c r="BG52" s="183"/>
      <c r="BH52" s="183"/>
      <c r="BI52" s="183"/>
      <c r="BJ52" s="183"/>
      <c r="BK52" s="183"/>
      <c r="BL52" s="183"/>
      <c r="BM52" s="183"/>
    </row>
    <row r="53" spans="1:65" x14ac:dyDescent="0.2">
      <c r="A53" s="110"/>
      <c r="B53" s="110"/>
      <c r="C53" s="110"/>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3"/>
      <c r="AL53" s="183"/>
      <c r="AM53" s="183"/>
      <c r="AN53" s="183"/>
      <c r="AO53" s="183"/>
      <c r="AP53" s="183"/>
      <c r="AQ53" s="183"/>
      <c r="AR53" s="183"/>
      <c r="AS53" s="183"/>
      <c r="AT53" s="183"/>
      <c r="AU53" s="183"/>
      <c r="AV53" s="183"/>
      <c r="AW53" s="183"/>
      <c r="AX53" s="183"/>
      <c r="AY53" s="183"/>
      <c r="AZ53" s="183"/>
      <c r="BA53" s="183"/>
      <c r="BB53" s="183"/>
      <c r="BC53" s="183"/>
      <c r="BD53" s="183"/>
      <c r="BE53" s="183"/>
      <c r="BF53" s="183"/>
      <c r="BG53" s="183"/>
      <c r="BH53" s="183"/>
      <c r="BI53" s="183"/>
      <c r="BJ53" s="183"/>
      <c r="BK53" s="183"/>
      <c r="BL53" s="183"/>
      <c r="BM53" s="183"/>
    </row>
    <row r="54" spans="1:65" x14ac:dyDescent="0.2">
      <c r="A54" s="110"/>
      <c r="B54" s="110"/>
      <c r="C54" s="110"/>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row>
    <row r="55" spans="1:65" x14ac:dyDescent="0.2">
      <c r="A55" s="110"/>
      <c r="B55" s="110"/>
      <c r="C55" s="110"/>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3"/>
      <c r="AT55" s="183"/>
      <c r="AU55" s="183"/>
      <c r="AV55" s="183"/>
      <c r="AW55" s="183"/>
      <c r="AX55" s="183"/>
      <c r="AY55" s="183"/>
      <c r="AZ55" s="183"/>
      <c r="BA55" s="183"/>
      <c r="BB55" s="183"/>
      <c r="BC55" s="183"/>
      <c r="BD55" s="183"/>
      <c r="BE55" s="183"/>
      <c r="BF55" s="183"/>
      <c r="BG55" s="183"/>
      <c r="BH55" s="183"/>
      <c r="BI55" s="183"/>
      <c r="BJ55" s="183"/>
      <c r="BK55" s="183"/>
      <c r="BL55" s="183"/>
      <c r="BM55" s="183"/>
    </row>
    <row r="56" spans="1:65" x14ac:dyDescent="0.2">
      <c r="A56" s="110"/>
      <c r="B56" s="110"/>
      <c r="C56" s="110"/>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3"/>
      <c r="AT56" s="183"/>
      <c r="AU56" s="183"/>
      <c r="AV56" s="183"/>
      <c r="AW56" s="183"/>
      <c r="AX56" s="183"/>
      <c r="AY56" s="183"/>
      <c r="AZ56" s="183"/>
      <c r="BA56" s="183"/>
      <c r="BB56" s="183"/>
      <c r="BC56" s="183"/>
      <c r="BD56" s="183"/>
      <c r="BE56" s="183"/>
      <c r="BF56" s="183"/>
      <c r="BG56" s="183"/>
      <c r="BH56" s="183"/>
      <c r="BI56" s="183"/>
      <c r="BJ56" s="183"/>
      <c r="BK56" s="183"/>
      <c r="BL56" s="183"/>
      <c r="BM56" s="183"/>
    </row>
    <row r="57" spans="1:65" x14ac:dyDescent="0.2">
      <c r="A57" s="110"/>
      <c r="B57" s="110"/>
      <c r="C57" s="110"/>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83"/>
      <c r="AR57" s="183"/>
      <c r="AS57" s="183"/>
      <c r="AT57" s="183"/>
      <c r="AU57" s="183"/>
      <c r="AV57" s="183"/>
      <c r="AW57" s="183"/>
      <c r="AX57" s="183"/>
      <c r="AY57" s="183"/>
      <c r="AZ57" s="183"/>
      <c r="BA57" s="183"/>
      <c r="BB57" s="183"/>
      <c r="BC57" s="183"/>
      <c r="BD57" s="183"/>
      <c r="BE57" s="183"/>
      <c r="BF57" s="183"/>
      <c r="BG57" s="183"/>
      <c r="BH57" s="183"/>
      <c r="BI57" s="183"/>
      <c r="BJ57" s="183"/>
      <c r="BK57" s="183"/>
      <c r="BL57" s="183"/>
      <c r="BM57" s="183"/>
    </row>
    <row r="58" spans="1:65" x14ac:dyDescent="0.2">
      <c r="A58" s="110"/>
      <c r="B58" s="110"/>
      <c r="C58" s="110"/>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c r="BJ58" s="183"/>
      <c r="BK58" s="183"/>
      <c r="BL58" s="183"/>
      <c r="BM58" s="183"/>
    </row>
    <row r="59" spans="1:65" x14ac:dyDescent="0.2">
      <c r="A59" s="110"/>
      <c r="B59" s="110"/>
      <c r="C59" s="110"/>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83"/>
      <c r="AR59" s="183"/>
      <c r="AS59" s="183"/>
      <c r="AT59" s="183"/>
      <c r="AU59" s="183"/>
      <c r="AV59" s="183"/>
      <c r="AW59" s="183"/>
      <c r="AX59" s="183"/>
      <c r="AY59" s="183"/>
      <c r="AZ59" s="183"/>
      <c r="BA59" s="183"/>
      <c r="BB59" s="183"/>
      <c r="BC59" s="183"/>
      <c r="BD59" s="183"/>
      <c r="BE59" s="183"/>
      <c r="BF59" s="183"/>
      <c r="BG59" s="183"/>
      <c r="BH59" s="183"/>
      <c r="BI59" s="183"/>
      <c r="BJ59" s="183"/>
      <c r="BK59" s="183"/>
      <c r="BL59" s="183"/>
      <c r="BM59" s="183"/>
    </row>
    <row r="60" spans="1:65" x14ac:dyDescent="0.2">
      <c r="A60" s="110"/>
      <c r="B60" s="110"/>
      <c r="C60" s="110"/>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83"/>
      <c r="AR60" s="183"/>
      <c r="AS60" s="183"/>
      <c r="AT60" s="183"/>
      <c r="AU60" s="183"/>
      <c r="AV60" s="183"/>
      <c r="AW60" s="183"/>
      <c r="AX60" s="183"/>
      <c r="AY60" s="183"/>
      <c r="AZ60" s="183"/>
      <c r="BA60" s="183"/>
      <c r="BB60" s="183"/>
      <c r="BC60" s="183"/>
      <c r="BD60" s="183"/>
      <c r="BE60" s="183"/>
      <c r="BF60" s="183"/>
      <c r="BG60" s="183"/>
      <c r="BH60" s="183"/>
      <c r="BI60" s="183"/>
      <c r="BJ60" s="183"/>
      <c r="BK60" s="183"/>
      <c r="BL60" s="183"/>
      <c r="BM60" s="183"/>
    </row>
    <row r="61" spans="1:65" x14ac:dyDescent="0.2">
      <c r="A61" s="110"/>
      <c r="B61" s="110"/>
      <c r="C61" s="110"/>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83"/>
      <c r="AR61" s="183"/>
      <c r="AS61" s="183"/>
      <c r="AT61" s="183"/>
      <c r="AU61" s="183"/>
      <c r="AV61" s="183"/>
      <c r="AW61" s="183"/>
      <c r="AX61" s="183"/>
      <c r="AY61" s="183"/>
      <c r="AZ61" s="183"/>
      <c r="BA61" s="183"/>
      <c r="BB61" s="183"/>
      <c r="BC61" s="183"/>
      <c r="BD61" s="183"/>
      <c r="BE61" s="183"/>
      <c r="BF61" s="183"/>
      <c r="BG61" s="183"/>
      <c r="BH61" s="183"/>
      <c r="BI61" s="183"/>
      <c r="BJ61" s="183"/>
      <c r="BK61" s="183"/>
      <c r="BL61" s="183"/>
      <c r="BM61" s="183"/>
    </row>
    <row r="62" spans="1:65" x14ac:dyDescent="0.2">
      <c r="A62" s="110"/>
      <c r="B62" s="110"/>
      <c r="C62" s="110"/>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83"/>
      <c r="AR62" s="183"/>
      <c r="AS62" s="183"/>
      <c r="AT62" s="183"/>
      <c r="AU62" s="183"/>
      <c r="AV62" s="183"/>
      <c r="AW62" s="183"/>
      <c r="AX62" s="183"/>
      <c r="AY62" s="183"/>
      <c r="AZ62" s="183"/>
      <c r="BA62" s="183"/>
      <c r="BB62" s="183"/>
      <c r="BC62" s="183"/>
      <c r="BD62" s="183"/>
      <c r="BE62" s="183"/>
      <c r="BF62" s="183"/>
      <c r="BG62" s="183"/>
      <c r="BH62" s="183"/>
      <c r="BI62" s="183"/>
      <c r="BJ62" s="183"/>
      <c r="BK62" s="183"/>
      <c r="BL62" s="183"/>
      <c r="BM62" s="183"/>
    </row>
    <row r="63" spans="1:65" x14ac:dyDescent="0.2">
      <c r="A63" s="110"/>
      <c r="B63" s="110"/>
      <c r="C63" s="110"/>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c r="BJ63" s="183"/>
      <c r="BK63" s="183"/>
      <c r="BL63" s="183"/>
      <c r="BM63" s="183"/>
    </row>
    <row r="64" spans="1:65" x14ac:dyDescent="0.2">
      <c r="A64" s="110"/>
      <c r="B64" s="110"/>
      <c r="C64" s="110"/>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row>
    <row r="65" spans="1:65" x14ac:dyDescent="0.2">
      <c r="A65" s="110"/>
      <c r="B65" s="110"/>
      <c r="C65" s="110"/>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c r="BC65" s="183"/>
      <c r="BD65" s="183"/>
      <c r="BE65" s="183"/>
      <c r="BF65" s="183"/>
      <c r="BG65" s="183"/>
      <c r="BH65" s="183"/>
      <c r="BI65" s="183"/>
      <c r="BJ65" s="183"/>
      <c r="BK65" s="183"/>
      <c r="BL65" s="183"/>
      <c r="BM65" s="183"/>
    </row>
    <row r="66" spans="1:65" x14ac:dyDescent="0.2">
      <c r="A66" s="110"/>
      <c r="B66" s="110"/>
      <c r="C66" s="110"/>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c r="AE66" s="183"/>
      <c r="AF66" s="183"/>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c r="BC66" s="183"/>
      <c r="BD66" s="183"/>
      <c r="BE66" s="183"/>
      <c r="BF66" s="183"/>
      <c r="BG66" s="183"/>
      <c r="BH66" s="183"/>
      <c r="BI66" s="183"/>
      <c r="BJ66" s="183"/>
      <c r="BK66" s="183"/>
      <c r="BL66" s="183"/>
      <c r="BM66" s="183"/>
    </row>
    <row r="67" spans="1:65" x14ac:dyDescent="0.2">
      <c r="A67" s="110"/>
      <c r="B67" s="110"/>
      <c r="C67" s="110"/>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row>
    <row r="68" spans="1:65" x14ac:dyDescent="0.2">
      <c r="A68" s="110"/>
      <c r="B68" s="110"/>
      <c r="C68" s="110"/>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row>
    <row r="69" spans="1:65" x14ac:dyDescent="0.2">
      <c r="A69" s="110"/>
      <c r="B69" s="110"/>
      <c r="C69" s="110"/>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3"/>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c r="BC69" s="183"/>
      <c r="BD69" s="183"/>
      <c r="BE69" s="183"/>
      <c r="BF69" s="183"/>
      <c r="BG69" s="183"/>
      <c r="BH69" s="183"/>
      <c r="BI69" s="183"/>
      <c r="BJ69" s="183"/>
      <c r="BK69" s="183"/>
      <c r="BL69" s="183"/>
      <c r="BM69" s="183"/>
    </row>
    <row r="70" spans="1:65" x14ac:dyDescent="0.2">
      <c r="A70" s="110"/>
      <c r="B70" s="110"/>
      <c r="C70" s="110"/>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row>
    <row r="71" spans="1:65" x14ac:dyDescent="0.2">
      <c r="A71" s="110"/>
      <c r="B71" s="110"/>
      <c r="C71" s="110"/>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row>
    <row r="72" spans="1:65" x14ac:dyDescent="0.2">
      <c r="A72" s="110"/>
      <c r="B72" s="110"/>
      <c r="C72" s="110"/>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row>
    <row r="73" spans="1:65" x14ac:dyDescent="0.2">
      <c r="A73" s="110"/>
      <c r="B73" s="110"/>
      <c r="C73" s="11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row>
    <row r="74" spans="1:65" x14ac:dyDescent="0.2">
      <c r="A74" s="110"/>
      <c r="B74" s="110"/>
      <c r="C74" s="11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row>
    <row r="75" spans="1:65" x14ac:dyDescent="0.2">
      <c r="A75" s="110"/>
      <c r="B75" s="110"/>
      <c r="C75" s="11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row>
    <row r="76" spans="1:65" x14ac:dyDescent="0.2">
      <c r="A76" s="110"/>
      <c r="B76" s="110"/>
      <c r="C76" s="110"/>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row>
    <row r="77" spans="1:65" x14ac:dyDescent="0.2">
      <c r="A77" s="110"/>
      <c r="B77" s="110"/>
      <c r="C77" s="110"/>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row>
    <row r="78" spans="1:65" x14ac:dyDescent="0.2">
      <c r="A78" s="110"/>
      <c r="B78" s="110"/>
      <c r="C78" s="110"/>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row>
    <row r="79" spans="1:65" x14ac:dyDescent="0.2">
      <c r="A79" s="110"/>
      <c r="B79" s="110"/>
      <c r="C79" s="110"/>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row>
    <row r="80" spans="1:65" x14ac:dyDescent="0.2">
      <c r="A80" s="110"/>
      <c r="B80" s="110"/>
      <c r="C80" s="110"/>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row>
    <row r="81" spans="1:65" x14ac:dyDescent="0.2">
      <c r="A81" s="110"/>
      <c r="B81" s="110"/>
      <c r="C81" s="110"/>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row>
    <row r="82" spans="1:65" x14ac:dyDescent="0.2">
      <c r="A82" s="110"/>
      <c r="B82" s="110"/>
      <c r="C82" s="110"/>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row>
    <row r="83" spans="1:65" x14ac:dyDescent="0.2">
      <c r="A83" s="110"/>
      <c r="B83" s="110"/>
      <c r="C83" s="110"/>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row>
    <row r="84" spans="1:65" x14ac:dyDescent="0.2">
      <c r="A84" s="110"/>
      <c r="B84" s="110"/>
      <c r="C84" s="110"/>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row>
    <row r="85" spans="1:65" x14ac:dyDescent="0.2">
      <c r="A85" s="110"/>
      <c r="B85" s="110"/>
      <c r="C85" s="110"/>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row>
    <row r="86" spans="1:65" x14ac:dyDescent="0.2">
      <c r="A86" s="110"/>
      <c r="B86" s="110"/>
      <c r="C86" s="110"/>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row>
    <row r="87" spans="1:65" x14ac:dyDescent="0.2">
      <c r="A87" s="110"/>
      <c r="B87" s="110"/>
      <c r="C87" s="110"/>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row>
    <row r="88" spans="1:65" x14ac:dyDescent="0.2">
      <c r="A88" s="110"/>
      <c r="B88" s="110"/>
      <c r="C88" s="110"/>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row>
    <row r="89" spans="1:65" x14ac:dyDescent="0.2">
      <c r="A89" s="110"/>
      <c r="B89" s="110"/>
      <c r="C89" s="110"/>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row>
    <row r="90" spans="1:65" x14ac:dyDescent="0.2">
      <c r="A90" s="110"/>
      <c r="B90" s="110"/>
      <c r="C90" s="110"/>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row>
    <row r="91" spans="1:65" x14ac:dyDescent="0.2">
      <c r="A91" s="110"/>
      <c r="B91" s="110"/>
      <c r="C91" s="110"/>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row>
    <row r="92" spans="1:65" x14ac:dyDescent="0.2">
      <c r="A92" s="110"/>
      <c r="B92" s="110"/>
      <c r="C92" s="110"/>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row>
    <row r="93" spans="1:65" x14ac:dyDescent="0.2">
      <c r="A93" s="110"/>
      <c r="B93" s="110"/>
      <c r="C93" s="110"/>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row>
    <row r="94" spans="1:65" x14ac:dyDescent="0.2">
      <c r="A94" s="110"/>
      <c r="B94" s="110"/>
      <c r="C94" s="110"/>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row>
    <row r="95" spans="1:65" x14ac:dyDescent="0.2">
      <c r="A95" s="110"/>
      <c r="B95" s="110"/>
      <c r="C95" s="110"/>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row>
    <row r="96" spans="1:65" x14ac:dyDescent="0.2">
      <c r="A96" s="110"/>
      <c r="B96" s="110"/>
      <c r="C96" s="110"/>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row>
    <row r="97" spans="1:65" x14ac:dyDescent="0.2">
      <c r="A97" s="110"/>
      <c r="B97" s="110"/>
      <c r="C97" s="110"/>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row>
    <row r="98" spans="1:65" x14ac:dyDescent="0.2">
      <c r="A98" s="110"/>
      <c r="B98" s="110"/>
      <c r="C98" s="110"/>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row>
    <row r="99" spans="1:65" x14ac:dyDescent="0.2">
      <c r="A99" s="110"/>
      <c r="B99" s="110"/>
      <c r="C99" s="110"/>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row>
    <row r="100" spans="1:65" x14ac:dyDescent="0.2">
      <c r="A100" s="110"/>
      <c r="B100" s="110"/>
      <c r="C100" s="110"/>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row>
    <row r="101" spans="1:65" x14ac:dyDescent="0.2">
      <c r="A101" s="110"/>
      <c r="B101" s="110"/>
      <c r="C101" s="110"/>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row>
    <row r="102" spans="1:65" x14ac:dyDescent="0.2">
      <c r="A102" s="110"/>
      <c r="B102" s="110"/>
      <c r="C102" s="110"/>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row>
    <row r="103" spans="1:65" x14ac:dyDescent="0.2">
      <c r="A103" s="110"/>
      <c r="B103" s="110"/>
      <c r="C103" s="110"/>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row>
    <row r="104" spans="1:65" x14ac:dyDescent="0.2">
      <c r="A104" s="110"/>
      <c r="B104" s="110"/>
      <c r="C104" s="110"/>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row>
    <row r="105" spans="1:65" x14ac:dyDescent="0.2">
      <c r="A105" s="110"/>
      <c r="B105" s="110"/>
      <c r="C105" s="110"/>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row>
    <row r="106" spans="1:65" x14ac:dyDescent="0.2">
      <c r="A106" s="110"/>
      <c r="B106" s="110"/>
      <c r="C106" s="110"/>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row>
    <row r="107" spans="1:65" x14ac:dyDescent="0.2">
      <c r="A107" s="110"/>
      <c r="B107" s="110"/>
      <c r="C107" s="110"/>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3"/>
      <c r="AI107" s="183"/>
      <c r="AJ107" s="183"/>
      <c r="AK107" s="183"/>
      <c r="AL107" s="183"/>
      <c r="AM107" s="183"/>
      <c r="AN107" s="183"/>
      <c r="AO107" s="183"/>
      <c r="AP107" s="183"/>
      <c r="AQ107" s="183"/>
      <c r="AR107" s="183"/>
      <c r="AS107" s="183"/>
      <c r="AT107" s="183"/>
      <c r="AU107" s="183"/>
      <c r="AV107" s="183"/>
      <c r="AW107" s="183"/>
      <c r="AX107" s="183"/>
      <c r="AY107" s="183"/>
      <c r="AZ107" s="183"/>
      <c r="BA107" s="183"/>
      <c r="BB107" s="183"/>
      <c r="BC107" s="183"/>
      <c r="BD107" s="183"/>
      <c r="BE107" s="183"/>
      <c r="BF107" s="183"/>
      <c r="BG107" s="183"/>
      <c r="BH107" s="183"/>
      <c r="BI107" s="183"/>
      <c r="BJ107" s="183"/>
      <c r="BK107" s="183"/>
      <c r="BL107" s="183"/>
      <c r="BM107" s="183"/>
    </row>
    <row r="108" spans="1:65" x14ac:dyDescent="0.2">
      <c r="A108" s="110"/>
      <c r="B108" s="110"/>
      <c r="C108" s="110"/>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3"/>
      <c r="AI108" s="183"/>
      <c r="AJ108" s="183"/>
      <c r="AK108" s="183"/>
      <c r="AL108" s="183"/>
      <c r="AM108" s="183"/>
      <c r="AN108" s="183"/>
      <c r="AO108" s="183"/>
      <c r="AP108" s="183"/>
      <c r="AQ108" s="183"/>
      <c r="AR108" s="183"/>
      <c r="AS108" s="183"/>
      <c r="AT108" s="183"/>
      <c r="AU108" s="183"/>
      <c r="AV108" s="183"/>
      <c r="AW108" s="183"/>
      <c r="AX108" s="183"/>
      <c r="AY108" s="183"/>
      <c r="AZ108" s="183"/>
      <c r="BA108" s="183"/>
      <c r="BB108" s="183"/>
      <c r="BC108" s="183"/>
      <c r="BD108" s="183"/>
      <c r="BE108" s="183"/>
      <c r="BF108" s="183"/>
      <c r="BG108" s="183"/>
      <c r="BH108" s="183"/>
      <c r="BI108" s="183"/>
      <c r="BJ108" s="183"/>
      <c r="BK108" s="183"/>
      <c r="BL108" s="183"/>
      <c r="BM108" s="183"/>
    </row>
    <row r="109" spans="1:65" x14ac:dyDescent="0.2">
      <c r="A109" s="110"/>
      <c r="B109" s="110"/>
      <c r="C109" s="110"/>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c r="AB109" s="183"/>
      <c r="AC109" s="183"/>
      <c r="AD109" s="183"/>
      <c r="AE109" s="183"/>
      <c r="AF109" s="183"/>
      <c r="AG109" s="183"/>
      <c r="AH109" s="183"/>
      <c r="AI109" s="183"/>
      <c r="AJ109" s="183"/>
      <c r="AK109" s="183"/>
      <c r="AL109" s="183"/>
      <c r="AM109" s="183"/>
      <c r="AN109" s="183"/>
      <c r="AO109" s="183"/>
      <c r="AP109" s="183"/>
      <c r="AQ109" s="183"/>
      <c r="AR109" s="183"/>
      <c r="AS109" s="183"/>
      <c r="AT109" s="183"/>
      <c r="AU109" s="183"/>
      <c r="AV109" s="183"/>
      <c r="AW109" s="183"/>
      <c r="AX109" s="183"/>
      <c r="AY109" s="183"/>
      <c r="AZ109" s="183"/>
      <c r="BA109" s="183"/>
      <c r="BB109" s="183"/>
      <c r="BC109" s="183"/>
      <c r="BD109" s="183"/>
      <c r="BE109" s="183"/>
      <c r="BF109" s="183"/>
      <c r="BG109" s="183"/>
      <c r="BH109" s="183"/>
      <c r="BI109" s="183"/>
      <c r="BJ109" s="183"/>
      <c r="BK109" s="183"/>
      <c r="BL109" s="183"/>
      <c r="BM109" s="183"/>
    </row>
    <row r="110" spans="1:65" x14ac:dyDescent="0.2">
      <c r="A110" s="110"/>
      <c r="B110" s="110"/>
      <c r="C110" s="110"/>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c r="AB110" s="183"/>
      <c r="AC110" s="183"/>
      <c r="AD110" s="183"/>
      <c r="AE110" s="183"/>
      <c r="AF110" s="183"/>
      <c r="AG110" s="183"/>
      <c r="AH110" s="183"/>
      <c r="AI110" s="183"/>
      <c r="AJ110" s="183"/>
      <c r="AK110" s="183"/>
      <c r="AL110" s="183"/>
      <c r="AM110" s="183"/>
      <c r="AN110" s="183"/>
      <c r="AO110" s="183"/>
      <c r="AP110" s="183"/>
      <c r="AQ110" s="183"/>
      <c r="AR110" s="183"/>
      <c r="AS110" s="183"/>
      <c r="AT110" s="183"/>
      <c r="AU110" s="183"/>
      <c r="AV110" s="183"/>
      <c r="AW110" s="183"/>
      <c r="AX110" s="183"/>
      <c r="AY110" s="183"/>
      <c r="AZ110" s="183"/>
      <c r="BA110" s="183"/>
      <c r="BB110" s="183"/>
      <c r="BC110" s="183"/>
      <c r="BD110" s="183"/>
      <c r="BE110" s="183"/>
      <c r="BF110" s="183"/>
      <c r="BG110" s="183"/>
      <c r="BH110" s="183"/>
      <c r="BI110" s="183"/>
      <c r="BJ110" s="183"/>
      <c r="BK110" s="183"/>
      <c r="BL110" s="183"/>
      <c r="BM110" s="183"/>
    </row>
    <row r="111" spans="1:65" x14ac:dyDescent="0.2">
      <c r="A111" s="110"/>
      <c r="B111" s="110"/>
      <c r="C111" s="110"/>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c r="AB111" s="183"/>
      <c r="AC111" s="183"/>
      <c r="AD111" s="183"/>
      <c r="AE111" s="183"/>
      <c r="AF111" s="183"/>
      <c r="AG111" s="183"/>
      <c r="AH111" s="183"/>
      <c r="AI111" s="183"/>
      <c r="AJ111" s="183"/>
      <c r="AK111" s="183"/>
      <c r="AL111" s="183"/>
      <c r="AM111" s="183"/>
      <c r="AN111" s="183"/>
      <c r="AO111" s="183"/>
      <c r="AP111" s="183"/>
      <c r="AQ111" s="183"/>
      <c r="AR111" s="183"/>
      <c r="AS111" s="183"/>
      <c r="AT111" s="183"/>
      <c r="AU111" s="183"/>
      <c r="AV111" s="183"/>
      <c r="AW111" s="183"/>
      <c r="AX111" s="183"/>
      <c r="AY111" s="183"/>
      <c r="AZ111" s="183"/>
      <c r="BA111" s="183"/>
      <c r="BB111" s="183"/>
      <c r="BC111" s="183"/>
      <c r="BD111" s="183"/>
      <c r="BE111" s="183"/>
      <c r="BF111" s="183"/>
      <c r="BG111" s="183"/>
      <c r="BH111" s="183"/>
      <c r="BI111" s="183"/>
      <c r="BJ111" s="183"/>
      <c r="BK111" s="183"/>
      <c r="BL111" s="183"/>
      <c r="BM111" s="183"/>
    </row>
    <row r="112" spans="1:65" x14ac:dyDescent="0.2">
      <c r="A112" s="110"/>
      <c r="B112" s="110"/>
      <c r="C112" s="110"/>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c r="AI112" s="183"/>
      <c r="AJ112" s="183"/>
      <c r="AK112" s="183"/>
      <c r="AL112" s="183"/>
      <c r="AM112" s="183"/>
      <c r="AN112" s="183"/>
      <c r="AO112" s="183"/>
      <c r="AP112" s="183"/>
      <c r="AQ112" s="183"/>
      <c r="AR112" s="183"/>
      <c r="AS112" s="183"/>
      <c r="AT112" s="183"/>
      <c r="AU112" s="183"/>
      <c r="AV112" s="183"/>
      <c r="AW112" s="183"/>
      <c r="AX112" s="183"/>
      <c r="AY112" s="183"/>
      <c r="AZ112" s="183"/>
      <c r="BA112" s="183"/>
      <c r="BB112" s="183"/>
      <c r="BC112" s="183"/>
      <c r="BD112" s="183"/>
      <c r="BE112" s="183"/>
      <c r="BF112" s="183"/>
      <c r="BG112" s="183"/>
      <c r="BH112" s="183"/>
      <c r="BI112" s="183"/>
      <c r="BJ112" s="183"/>
      <c r="BK112" s="183"/>
      <c r="BL112" s="183"/>
      <c r="BM112" s="183"/>
    </row>
    <row r="113" spans="1:65" x14ac:dyDescent="0.2">
      <c r="A113" s="110"/>
      <c r="B113" s="110"/>
      <c r="C113" s="110"/>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c r="AB113" s="183"/>
      <c r="AC113" s="183"/>
      <c r="AD113" s="183"/>
      <c r="AE113" s="183"/>
      <c r="AF113" s="183"/>
      <c r="AG113" s="183"/>
      <c r="AH113" s="183"/>
      <c r="AI113" s="183"/>
      <c r="AJ113" s="183"/>
      <c r="AK113" s="183"/>
      <c r="AL113" s="183"/>
      <c r="AM113" s="183"/>
      <c r="AN113" s="183"/>
      <c r="AO113" s="183"/>
      <c r="AP113" s="183"/>
      <c r="AQ113" s="183"/>
      <c r="AR113" s="183"/>
      <c r="AS113" s="183"/>
      <c r="AT113" s="183"/>
      <c r="AU113" s="183"/>
      <c r="AV113" s="183"/>
      <c r="AW113" s="183"/>
      <c r="AX113" s="183"/>
      <c r="AY113" s="183"/>
      <c r="AZ113" s="183"/>
      <c r="BA113" s="183"/>
      <c r="BB113" s="183"/>
      <c r="BC113" s="183"/>
      <c r="BD113" s="183"/>
      <c r="BE113" s="183"/>
      <c r="BF113" s="183"/>
      <c r="BG113" s="183"/>
      <c r="BH113" s="183"/>
      <c r="BI113" s="183"/>
      <c r="BJ113" s="183"/>
      <c r="BK113" s="183"/>
      <c r="BL113" s="183"/>
      <c r="BM113" s="183"/>
    </row>
    <row r="114" spans="1:65" x14ac:dyDescent="0.2">
      <c r="A114" s="110"/>
      <c r="B114" s="110"/>
      <c r="C114" s="110"/>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c r="AB114" s="183"/>
      <c r="AC114" s="183"/>
      <c r="AD114" s="183"/>
      <c r="AE114" s="183"/>
      <c r="AF114" s="183"/>
      <c r="AG114" s="183"/>
      <c r="AH114" s="183"/>
      <c r="AI114" s="183"/>
      <c r="AJ114" s="183"/>
      <c r="AK114" s="183"/>
      <c r="AL114" s="183"/>
      <c r="AM114" s="183"/>
      <c r="AN114" s="183"/>
      <c r="AO114" s="183"/>
      <c r="AP114" s="183"/>
      <c r="AQ114" s="183"/>
      <c r="AR114" s="183"/>
      <c r="AS114" s="183"/>
      <c r="AT114" s="183"/>
      <c r="AU114" s="183"/>
      <c r="AV114" s="183"/>
      <c r="AW114" s="183"/>
      <c r="AX114" s="183"/>
      <c r="AY114" s="183"/>
      <c r="AZ114" s="183"/>
      <c r="BA114" s="183"/>
      <c r="BB114" s="183"/>
      <c r="BC114" s="183"/>
      <c r="BD114" s="183"/>
      <c r="BE114" s="183"/>
      <c r="BF114" s="183"/>
      <c r="BG114" s="183"/>
      <c r="BH114" s="183"/>
      <c r="BI114" s="183"/>
      <c r="BJ114" s="183"/>
      <c r="BK114" s="183"/>
      <c r="BL114" s="183"/>
      <c r="BM114" s="183"/>
    </row>
    <row r="115" spans="1:65" x14ac:dyDescent="0.2">
      <c r="A115" s="110"/>
      <c r="B115" s="110"/>
      <c r="C115" s="110"/>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c r="AB115" s="183"/>
      <c r="AC115" s="183"/>
      <c r="AD115" s="183"/>
      <c r="AE115" s="183"/>
      <c r="AF115" s="183"/>
      <c r="AG115" s="183"/>
      <c r="AH115" s="183"/>
      <c r="AI115" s="183"/>
      <c r="AJ115" s="183"/>
      <c r="AK115" s="183"/>
      <c r="AL115" s="183"/>
      <c r="AM115" s="183"/>
      <c r="AN115" s="183"/>
      <c r="AO115" s="183"/>
      <c r="AP115" s="183"/>
      <c r="AQ115" s="183"/>
      <c r="AR115" s="183"/>
      <c r="AS115" s="183"/>
      <c r="AT115" s="183"/>
      <c r="AU115" s="183"/>
      <c r="AV115" s="183"/>
      <c r="AW115" s="183"/>
      <c r="AX115" s="183"/>
      <c r="AY115" s="183"/>
      <c r="AZ115" s="183"/>
      <c r="BA115" s="183"/>
      <c r="BB115" s="183"/>
      <c r="BC115" s="183"/>
      <c r="BD115" s="183"/>
      <c r="BE115" s="183"/>
      <c r="BF115" s="183"/>
      <c r="BG115" s="183"/>
      <c r="BH115" s="183"/>
      <c r="BI115" s="183"/>
      <c r="BJ115" s="183"/>
      <c r="BK115" s="183"/>
      <c r="BL115" s="183"/>
      <c r="BM115" s="183"/>
    </row>
    <row r="116" spans="1:65" x14ac:dyDescent="0.2">
      <c r="A116" s="110"/>
      <c r="B116" s="110"/>
      <c r="C116" s="110"/>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c r="AB116" s="183"/>
      <c r="AC116" s="183"/>
      <c r="AD116" s="183"/>
      <c r="AE116" s="183"/>
      <c r="AF116" s="183"/>
      <c r="AG116" s="183"/>
      <c r="AH116" s="183"/>
      <c r="AI116" s="183"/>
      <c r="AJ116" s="183"/>
      <c r="AK116" s="183"/>
      <c r="AL116" s="183"/>
      <c r="AM116" s="183"/>
      <c r="AN116" s="183"/>
      <c r="AO116" s="183"/>
      <c r="AP116" s="183"/>
      <c r="AQ116" s="183"/>
      <c r="AR116" s="183"/>
      <c r="AS116" s="183"/>
      <c r="AT116" s="183"/>
      <c r="AU116" s="183"/>
      <c r="AV116" s="183"/>
      <c r="AW116" s="183"/>
      <c r="AX116" s="183"/>
      <c r="AY116" s="183"/>
      <c r="AZ116" s="183"/>
      <c r="BA116" s="183"/>
      <c r="BB116" s="183"/>
      <c r="BC116" s="183"/>
      <c r="BD116" s="183"/>
      <c r="BE116" s="183"/>
      <c r="BF116" s="183"/>
      <c r="BG116" s="183"/>
      <c r="BH116" s="183"/>
      <c r="BI116" s="183"/>
      <c r="BJ116" s="183"/>
      <c r="BK116" s="183"/>
      <c r="BL116" s="183"/>
      <c r="BM116" s="183"/>
    </row>
    <row r="117" spans="1:65" x14ac:dyDescent="0.2">
      <c r="A117" s="110"/>
      <c r="B117" s="110"/>
      <c r="C117" s="110"/>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183"/>
      <c r="AJ117" s="183"/>
      <c r="AK117" s="183"/>
      <c r="AL117" s="183"/>
      <c r="AM117" s="183"/>
      <c r="AN117" s="183"/>
      <c r="AO117" s="183"/>
      <c r="AP117" s="183"/>
      <c r="AQ117" s="183"/>
      <c r="AR117" s="183"/>
      <c r="AS117" s="183"/>
      <c r="AT117" s="183"/>
      <c r="AU117" s="183"/>
      <c r="AV117" s="183"/>
      <c r="AW117" s="183"/>
      <c r="AX117" s="183"/>
      <c r="AY117" s="183"/>
      <c r="AZ117" s="183"/>
      <c r="BA117" s="183"/>
      <c r="BB117" s="183"/>
      <c r="BC117" s="183"/>
      <c r="BD117" s="183"/>
      <c r="BE117" s="183"/>
      <c r="BF117" s="183"/>
      <c r="BG117" s="183"/>
      <c r="BH117" s="183"/>
      <c r="BI117" s="183"/>
      <c r="BJ117" s="183"/>
      <c r="BK117" s="183"/>
      <c r="BL117" s="183"/>
      <c r="BM117" s="183"/>
    </row>
    <row r="118" spans="1:65" x14ac:dyDescent="0.2">
      <c r="A118" s="110"/>
      <c r="B118" s="110"/>
      <c r="C118" s="110"/>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3"/>
      <c r="AL118" s="183"/>
      <c r="AM118" s="183"/>
      <c r="AN118" s="183"/>
      <c r="AO118" s="183"/>
      <c r="AP118" s="183"/>
      <c r="AQ118" s="183"/>
      <c r="AR118" s="183"/>
      <c r="AS118" s="183"/>
      <c r="AT118" s="183"/>
      <c r="AU118" s="183"/>
      <c r="AV118" s="183"/>
      <c r="AW118" s="183"/>
      <c r="AX118" s="183"/>
      <c r="AY118" s="183"/>
      <c r="AZ118" s="183"/>
      <c r="BA118" s="183"/>
      <c r="BB118" s="183"/>
      <c r="BC118" s="183"/>
      <c r="BD118" s="183"/>
      <c r="BE118" s="183"/>
      <c r="BF118" s="183"/>
      <c r="BG118" s="183"/>
      <c r="BH118" s="183"/>
      <c r="BI118" s="183"/>
      <c r="BJ118" s="183"/>
      <c r="BK118" s="183"/>
      <c r="BL118" s="183"/>
      <c r="BM118" s="183"/>
    </row>
    <row r="119" spans="1:65" x14ac:dyDescent="0.2">
      <c r="A119" s="110"/>
      <c r="B119" s="110"/>
      <c r="C119" s="110"/>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3"/>
      <c r="AL119" s="183"/>
      <c r="AM119" s="183"/>
      <c r="AN119" s="183"/>
      <c r="AO119" s="183"/>
      <c r="AP119" s="183"/>
      <c r="AQ119" s="183"/>
      <c r="AR119" s="183"/>
      <c r="AS119" s="183"/>
      <c r="AT119" s="183"/>
      <c r="AU119" s="183"/>
      <c r="AV119" s="183"/>
      <c r="AW119" s="183"/>
      <c r="AX119" s="183"/>
      <c r="AY119" s="183"/>
      <c r="AZ119" s="183"/>
      <c r="BA119" s="183"/>
      <c r="BB119" s="183"/>
      <c r="BC119" s="183"/>
      <c r="BD119" s="183"/>
      <c r="BE119" s="183"/>
      <c r="BF119" s="183"/>
      <c r="BG119" s="183"/>
      <c r="BH119" s="183"/>
      <c r="BI119" s="183"/>
      <c r="BJ119" s="183"/>
      <c r="BK119" s="183"/>
      <c r="BL119" s="183"/>
      <c r="BM119" s="183"/>
    </row>
    <row r="120" spans="1:65" x14ac:dyDescent="0.2">
      <c r="A120" s="110"/>
      <c r="B120" s="110"/>
      <c r="C120" s="110"/>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c r="AB120" s="183"/>
      <c r="AC120" s="183"/>
      <c r="AD120" s="183"/>
      <c r="AE120" s="183"/>
      <c r="AF120" s="183"/>
      <c r="AG120" s="183"/>
      <c r="AH120" s="183"/>
      <c r="AI120" s="183"/>
      <c r="AJ120" s="183"/>
      <c r="AK120" s="183"/>
      <c r="AL120" s="183"/>
      <c r="AM120" s="183"/>
      <c r="AN120" s="183"/>
      <c r="AO120" s="183"/>
      <c r="AP120" s="183"/>
      <c r="AQ120" s="183"/>
      <c r="AR120" s="183"/>
      <c r="AS120" s="183"/>
      <c r="AT120" s="183"/>
      <c r="AU120" s="183"/>
      <c r="AV120" s="183"/>
      <c r="AW120" s="183"/>
      <c r="AX120" s="183"/>
      <c r="AY120" s="183"/>
      <c r="AZ120" s="183"/>
      <c r="BA120" s="183"/>
      <c r="BB120" s="183"/>
      <c r="BC120" s="183"/>
      <c r="BD120" s="183"/>
      <c r="BE120" s="183"/>
      <c r="BF120" s="183"/>
      <c r="BG120" s="183"/>
      <c r="BH120" s="183"/>
      <c r="BI120" s="183"/>
      <c r="BJ120" s="183"/>
      <c r="BK120" s="183"/>
      <c r="BL120" s="183"/>
      <c r="BM120" s="183"/>
    </row>
    <row r="121" spans="1:65" x14ac:dyDescent="0.2">
      <c r="A121" s="110"/>
      <c r="B121" s="110"/>
      <c r="C121" s="110"/>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3"/>
      <c r="AD121" s="183"/>
      <c r="AE121" s="183"/>
      <c r="AF121" s="183"/>
      <c r="AG121" s="183"/>
      <c r="AH121" s="183"/>
      <c r="AI121" s="183"/>
      <c r="AJ121" s="183"/>
      <c r="AK121" s="183"/>
      <c r="AL121" s="183"/>
      <c r="AM121" s="183"/>
      <c r="AN121" s="183"/>
      <c r="AO121" s="183"/>
      <c r="AP121" s="183"/>
      <c r="AQ121" s="183"/>
      <c r="AR121" s="183"/>
      <c r="AS121" s="183"/>
      <c r="AT121" s="183"/>
      <c r="AU121" s="183"/>
      <c r="AV121" s="183"/>
      <c r="AW121" s="183"/>
      <c r="AX121" s="183"/>
      <c r="AY121" s="183"/>
      <c r="AZ121" s="183"/>
      <c r="BA121" s="183"/>
      <c r="BB121" s="183"/>
      <c r="BC121" s="183"/>
      <c r="BD121" s="183"/>
      <c r="BE121" s="183"/>
      <c r="BF121" s="183"/>
      <c r="BG121" s="183"/>
      <c r="BH121" s="183"/>
      <c r="BI121" s="183"/>
      <c r="BJ121" s="183"/>
      <c r="BK121" s="183"/>
      <c r="BL121" s="183"/>
      <c r="BM121" s="183"/>
    </row>
    <row r="122" spans="1:65" x14ac:dyDescent="0.2">
      <c r="A122" s="110"/>
      <c r="B122" s="110"/>
      <c r="C122" s="110"/>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3"/>
      <c r="AD122" s="183"/>
      <c r="AE122" s="183"/>
      <c r="AF122" s="183"/>
      <c r="AG122" s="183"/>
      <c r="AH122" s="183"/>
      <c r="AI122" s="183"/>
      <c r="AJ122" s="183"/>
      <c r="AK122" s="183"/>
      <c r="AL122" s="183"/>
      <c r="AM122" s="183"/>
      <c r="AN122" s="183"/>
      <c r="AO122" s="183"/>
      <c r="AP122" s="183"/>
      <c r="AQ122" s="183"/>
      <c r="AR122" s="183"/>
      <c r="AS122" s="183"/>
      <c r="AT122" s="183"/>
      <c r="AU122" s="183"/>
      <c r="AV122" s="183"/>
      <c r="AW122" s="183"/>
      <c r="AX122" s="183"/>
      <c r="AY122" s="183"/>
      <c r="AZ122" s="183"/>
      <c r="BA122" s="183"/>
      <c r="BB122" s="183"/>
      <c r="BC122" s="183"/>
      <c r="BD122" s="183"/>
      <c r="BE122" s="183"/>
      <c r="BF122" s="183"/>
      <c r="BG122" s="183"/>
      <c r="BH122" s="183"/>
      <c r="BI122" s="183"/>
      <c r="BJ122" s="183"/>
      <c r="BK122" s="183"/>
      <c r="BL122" s="183"/>
      <c r="BM122" s="183"/>
    </row>
    <row r="123" spans="1:65" x14ac:dyDescent="0.2">
      <c r="A123" s="110"/>
      <c r="B123" s="110"/>
      <c r="C123" s="110"/>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3"/>
      <c r="AD123" s="183"/>
      <c r="AE123" s="183"/>
      <c r="AF123" s="183"/>
      <c r="AG123" s="183"/>
      <c r="AH123" s="183"/>
      <c r="AI123" s="183"/>
      <c r="AJ123" s="183"/>
      <c r="AK123" s="183"/>
      <c r="AL123" s="183"/>
      <c r="AM123" s="183"/>
      <c r="AN123" s="183"/>
      <c r="AO123" s="183"/>
      <c r="AP123" s="183"/>
      <c r="AQ123" s="183"/>
      <c r="AR123" s="183"/>
      <c r="AS123" s="183"/>
      <c r="AT123" s="183"/>
      <c r="AU123" s="183"/>
      <c r="AV123" s="183"/>
      <c r="AW123" s="183"/>
      <c r="AX123" s="183"/>
      <c r="AY123" s="183"/>
      <c r="AZ123" s="183"/>
      <c r="BA123" s="183"/>
      <c r="BB123" s="183"/>
      <c r="BC123" s="183"/>
      <c r="BD123" s="183"/>
      <c r="BE123" s="183"/>
      <c r="BF123" s="183"/>
      <c r="BG123" s="183"/>
      <c r="BH123" s="183"/>
      <c r="BI123" s="183"/>
      <c r="BJ123" s="183"/>
      <c r="BK123" s="183"/>
      <c r="BL123" s="183"/>
      <c r="BM123" s="183"/>
    </row>
    <row r="124" spans="1:65" x14ac:dyDescent="0.2">
      <c r="A124" s="110"/>
      <c r="B124" s="110"/>
      <c r="C124" s="110"/>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3"/>
      <c r="AD124" s="183"/>
      <c r="AE124" s="183"/>
      <c r="AF124" s="183"/>
      <c r="AG124" s="183"/>
      <c r="AH124" s="183"/>
      <c r="AI124" s="183"/>
      <c r="AJ124" s="183"/>
      <c r="AK124" s="183"/>
      <c r="AL124" s="183"/>
      <c r="AM124" s="183"/>
      <c r="AN124" s="183"/>
      <c r="AO124" s="183"/>
      <c r="AP124" s="183"/>
      <c r="AQ124" s="183"/>
      <c r="AR124" s="183"/>
      <c r="AS124" s="183"/>
      <c r="AT124" s="183"/>
      <c r="AU124" s="183"/>
      <c r="AV124" s="183"/>
      <c r="AW124" s="183"/>
      <c r="AX124" s="183"/>
      <c r="AY124" s="183"/>
      <c r="AZ124" s="183"/>
      <c r="BA124" s="183"/>
      <c r="BB124" s="183"/>
      <c r="BC124" s="183"/>
      <c r="BD124" s="183"/>
      <c r="BE124" s="183"/>
      <c r="BF124" s="183"/>
      <c r="BG124" s="183"/>
      <c r="BH124" s="183"/>
      <c r="BI124" s="183"/>
      <c r="BJ124" s="183"/>
      <c r="BK124" s="183"/>
      <c r="BL124" s="183"/>
      <c r="BM124" s="183"/>
    </row>
    <row r="125" spans="1:65" x14ac:dyDescent="0.2">
      <c r="A125" s="110"/>
      <c r="B125" s="110"/>
      <c r="C125" s="110"/>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3"/>
      <c r="AD125" s="183"/>
      <c r="AE125" s="183"/>
      <c r="AF125" s="183"/>
      <c r="AG125" s="183"/>
      <c r="AH125" s="183"/>
      <c r="AI125" s="183"/>
      <c r="AJ125" s="183"/>
      <c r="AK125" s="183"/>
      <c r="AL125" s="183"/>
      <c r="AM125" s="183"/>
      <c r="AN125" s="183"/>
      <c r="AO125" s="183"/>
      <c r="AP125" s="183"/>
      <c r="AQ125" s="183"/>
      <c r="AR125" s="183"/>
      <c r="AS125" s="183"/>
      <c r="AT125" s="183"/>
      <c r="AU125" s="183"/>
      <c r="AV125" s="183"/>
      <c r="AW125" s="183"/>
      <c r="AX125" s="183"/>
      <c r="AY125" s="183"/>
      <c r="AZ125" s="183"/>
      <c r="BA125" s="183"/>
      <c r="BB125" s="183"/>
      <c r="BC125" s="183"/>
      <c r="BD125" s="183"/>
      <c r="BE125" s="183"/>
      <c r="BF125" s="183"/>
      <c r="BG125" s="183"/>
      <c r="BH125" s="183"/>
      <c r="BI125" s="183"/>
      <c r="BJ125" s="183"/>
      <c r="BK125" s="183"/>
      <c r="BL125" s="183"/>
      <c r="BM125" s="183"/>
    </row>
    <row r="126" spans="1:65" x14ac:dyDescent="0.2">
      <c r="A126" s="110"/>
      <c r="B126" s="110"/>
      <c r="C126" s="110"/>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3"/>
      <c r="AD126" s="183"/>
      <c r="AE126" s="183"/>
      <c r="AF126" s="183"/>
      <c r="AG126" s="183"/>
      <c r="AH126" s="183"/>
      <c r="AI126" s="183"/>
      <c r="AJ126" s="183"/>
      <c r="AK126" s="183"/>
      <c r="AL126" s="183"/>
      <c r="AM126" s="183"/>
      <c r="AN126" s="183"/>
      <c r="AO126" s="183"/>
      <c r="AP126" s="183"/>
      <c r="AQ126" s="183"/>
      <c r="AR126" s="183"/>
      <c r="AS126" s="183"/>
      <c r="AT126" s="183"/>
      <c r="AU126" s="183"/>
      <c r="AV126" s="183"/>
      <c r="AW126" s="183"/>
      <c r="AX126" s="183"/>
      <c r="AY126" s="183"/>
      <c r="AZ126" s="183"/>
      <c r="BA126" s="183"/>
      <c r="BB126" s="183"/>
      <c r="BC126" s="183"/>
      <c r="BD126" s="183"/>
      <c r="BE126" s="183"/>
      <c r="BF126" s="183"/>
      <c r="BG126" s="183"/>
      <c r="BH126" s="183"/>
      <c r="BI126" s="183"/>
      <c r="BJ126" s="183"/>
      <c r="BK126" s="183"/>
      <c r="BL126" s="183"/>
      <c r="BM126" s="183"/>
    </row>
    <row r="127" spans="1:65" x14ac:dyDescent="0.2">
      <c r="A127" s="110"/>
      <c r="B127" s="110"/>
      <c r="C127" s="110"/>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3"/>
      <c r="AD127" s="183"/>
      <c r="AE127" s="183"/>
      <c r="AF127" s="183"/>
      <c r="AG127" s="183"/>
      <c r="AH127" s="183"/>
      <c r="AI127" s="183"/>
      <c r="AJ127" s="183"/>
      <c r="AK127" s="183"/>
      <c r="AL127" s="183"/>
      <c r="AM127" s="183"/>
      <c r="AN127" s="183"/>
      <c r="AO127" s="183"/>
      <c r="AP127" s="183"/>
      <c r="AQ127" s="183"/>
      <c r="AR127" s="183"/>
      <c r="AS127" s="183"/>
      <c r="AT127" s="183"/>
      <c r="AU127" s="183"/>
      <c r="AV127" s="183"/>
      <c r="AW127" s="183"/>
      <c r="AX127" s="183"/>
      <c r="AY127" s="183"/>
      <c r="AZ127" s="183"/>
      <c r="BA127" s="183"/>
      <c r="BB127" s="183"/>
      <c r="BC127" s="183"/>
      <c r="BD127" s="183"/>
      <c r="BE127" s="183"/>
      <c r="BF127" s="183"/>
      <c r="BG127" s="183"/>
      <c r="BH127" s="183"/>
      <c r="BI127" s="183"/>
      <c r="BJ127" s="183"/>
      <c r="BK127" s="183"/>
      <c r="BL127" s="183"/>
      <c r="BM127" s="183"/>
    </row>
    <row r="128" spans="1:65" x14ac:dyDescent="0.2">
      <c r="A128" s="110"/>
      <c r="B128" s="110"/>
      <c r="C128" s="110"/>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3"/>
      <c r="AD128" s="183"/>
      <c r="AE128" s="183"/>
      <c r="AF128" s="183"/>
      <c r="AG128" s="183"/>
      <c r="AH128" s="183"/>
      <c r="AI128" s="183"/>
      <c r="AJ128" s="183"/>
      <c r="AK128" s="183"/>
      <c r="AL128" s="183"/>
      <c r="AM128" s="183"/>
      <c r="AN128" s="183"/>
      <c r="AO128" s="183"/>
      <c r="AP128" s="183"/>
      <c r="AQ128" s="183"/>
      <c r="AR128" s="183"/>
      <c r="AS128" s="183"/>
      <c r="AT128" s="183"/>
      <c r="AU128" s="183"/>
      <c r="AV128" s="183"/>
      <c r="AW128" s="183"/>
      <c r="AX128" s="183"/>
      <c r="AY128" s="183"/>
      <c r="AZ128" s="183"/>
      <c r="BA128" s="183"/>
      <c r="BB128" s="183"/>
      <c r="BC128" s="183"/>
      <c r="BD128" s="183"/>
      <c r="BE128" s="183"/>
      <c r="BF128" s="183"/>
      <c r="BG128" s="183"/>
      <c r="BH128" s="183"/>
      <c r="BI128" s="183"/>
      <c r="BJ128" s="183"/>
      <c r="BK128" s="183"/>
      <c r="BL128" s="183"/>
      <c r="BM128" s="183"/>
    </row>
    <row r="129" spans="1:65" x14ac:dyDescent="0.2">
      <c r="A129" s="110"/>
      <c r="B129" s="110"/>
      <c r="C129" s="110"/>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3"/>
      <c r="AD129" s="183"/>
      <c r="AE129" s="183"/>
      <c r="AF129" s="183"/>
      <c r="AG129" s="183"/>
      <c r="AH129" s="183"/>
      <c r="AI129" s="183"/>
      <c r="AJ129" s="183"/>
      <c r="AK129" s="183"/>
      <c r="AL129" s="183"/>
      <c r="AM129" s="183"/>
      <c r="AN129" s="183"/>
      <c r="AO129" s="183"/>
      <c r="AP129" s="183"/>
      <c r="AQ129" s="183"/>
      <c r="AR129" s="183"/>
      <c r="AS129" s="183"/>
      <c r="AT129" s="183"/>
      <c r="AU129" s="183"/>
      <c r="AV129" s="183"/>
      <c r="AW129" s="183"/>
      <c r="AX129" s="183"/>
      <c r="AY129" s="183"/>
      <c r="AZ129" s="183"/>
      <c r="BA129" s="183"/>
      <c r="BB129" s="183"/>
      <c r="BC129" s="183"/>
      <c r="BD129" s="183"/>
      <c r="BE129" s="183"/>
      <c r="BF129" s="183"/>
      <c r="BG129" s="183"/>
      <c r="BH129" s="183"/>
      <c r="BI129" s="183"/>
      <c r="BJ129" s="183"/>
      <c r="BK129" s="183"/>
      <c r="BL129" s="183"/>
      <c r="BM129" s="183"/>
    </row>
    <row r="130" spans="1:65" x14ac:dyDescent="0.2">
      <c r="A130" s="110"/>
      <c r="B130" s="110"/>
      <c r="C130" s="110"/>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3"/>
      <c r="AD130" s="183"/>
      <c r="AE130" s="183"/>
      <c r="AF130" s="183"/>
      <c r="AG130" s="183"/>
      <c r="AH130" s="183"/>
      <c r="AI130" s="183"/>
      <c r="AJ130" s="183"/>
      <c r="AK130" s="183"/>
      <c r="AL130" s="183"/>
      <c r="AM130" s="183"/>
      <c r="AN130" s="183"/>
      <c r="AO130" s="183"/>
      <c r="AP130" s="183"/>
      <c r="AQ130" s="183"/>
      <c r="AR130" s="183"/>
      <c r="AS130" s="183"/>
      <c r="AT130" s="183"/>
      <c r="AU130" s="183"/>
      <c r="AV130" s="183"/>
      <c r="AW130" s="183"/>
      <c r="AX130" s="183"/>
      <c r="AY130" s="183"/>
      <c r="AZ130" s="183"/>
      <c r="BA130" s="183"/>
      <c r="BB130" s="183"/>
      <c r="BC130" s="183"/>
      <c r="BD130" s="183"/>
      <c r="BE130" s="183"/>
      <c r="BF130" s="183"/>
      <c r="BG130" s="183"/>
      <c r="BH130" s="183"/>
      <c r="BI130" s="183"/>
      <c r="BJ130" s="183"/>
      <c r="BK130" s="183"/>
      <c r="BL130" s="183"/>
      <c r="BM130" s="183"/>
    </row>
    <row r="131" spans="1:65" x14ac:dyDescent="0.2">
      <c r="A131" s="110"/>
      <c r="B131" s="110"/>
      <c r="C131" s="110"/>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3"/>
      <c r="AD131" s="183"/>
      <c r="AE131" s="183"/>
      <c r="AF131" s="183"/>
      <c r="AG131" s="183"/>
      <c r="AH131" s="183"/>
      <c r="AI131" s="183"/>
      <c r="AJ131" s="183"/>
      <c r="AK131" s="183"/>
      <c r="AL131" s="183"/>
      <c r="AM131" s="183"/>
      <c r="AN131" s="183"/>
      <c r="AO131" s="183"/>
      <c r="AP131" s="183"/>
      <c r="AQ131" s="183"/>
      <c r="AR131" s="183"/>
      <c r="AS131" s="183"/>
      <c r="AT131" s="183"/>
      <c r="AU131" s="183"/>
      <c r="AV131" s="183"/>
      <c r="AW131" s="183"/>
      <c r="AX131" s="183"/>
      <c r="AY131" s="183"/>
      <c r="AZ131" s="183"/>
      <c r="BA131" s="183"/>
      <c r="BB131" s="183"/>
      <c r="BC131" s="183"/>
      <c r="BD131" s="183"/>
      <c r="BE131" s="183"/>
      <c r="BF131" s="183"/>
      <c r="BG131" s="183"/>
      <c r="BH131" s="183"/>
      <c r="BI131" s="183"/>
      <c r="BJ131" s="183"/>
      <c r="BK131" s="183"/>
      <c r="BL131" s="183"/>
      <c r="BM131" s="183"/>
    </row>
    <row r="132" spans="1:65" x14ac:dyDescent="0.2">
      <c r="A132" s="110"/>
      <c r="B132" s="110"/>
      <c r="C132" s="110"/>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c r="AB132" s="183"/>
      <c r="AC132" s="183"/>
      <c r="AD132" s="183"/>
      <c r="AE132" s="183"/>
      <c r="AF132" s="183"/>
      <c r="AG132" s="183"/>
      <c r="AH132" s="183"/>
      <c r="AI132" s="183"/>
      <c r="AJ132" s="183"/>
      <c r="AK132" s="183"/>
      <c r="AL132" s="183"/>
      <c r="AM132" s="183"/>
      <c r="AN132" s="183"/>
      <c r="AO132" s="183"/>
      <c r="AP132" s="183"/>
      <c r="AQ132" s="183"/>
      <c r="AR132" s="183"/>
      <c r="AS132" s="183"/>
      <c r="AT132" s="183"/>
      <c r="AU132" s="183"/>
      <c r="AV132" s="183"/>
      <c r="AW132" s="183"/>
      <c r="AX132" s="183"/>
      <c r="AY132" s="183"/>
      <c r="AZ132" s="183"/>
      <c r="BA132" s="183"/>
      <c r="BB132" s="183"/>
      <c r="BC132" s="183"/>
      <c r="BD132" s="183"/>
      <c r="BE132" s="183"/>
      <c r="BF132" s="183"/>
      <c r="BG132" s="183"/>
      <c r="BH132" s="183"/>
      <c r="BI132" s="183"/>
      <c r="BJ132" s="183"/>
      <c r="BK132" s="183"/>
      <c r="BL132" s="183"/>
      <c r="BM132" s="183"/>
    </row>
    <row r="133" spans="1:65" x14ac:dyDescent="0.2">
      <c r="A133" s="110"/>
      <c r="B133" s="110"/>
      <c r="C133" s="110"/>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83"/>
      <c r="AX133" s="183"/>
      <c r="AY133" s="183"/>
      <c r="AZ133" s="183"/>
      <c r="BA133" s="183"/>
      <c r="BB133" s="183"/>
      <c r="BC133" s="183"/>
      <c r="BD133" s="183"/>
      <c r="BE133" s="183"/>
      <c r="BF133" s="183"/>
      <c r="BG133" s="183"/>
      <c r="BH133" s="183"/>
      <c r="BI133" s="183"/>
      <c r="BJ133" s="183"/>
      <c r="BK133" s="183"/>
      <c r="BL133" s="183"/>
      <c r="BM133" s="183"/>
    </row>
    <row r="134" spans="1:65" x14ac:dyDescent="0.2">
      <c r="A134" s="110"/>
      <c r="B134" s="110"/>
      <c r="C134" s="110"/>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c r="AB134" s="183"/>
      <c r="AC134" s="183"/>
      <c r="AD134" s="183"/>
      <c r="AE134" s="183"/>
      <c r="AF134" s="183"/>
      <c r="AG134" s="183"/>
      <c r="AH134" s="183"/>
      <c r="AI134" s="183"/>
      <c r="AJ134" s="183"/>
      <c r="AK134" s="183"/>
      <c r="AL134" s="183"/>
      <c r="AM134" s="183"/>
      <c r="AN134" s="183"/>
      <c r="AO134" s="183"/>
      <c r="AP134" s="183"/>
      <c r="AQ134" s="183"/>
      <c r="AR134" s="183"/>
      <c r="AS134" s="183"/>
      <c r="AT134" s="183"/>
      <c r="AU134" s="183"/>
      <c r="AV134" s="183"/>
      <c r="AW134" s="183"/>
      <c r="AX134" s="183"/>
      <c r="AY134" s="183"/>
      <c r="AZ134" s="183"/>
      <c r="BA134" s="183"/>
      <c r="BB134" s="183"/>
      <c r="BC134" s="183"/>
      <c r="BD134" s="183"/>
      <c r="BE134" s="183"/>
      <c r="BF134" s="183"/>
      <c r="BG134" s="183"/>
      <c r="BH134" s="183"/>
      <c r="BI134" s="183"/>
      <c r="BJ134" s="183"/>
      <c r="BK134" s="183"/>
      <c r="BL134" s="183"/>
      <c r="BM134" s="183"/>
    </row>
    <row r="135" spans="1:65" x14ac:dyDescent="0.2">
      <c r="A135" s="110"/>
      <c r="B135" s="110"/>
      <c r="C135" s="110"/>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c r="AB135" s="183"/>
      <c r="AC135" s="183"/>
      <c r="AD135" s="183"/>
      <c r="AE135" s="183"/>
      <c r="AF135" s="183"/>
      <c r="AG135" s="183"/>
      <c r="AH135" s="183"/>
      <c r="AI135" s="183"/>
      <c r="AJ135" s="183"/>
      <c r="AK135" s="183"/>
      <c r="AL135" s="183"/>
      <c r="AM135" s="183"/>
      <c r="AN135" s="183"/>
      <c r="AO135" s="183"/>
      <c r="AP135" s="183"/>
      <c r="AQ135" s="183"/>
      <c r="AR135" s="183"/>
      <c r="AS135" s="183"/>
      <c r="AT135" s="183"/>
      <c r="AU135" s="183"/>
      <c r="AV135" s="183"/>
      <c r="AW135" s="183"/>
      <c r="AX135" s="183"/>
      <c r="AY135" s="183"/>
      <c r="AZ135" s="183"/>
      <c r="BA135" s="183"/>
      <c r="BB135" s="183"/>
      <c r="BC135" s="183"/>
      <c r="BD135" s="183"/>
      <c r="BE135" s="183"/>
      <c r="BF135" s="183"/>
      <c r="BG135" s="183"/>
      <c r="BH135" s="183"/>
      <c r="BI135" s="183"/>
      <c r="BJ135" s="183"/>
      <c r="BK135" s="183"/>
      <c r="BL135" s="183"/>
      <c r="BM135" s="183"/>
    </row>
    <row r="136" spans="1:65" x14ac:dyDescent="0.2">
      <c r="A136" s="110"/>
      <c r="B136" s="110"/>
      <c r="C136" s="110"/>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3"/>
      <c r="AN136" s="183"/>
      <c r="AO136" s="183"/>
      <c r="AP136" s="183"/>
      <c r="AQ136" s="183"/>
      <c r="AR136" s="183"/>
      <c r="AS136" s="183"/>
      <c r="AT136" s="183"/>
      <c r="AU136" s="183"/>
      <c r="AV136" s="183"/>
      <c r="AW136" s="183"/>
      <c r="AX136" s="183"/>
      <c r="AY136" s="183"/>
      <c r="AZ136" s="183"/>
      <c r="BA136" s="183"/>
      <c r="BB136" s="183"/>
      <c r="BC136" s="183"/>
      <c r="BD136" s="183"/>
      <c r="BE136" s="183"/>
      <c r="BF136" s="183"/>
      <c r="BG136" s="183"/>
      <c r="BH136" s="183"/>
      <c r="BI136" s="183"/>
      <c r="BJ136" s="183"/>
      <c r="BK136" s="183"/>
      <c r="BL136" s="183"/>
      <c r="BM136" s="183"/>
    </row>
    <row r="137" spans="1:65" x14ac:dyDescent="0.2">
      <c r="A137" s="110"/>
      <c r="B137" s="110"/>
      <c r="C137" s="110"/>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row>
    <row r="138" spans="1:65" x14ac:dyDescent="0.2">
      <c r="A138" s="110"/>
      <c r="B138" s="110"/>
      <c r="C138" s="110"/>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c r="AB138" s="183"/>
      <c r="AC138" s="183"/>
      <c r="AD138" s="183"/>
      <c r="AE138" s="183"/>
      <c r="AF138" s="183"/>
      <c r="AG138" s="183"/>
      <c r="AH138" s="183"/>
      <c r="AI138" s="183"/>
      <c r="AJ138" s="183"/>
      <c r="AK138" s="183"/>
      <c r="AL138" s="183"/>
      <c r="AM138" s="183"/>
      <c r="AN138" s="183"/>
      <c r="AO138" s="183"/>
      <c r="AP138" s="183"/>
      <c r="AQ138" s="183"/>
      <c r="AR138" s="183"/>
      <c r="AS138" s="183"/>
      <c r="AT138" s="183"/>
      <c r="AU138" s="183"/>
      <c r="AV138" s="183"/>
      <c r="AW138" s="183"/>
      <c r="AX138" s="183"/>
      <c r="AY138" s="183"/>
      <c r="AZ138" s="183"/>
      <c r="BA138" s="183"/>
      <c r="BB138" s="183"/>
      <c r="BC138" s="183"/>
      <c r="BD138" s="183"/>
      <c r="BE138" s="183"/>
      <c r="BF138" s="183"/>
      <c r="BG138" s="183"/>
      <c r="BH138" s="183"/>
      <c r="BI138" s="183"/>
      <c r="BJ138" s="183"/>
      <c r="BK138" s="183"/>
      <c r="BL138" s="183"/>
      <c r="BM138" s="183"/>
    </row>
    <row r="139" spans="1:65" x14ac:dyDescent="0.2">
      <c r="A139" s="110"/>
      <c r="B139" s="110"/>
      <c r="C139" s="110"/>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c r="AB139" s="183"/>
      <c r="AC139" s="183"/>
      <c r="AD139" s="183"/>
      <c r="AE139" s="183"/>
      <c r="AF139" s="183"/>
      <c r="AG139" s="183"/>
      <c r="AH139" s="183"/>
      <c r="AI139" s="183"/>
      <c r="AJ139" s="183"/>
      <c r="AK139" s="183"/>
      <c r="AL139" s="183"/>
      <c r="AM139" s="183"/>
      <c r="AN139" s="183"/>
      <c r="AO139" s="183"/>
      <c r="AP139" s="183"/>
      <c r="AQ139" s="183"/>
      <c r="AR139" s="183"/>
      <c r="AS139" s="183"/>
      <c r="AT139" s="183"/>
      <c r="AU139" s="183"/>
      <c r="AV139" s="183"/>
      <c r="AW139" s="183"/>
      <c r="AX139" s="183"/>
      <c r="AY139" s="183"/>
      <c r="AZ139" s="183"/>
      <c r="BA139" s="183"/>
      <c r="BB139" s="183"/>
      <c r="BC139" s="183"/>
      <c r="BD139" s="183"/>
      <c r="BE139" s="183"/>
      <c r="BF139" s="183"/>
      <c r="BG139" s="183"/>
      <c r="BH139" s="183"/>
      <c r="BI139" s="183"/>
      <c r="BJ139" s="183"/>
      <c r="BK139" s="183"/>
      <c r="BL139" s="183"/>
      <c r="BM139" s="183"/>
    </row>
    <row r="140" spans="1:65" x14ac:dyDescent="0.2">
      <c r="A140" s="110"/>
      <c r="B140" s="110"/>
      <c r="C140" s="110"/>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c r="AB140" s="183"/>
      <c r="AC140" s="183"/>
      <c r="AD140" s="183"/>
      <c r="AE140" s="183"/>
      <c r="AF140" s="183"/>
      <c r="AG140" s="183"/>
      <c r="AH140" s="183"/>
      <c r="AI140" s="183"/>
      <c r="AJ140" s="183"/>
      <c r="AK140" s="183"/>
      <c r="AL140" s="183"/>
      <c r="AM140" s="183"/>
      <c r="AN140" s="183"/>
      <c r="AO140" s="183"/>
      <c r="AP140" s="183"/>
      <c r="AQ140" s="183"/>
      <c r="AR140" s="183"/>
      <c r="AS140" s="183"/>
      <c r="AT140" s="183"/>
      <c r="AU140" s="183"/>
      <c r="AV140" s="183"/>
      <c r="AW140" s="183"/>
      <c r="AX140" s="183"/>
      <c r="AY140" s="183"/>
      <c r="AZ140" s="183"/>
      <c r="BA140" s="183"/>
      <c r="BB140" s="183"/>
      <c r="BC140" s="183"/>
      <c r="BD140" s="183"/>
      <c r="BE140" s="183"/>
      <c r="BF140" s="183"/>
      <c r="BG140" s="183"/>
      <c r="BH140" s="183"/>
      <c r="BI140" s="183"/>
      <c r="BJ140" s="183"/>
      <c r="BK140" s="183"/>
      <c r="BL140" s="183"/>
      <c r="BM140" s="183"/>
    </row>
    <row r="141" spans="1:65" x14ac:dyDescent="0.2">
      <c r="A141" s="110"/>
      <c r="B141" s="110"/>
      <c r="C141" s="110"/>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83"/>
      <c r="AX141" s="183"/>
      <c r="AY141" s="183"/>
      <c r="AZ141" s="183"/>
      <c r="BA141" s="183"/>
      <c r="BB141" s="183"/>
      <c r="BC141" s="183"/>
      <c r="BD141" s="183"/>
      <c r="BE141" s="183"/>
      <c r="BF141" s="183"/>
      <c r="BG141" s="183"/>
      <c r="BH141" s="183"/>
      <c r="BI141" s="183"/>
      <c r="BJ141" s="183"/>
      <c r="BK141" s="183"/>
      <c r="BL141" s="183"/>
      <c r="BM141" s="183"/>
    </row>
    <row r="142" spans="1:65" x14ac:dyDescent="0.2">
      <c r="A142" s="110"/>
      <c r="B142" s="110"/>
      <c r="C142" s="110"/>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3"/>
      <c r="AN142" s="183"/>
      <c r="AO142" s="183"/>
      <c r="AP142" s="183"/>
      <c r="AQ142" s="183"/>
      <c r="AR142" s="183"/>
      <c r="AS142" s="183"/>
      <c r="AT142" s="183"/>
      <c r="AU142" s="183"/>
      <c r="AV142" s="183"/>
      <c r="AW142" s="183"/>
      <c r="AX142" s="183"/>
      <c r="AY142" s="183"/>
      <c r="AZ142" s="183"/>
      <c r="BA142" s="183"/>
      <c r="BB142" s="183"/>
      <c r="BC142" s="183"/>
      <c r="BD142" s="183"/>
      <c r="BE142" s="183"/>
      <c r="BF142" s="183"/>
      <c r="BG142" s="183"/>
      <c r="BH142" s="183"/>
      <c r="BI142" s="183"/>
      <c r="BJ142" s="183"/>
      <c r="BK142" s="183"/>
      <c r="BL142" s="183"/>
      <c r="BM142" s="183"/>
    </row>
    <row r="143" spans="1:65" x14ac:dyDescent="0.2">
      <c r="A143" s="110"/>
      <c r="B143" s="110"/>
      <c r="C143" s="110"/>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3"/>
      <c r="AD143" s="183"/>
      <c r="AE143" s="183"/>
      <c r="AF143" s="183"/>
      <c r="AG143" s="183"/>
      <c r="AH143" s="183"/>
      <c r="AI143" s="183"/>
      <c r="AJ143" s="183"/>
      <c r="AK143" s="183"/>
      <c r="AL143" s="183"/>
      <c r="AM143" s="183"/>
      <c r="AN143" s="183"/>
      <c r="AO143" s="183"/>
      <c r="AP143" s="183"/>
      <c r="AQ143" s="183"/>
      <c r="AR143" s="183"/>
      <c r="AS143" s="183"/>
      <c r="AT143" s="183"/>
      <c r="AU143" s="183"/>
      <c r="AV143" s="183"/>
      <c r="AW143" s="183"/>
      <c r="AX143" s="183"/>
      <c r="AY143" s="183"/>
      <c r="AZ143" s="183"/>
      <c r="BA143" s="183"/>
      <c r="BB143" s="183"/>
      <c r="BC143" s="183"/>
      <c r="BD143" s="183"/>
      <c r="BE143" s="183"/>
      <c r="BF143" s="183"/>
      <c r="BG143" s="183"/>
      <c r="BH143" s="183"/>
      <c r="BI143" s="183"/>
      <c r="BJ143" s="183"/>
      <c r="BK143" s="183"/>
      <c r="BL143" s="183"/>
      <c r="BM143" s="183"/>
    </row>
    <row r="144" spans="1:65" x14ac:dyDescent="0.2">
      <c r="A144" s="110"/>
      <c r="B144" s="110"/>
      <c r="C144" s="110"/>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3"/>
      <c r="AD144" s="183"/>
      <c r="AE144" s="183"/>
      <c r="AF144" s="183"/>
      <c r="AG144" s="183"/>
      <c r="AH144" s="183"/>
      <c r="AI144" s="183"/>
      <c r="AJ144" s="183"/>
      <c r="AK144" s="183"/>
      <c r="AL144" s="183"/>
      <c r="AM144" s="183"/>
      <c r="AN144" s="183"/>
      <c r="AO144" s="183"/>
      <c r="AP144" s="183"/>
      <c r="AQ144" s="183"/>
      <c r="AR144" s="183"/>
      <c r="AS144" s="183"/>
      <c r="AT144" s="183"/>
      <c r="AU144" s="183"/>
      <c r="AV144" s="183"/>
      <c r="AW144" s="183"/>
      <c r="AX144" s="183"/>
      <c r="AY144" s="183"/>
      <c r="AZ144" s="183"/>
      <c r="BA144" s="183"/>
      <c r="BB144" s="183"/>
      <c r="BC144" s="183"/>
      <c r="BD144" s="183"/>
      <c r="BE144" s="183"/>
      <c r="BF144" s="183"/>
      <c r="BG144" s="183"/>
      <c r="BH144" s="183"/>
      <c r="BI144" s="183"/>
      <c r="BJ144" s="183"/>
      <c r="BK144" s="183"/>
      <c r="BL144" s="183"/>
      <c r="BM144" s="183"/>
    </row>
    <row r="145" spans="1:65" x14ac:dyDescent="0.2">
      <c r="A145" s="110"/>
      <c r="B145" s="110"/>
      <c r="C145" s="110"/>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c r="AJ145" s="183"/>
      <c r="AK145" s="183"/>
      <c r="AL145" s="183"/>
      <c r="AM145" s="183"/>
      <c r="AN145" s="183"/>
      <c r="AO145" s="183"/>
      <c r="AP145" s="183"/>
      <c r="AQ145" s="183"/>
      <c r="AR145" s="183"/>
      <c r="AS145" s="183"/>
      <c r="AT145" s="183"/>
      <c r="AU145" s="183"/>
      <c r="AV145" s="183"/>
      <c r="AW145" s="183"/>
      <c r="AX145" s="183"/>
      <c r="AY145" s="183"/>
      <c r="AZ145" s="183"/>
      <c r="BA145" s="183"/>
      <c r="BB145" s="183"/>
      <c r="BC145" s="183"/>
      <c r="BD145" s="183"/>
      <c r="BE145" s="183"/>
      <c r="BF145" s="183"/>
      <c r="BG145" s="183"/>
      <c r="BH145" s="183"/>
      <c r="BI145" s="183"/>
      <c r="BJ145" s="183"/>
      <c r="BK145" s="183"/>
      <c r="BL145" s="183"/>
      <c r="BM145" s="183"/>
    </row>
    <row r="146" spans="1:65" x14ac:dyDescent="0.2">
      <c r="A146" s="110"/>
      <c r="B146" s="110"/>
      <c r="C146" s="110"/>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c r="AB146" s="183"/>
      <c r="AC146" s="183"/>
      <c r="AD146" s="183"/>
      <c r="AE146" s="183"/>
      <c r="AF146" s="183"/>
      <c r="AG146" s="183"/>
      <c r="AH146" s="183"/>
      <c r="AI146" s="183"/>
      <c r="AJ146" s="183"/>
      <c r="AK146" s="183"/>
      <c r="AL146" s="183"/>
      <c r="AM146" s="183"/>
      <c r="AN146" s="183"/>
      <c r="AO146" s="183"/>
      <c r="AP146" s="183"/>
      <c r="AQ146" s="183"/>
      <c r="AR146" s="183"/>
      <c r="AS146" s="183"/>
      <c r="AT146" s="183"/>
      <c r="AU146" s="183"/>
      <c r="AV146" s="183"/>
      <c r="AW146" s="183"/>
      <c r="AX146" s="183"/>
      <c r="AY146" s="183"/>
      <c r="AZ146" s="183"/>
      <c r="BA146" s="183"/>
      <c r="BB146" s="183"/>
      <c r="BC146" s="183"/>
      <c r="BD146" s="183"/>
      <c r="BE146" s="183"/>
      <c r="BF146" s="183"/>
      <c r="BG146" s="183"/>
      <c r="BH146" s="183"/>
      <c r="BI146" s="183"/>
      <c r="BJ146" s="183"/>
      <c r="BK146" s="183"/>
      <c r="BL146" s="183"/>
      <c r="BM146" s="183"/>
    </row>
    <row r="147" spans="1:65" x14ac:dyDescent="0.2">
      <c r="A147" s="110"/>
      <c r="B147" s="110"/>
      <c r="C147" s="110"/>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c r="AB147" s="183"/>
      <c r="AC147" s="183"/>
      <c r="AD147" s="183"/>
      <c r="AE147" s="183"/>
      <c r="AF147" s="183"/>
      <c r="AG147" s="183"/>
      <c r="AH147" s="183"/>
      <c r="AI147" s="183"/>
      <c r="AJ147" s="183"/>
      <c r="AK147" s="183"/>
      <c r="AL147" s="183"/>
      <c r="AM147" s="183"/>
      <c r="AN147" s="183"/>
      <c r="AO147" s="183"/>
      <c r="AP147" s="183"/>
      <c r="AQ147" s="183"/>
      <c r="AR147" s="183"/>
      <c r="AS147" s="183"/>
      <c r="AT147" s="183"/>
      <c r="AU147" s="183"/>
      <c r="AV147" s="183"/>
      <c r="AW147" s="183"/>
      <c r="AX147" s="183"/>
      <c r="AY147" s="183"/>
      <c r="AZ147" s="183"/>
      <c r="BA147" s="183"/>
      <c r="BB147" s="183"/>
      <c r="BC147" s="183"/>
      <c r="BD147" s="183"/>
      <c r="BE147" s="183"/>
      <c r="BF147" s="183"/>
      <c r="BG147" s="183"/>
      <c r="BH147" s="183"/>
      <c r="BI147" s="183"/>
      <c r="BJ147" s="183"/>
      <c r="BK147" s="183"/>
      <c r="BL147" s="183"/>
      <c r="BM147" s="183"/>
    </row>
    <row r="148" spans="1:65" x14ac:dyDescent="0.2">
      <c r="A148" s="110"/>
      <c r="B148" s="110"/>
      <c r="C148" s="110"/>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c r="AB148" s="183"/>
      <c r="AC148" s="183"/>
      <c r="AD148" s="183"/>
      <c r="AE148" s="183"/>
      <c r="AF148" s="183"/>
      <c r="AG148" s="183"/>
      <c r="AH148" s="183"/>
      <c r="AI148" s="183"/>
      <c r="AJ148" s="183"/>
      <c r="AK148" s="183"/>
      <c r="AL148" s="183"/>
      <c r="AM148" s="183"/>
      <c r="AN148" s="183"/>
      <c r="AO148" s="183"/>
      <c r="AP148" s="183"/>
      <c r="AQ148" s="183"/>
      <c r="AR148" s="183"/>
      <c r="AS148" s="183"/>
      <c r="AT148" s="183"/>
      <c r="AU148" s="183"/>
      <c r="AV148" s="183"/>
      <c r="AW148" s="183"/>
      <c r="AX148" s="183"/>
      <c r="AY148" s="183"/>
      <c r="AZ148" s="183"/>
      <c r="BA148" s="183"/>
      <c r="BB148" s="183"/>
      <c r="BC148" s="183"/>
      <c r="BD148" s="183"/>
      <c r="BE148" s="183"/>
      <c r="BF148" s="183"/>
      <c r="BG148" s="183"/>
      <c r="BH148" s="183"/>
      <c r="BI148" s="183"/>
      <c r="BJ148" s="183"/>
      <c r="BK148" s="183"/>
      <c r="BL148" s="183"/>
      <c r="BM148" s="183"/>
    </row>
    <row r="149" spans="1:65" x14ac:dyDescent="0.2">
      <c r="A149" s="110"/>
      <c r="B149" s="110"/>
      <c r="C149" s="110"/>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c r="AJ149" s="183"/>
      <c r="AK149" s="183"/>
      <c r="AL149" s="183"/>
      <c r="AM149" s="183"/>
      <c r="AN149" s="183"/>
      <c r="AO149" s="183"/>
      <c r="AP149" s="183"/>
      <c r="AQ149" s="183"/>
      <c r="AR149" s="183"/>
      <c r="AS149" s="183"/>
      <c r="AT149" s="183"/>
      <c r="AU149" s="183"/>
      <c r="AV149" s="183"/>
      <c r="AW149" s="183"/>
      <c r="AX149" s="183"/>
      <c r="AY149" s="183"/>
      <c r="AZ149" s="183"/>
      <c r="BA149" s="183"/>
      <c r="BB149" s="183"/>
      <c r="BC149" s="183"/>
      <c r="BD149" s="183"/>
      <c r="BE149" s="183"/>
      <c r="BF149" s="183"/>
      <c r="BG149" s="183"/>
      <c r="BH149" s="183"/>
      <c r="BI149" s="183"/>
      <c r="BJ149" s="183"/>
      <c r="BK149" s="183"/>
      <c r="BL149" s="183"/>
      <c r="BM149" s="183"/>
    </row>
    <row r="150" spans="1:65" x14ac:dyDescent="0.2">
      <c r="A150" s="110"/>
      <c r="B150" s="110"/>
      <c r="C150" s="110"/>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row>
    <row r="151" spans="1:65" x14ac:dyDescent="0.2">
      <c r="A151" s="110"/>
      <c r="B151" s="110"/>
      <c r="C151" s="110"/>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c r="AB151" s="183"/>
      <c r="AC151" s="183"/>
      <c r="AD151" s="183"/>
      <c r="AE151" s="183"/>
      <c r="AF151" s="183"/>
      <c r="AG151" s="183"/>
      <c r="AH151" s="183"/>
      <c r="AI151" s="183"/>
      <c r="AJ151" s="183"/>
      <c r="AK151" s="183"/>
      <c r="AL151" s="183"/>
      <c r="AM151" s="183"/>
      <c r="AN151" s="183"/>
      <c r="AO151" s="183"/>
      <c r="AP151" s="183"/>
      <c r="AQ151" s="183"/>
      <c r="AR151" s="183"/>
      <c r="AS151" s="183"/>
      <c r="AT151" s="183"/>
      <c r="AU151" s="183"/>
      <c r="AV151" s="183"/>
      <c r="AW151" s="183"/>
      <c r="AX151" s="183"/>
      <c r="AY151" s="183"/>
      <c r="AZ151" s="183"/>
      <c r="BA151" s="183"/>
      <c r="BB151" s="183"/>
      <c r="BC151" s="183"/>
      <c r="BD151" s="183"/>
      <c r="BE151" s="183"/>
      <c r="BF151" s="183"/>
      <c r="BG151" s="183"/>
      <c r="BH151" s="183"/>
      <c r="BI151" s="183"/>
      <c r="BJ151" s="183"/>
      <c r="BK151" s="183"/>
      <c r="BL151" s="183"/>
      <c r="BM151" s="183"/>
    </row>
    <row r="152" spans="1:65" x14ac:dyDescent="0.2">
      <c r="A152" s="110"/>
      <c r="B152" s="110"/>
      <c r="C152" s="110"/>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183"/>
      <c r="AW152" s="183"/>
      <c r="AX152" s="183"/>
      <c r="AY152" s="183"/>
      <c r="AZ152" s="183"/>
      <c r="BA152" s="183"/>
      <c r="BB152" s="183"/>
      <c r="BC152" s="183"/>
      <c r="BD152" s="183"/>
      <c r="BE152" s="183"/>
      <c r="BF152" s="183"/>
      <c r="BG152" s="183"/>
      <c r="BH152" s="183"/>
      <c r="BI152" s="183"/>
      <c r="BJ152" s="183"/>
      <c r="BK152" s="183"/>
      <c r="BL152" s="183"/>
      <c r="BM152" s="183"/>
    </row>
    <row r="153" spans="1:65" x14ac:dyDescent="0.2">
      <c r="A153" s="110"/>
      <c r="B153" s="110"/>
      <c r="C153" s="110"/>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c r="AJ153" s="183"/>
      <c r="AK153" s="183"/>
      <c r="AL153" s="183"/>
      <c r="AM153" s="183"/>
      <c r="AN153" s="183"/>
      <c r="AO153" s="183"/>
      <c r="AP153" s="183"/>
      <c r="AQ153" s="183"/>
      <c r="AR153" s="183"/>
      <c r="AS153" s="183"/>
      <c r="AT153" s="183"/>
      <c r="AU153" s="183"/>
      <c r="AV153" s="183"/>
      <c r="AW153" s="183"/>
      <c r="AX153" s="183"/>
      <c r="AY153" s="183"/>
      <c r="AZ153" s="183"/>
      <c r="BA153" s="183"/>
      <c r="BB153" s="183"/>
      <c r="BC153" s="183"/>
      <c r="BD153" s="183"/>
      <c r="BE153" s="183"/>
      <c r="BF153" s="183"/>
      <c r="BG153" s="183"/>
      <c r="BH153" s="183"/>
      <c r="BI153" s="183"/>
      <c r="BJ153" s="183"/>
      <c r="BK153" s="183"/>
      <c r="BL153" s="183"/>
      <c r="BM153" s="183"/>
    </row>
    <row r="154" spans="1:65" x14ac:dyDescent="0.2">
      <c r="A154" s="110"/>
      <c r="B154" s="110"/>
      <c r="C154" s="110"/>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c r="AB154" s="183"/>
      <c r="AC154" s="183"/>
      <c r="AD154" s="183"/>
      <c r="AE154" s="183"/>
      <c r="AF154" s="183"/>
      <c r="AG154" s="183"/>
      <c r="AH154" s="183"/>
      <c r="AI154" s="183"/>
      <c r="AJ154" s="183"/>
      <c r="AK154" s="183"/>
      <c r="AL154" s="183"/>
      <c r="AM154" s="183"/>
      <c r="AN154" s="183"/>
      <c r="AO154" s="183"/>
      <c r="AP154" s="183"/>
      <c r="AQ154" s="183"/>
      <c r="AR154" s="183"/>
      <c r="AS154" s="183"/>
      <c r="AT154" s="183"/>
      <c r="AU154" s="183"/>
      <c r="AV154" s="183"/>
      <c r="AW154" s="183"/>
      <c r="AX154" s="183"/>
      <c r="AY154" s="183"/>
      <c r="AZ154" s="183"/>
      <c r="BA154" s="183"/>
      <c r="BB154" s="183"/>
      <c r="BC154" s="183"/>
      <c r="BD154" s="183"/>
      <c r="BE154" s="183"/>
      <c r="BF154" s="183"/>
      <c r="BG154" s="183"/>
      <c r="BH154" s="183"/>
      <c r="BI154" s="183"/>
      <c r="BJ154" s="183"/>
      <c r="BK154" s="183"/>
      <c r="BL154" s="183"/>
      <c r="BM154" s="183"/>
    </row>
    <row r="155" spans="1:65" x14ac:dyDescent="0.2">
      <c r="A155" s="110"/>
      <c r="B155" s="110"/>
      <c r="C155" s="110"/>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c r="AB155" s="183"/>
      <c r="AC155" s="183"/>
      <c r="AD155" s="183"/>
      <c r="AE155" s="183"/>
      <c r="AF155" s="183"/>
      <c r="AG155" s="183"/>
      <c r="AH155" s="183"/>
      <c r="AI155" s="183"/>
      <c r="AJ155" s="183"/>
      <c r="AK155" s="183"/>
      <c r="AL155" s="183"/>
      <c r="AM155" s="183"/>
      <c r="AN155" s="183"/>
      <c r="AO155" s="183"/>
      <c r="AP155" s="183"/>
      <c r="AQ155" s="183"/>
      <c r="AR155" s="183"/>
      <c r="AS155" s="183"/>
      <c r="AT155" s="183"/>
      <c r="AU155" s="183"/>
      <c r="AV155" s="183"/>
      <c r="AW155" s="183"/>
      <c r="AX155" s="183"/>
      <c r="AY155" s="183"/>
      <c r="AZ155" s="183"/>
      <c r="BA155" s="183"/>
      <c r="BB155" s="183"/>
      <c r="BC155" s="183"/>
      <c r="BD155" s="183"/>
      <c r="BE155" s="183"/>
      <c r="BF155" s="183"/>
      <c r="BG155" s="183"/>
      <c r="BH155" s="183"/>
      <c r="BI155" s="183"/>
      <c r="BJ155" s="183"/>
      <c r="BK155" s="183"/>
      <c r="BL155" s="183"/>
      <c r="BM155" s="183"/>
    </row>
    <row r="156" spans="1:65" x14ac:dyDescent="0.2">
      <c r="A156" s="110"/>
      <c r="B156" s="110"/>
      <c r="C156" s="110"/>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3"/>
      <c r="AF156" s="183"/>
      <c r="AG156" s="183"/>
      <c r="AH156" s="183"/>
      <c r="AI156" s="183"/>
      <c r="AJ156" s="183"/>
      <c r="AK156" s="183"/>
      <c r="AL156" s="183"/>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row>
    <row r="157" spans="1:65" x14ac:dyDescent="0.2">
      <c r="A157" s="110"/>
      <c r="B157" s="110"/>
      <c r="C157" s="110"/>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c r="AJ157" s="183"/>
      <c r="AK157" s="183"/>
      <c r="AL157" s="183"/>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row>
    <row r="158" spans="1:65" x14ac:dyDescent="0.2">
      <c r="A158" s="110"/>
      <c r="B158" s="110"/>
      <c r="C158" s="110"/>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183"/>
      <c r="AD158" s="183"/>
      <c r="AE158" s="183"/>
      <c r="AF158" s="183"/>
      <c r="AG158" s="183"/>
      <c r="AH158" s="183"/>
      <c r="AI158" s="183"/>
      <c r="AJ158" s="183"/>
      <c r="AK158" s="183"/>
      <c r="AL158" s="183"/>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row>
    <row r="159" spans="1:65" x14ac:dyDescent="0.2">
      <c r="A159" s="110"/>
      <c r="B159" s="110"/>
      <c r="C159" s="110"/>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183"/>
      <c r="AD159" s="183"/>
      <c r="AE159" s="183"/>
      <c r="AF159" s="183"/>
      <c r="AG159" s="183"/>
      <c r="AH159" s="183"/>
      <c r="AI159" s="183"/>
      <c r="AJ159" s="183"/>
      <c r="AK159" s="183"/>
      <c r="AL159" s="183"/>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row>
    <row r="160" spans="1:65" x14ac:dyDescent="0.2">
      <c r="A160" s="110"/>
      <c r="B160" s="110"/>
      <c r="C160" s="110"/>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row>
    <row r="161" spans="1:65" x14ac:dyDescent="0.2">
      <c r="A161" s="110"/>
      <c r="B161" s="110"/>
      <c r="C161" s="110"/>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row>
    <row r="162" spans="1:65" x14ac:dyDescent="0.2">
      <c r="A162" s="110"/>
      <c r="B162" s="110"/>
      <c r="C162" s="110"/>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row>
    <row r="163" spans="1:65" x14ac:dyDescent="0.2">
      <c r="A163" s="110"/>
      <c r="B163" s="110"/>
      <c r="C163" s="110"/>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183"/>
      <c r="AD163" s="183"/>
      <c r="AE163" s="183"/>
      <c r="AF163" s="183"/>
      <c r="AG163" s="183"/>
      <c r="AH163" s="183"/>
      <c r="AI163" s="183"/>
      <c r="AJ163" s="183"/>
      <c r="AK163" s="183"/>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row>
    <row r="164" spans="1:65" x14ac:dyDescent="0.2">
      <c r="A164" s="110"/>
      <c r="B164" s="110"/>
      <c r="C164" s="110"/>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row>
    <row r="165" spans="1:65" x14ac:dyDescent="0.2">
      <c r="A165" s="110"/>
      <c r="B165" s="110"/>
      <c r="C165" s="110"/>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183"/>
      <c r="AD165" s="183"/>
      <c r="AE165" s="183"/>
      <c r="AF165" s="183"/>
      <c r="AG165" s="183"/>
      <c r="AH165" s="183"/>
      <c r="AI165" s="183"/>
      <c r="AJ165" s="183"/>
      <c r="AK165" s="183"/>
      <c r="AL165" s="183"/>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row>
    <row r="166" spans="1:65" x14ac:dyDescent="0.2">
      <c r="A166" s="110"/>
      <c r="B166" s="110"/>
      <c r="C166" s="110"/>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183"/>
      <c r="AD166" s="183"/>
      <c r="AE166" s="183"/>
      <c r="AF166" s="183"/>
      <c r="AG166" s="183"/>
      <c r="AH166" s="183"/>
      <c r="AI166" s="183"/>
      <c r="AJ166" s="183"/>
      <c r="AK166" s="183"/>
      <c r="AL166" s="183"/>
      <c r="AM166" s="183"/>
      <c r="AN166" s="183"/>
      <c r="AO166" s="183"/>
      <c r="AP166" s="183"/>
      <c r="AQ166" s="183"/>
      <c r="AR166" s="183"/>
      <c r="AS166" s="183"/>
      <c r="AT166" s="183"/>
      <c r="AU166" s="183"/>
      <c r="AV166" s="183"/>
      <c r="AW166" s="183"/>
      <c r="AX166" s="183"/>
      <c r="AY166" s="183"/>
      <c r="AZ166" s="183"/>
      <c r="BA166" s="183"/>
      <c r="BB166" s="183"/>
      <c r="BC166" s="183"/>
      <c r="BD166" s="183"/>
      <c r="BE166" s="183"/>
      <c r="BF166" s="183"/>
      <c r="BG166" s="183"/>
      <c r="BH166" s="183"/>
      <c r="BI166" s="183"/>
      <c r="BJ166" s="183"/>
      <c r="BK166" s="183"/>
      <c r="BL166" s="183"/>
      <c r="BM166" s="183"/>
    </row>
    <row r="167" spans="1:65" x14ac:dyDescent="0.2">
      <c r="A167" s="110"/>
      <c r="B167" s="110"/>
      <c r="C167" s="110"/>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c r="AB167" s="183"/>
      <c r="AC167" s="183"/>
      <c r="AD167" s="183"/>
      <c r="AE167" s="183"/>
      <c r="AF167" s="183"/>
      <c r="AG167" s="183"/>
      <c r="AH167" s="183"/>
      <c r="AI167" s="183"/>
      <c r="AJ167" s="183"/>
      <c r="AK167" s="183"/>
      <c r="AL167" s="183"/>
      <c r="AM167" s="183"/>
      <c r="AN167" s="183"/>
      <c r="AO167" s="183"/>
      <c r="AP167" s="183"/>
      <c r="AQ167" s="183"/>
      <c r="AR167" s="183"/>
      <c r="AS167" s="183"/>
      <c r="AT167" s="183"/>
      <c r="AU167" s="183"/>
      <c r="AV167" s="183"/>
      <c r="AW167" s="183"/>
      <c r="AX167" s="183"/>
      <c r="AY167" s="183"/>
      <c r="AZ167" s="183"/>
      <c r="BA167" s="183"/>
      <c r="BB167" s="183"/>
      <c r="BC167" s="183"/>
      <c r="BD167" s="183"/>
      <c r="BE167" s="183"/>
      <c r="BF167" s="183"/>
      <c r="BG167" s="183"/>
      <c r="BH167" s="183"/>
      <c r="BI167" s="183"/>
      <c r="BJ167" s="183"/>
      <c r="BK167" s="183"/>
      <c r="BL167" s="183"/>
      <c r="BM167" s="183"/>
    </row>
    <row r="168" spans="1:65" x14ac:dyDescent="0.2">
      <c r="A168" s="110"/>
      <c r="B168" s="110"/>
      <c r="C168" s="110"/>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c r="AB168" s="183"/>
      <c r="AC168" s="183"/>
      <c r="AD168" s="183"/>
      <c r="AE168" s="183"/>
      <c r="AF168" s="183"/>
      <c r="AG168" s="183"/>
      <c r="AH168" s="183"/>
      <c r="AI168" s="183"/>
      <c r="AJ168" s="183"/>
      <c r="AK168" s="183"/>
      <c r="AL168" s="183"/>
      <c r="AM168" s="183"/>
      <c r="AN168" s="183"/>
      <c r="AO168" s="183"/>
      <c r="AP168" s="183"/>
      <c r="AQ168" s="183"/>
      <c r="AR168" s="183"/>
      <c r="AS168" s="183"/>
      <c r="AT168" s="183"/>
      <c r="AU168" s="183"/>
      <c r="AV168" s="183"/>
      <c r="AW168" s="183"/>
      <c r="AX168" s="183"/>
      <c r="AY168" s="183"/>
      <c r="AZ168" s="183"/>
      <c r="BA168" s="183"/>
      <c r="BB168" s="183"/>
      <c r="BC168" s="183"/>
      <c r="BD168" s="183"/>
      <c r="BE168" s="183"/>
      <c r="BF168" s="183"/>
      <c r="BG168" s="183"/>
      <c r="BH168" s="183"/>
      <c r="BI168" s="183"/>
      <c r="BJ168" s="183"/>
      <c r="BK168" s="183"/>
      <c r="BL168" s="183"/>
      <c r="BM168" s="183"/>
    </row>
    <row r="169" spans="1:65" x14ac:dyDescent="0.2">
      <c r="A169" s="110"/>
      <c r="B169" s="110"/>
      <c r="C169" s="110"/>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row>
    <row r="170" spans="1:65" x14ac:dyDescent="0.2">
      <c r="A170" s="110"/>
      <c r="B170" s="110"/>
      <c r="C170" s="110"/>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row>
    <row r="171" spans="1:65" x14ac:dyDescent="0.2">
      <c r="A171" s="110"/>
      <c r="B171" s="110"/>
      <c r="C171" s="110"/>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row>
    <row r="172" spans="1:65" x14ac:dyDescent="0.2">
      <c r="A172" s="110"/>
      <c r="B172" s="110"/>
      <c r="C172" s="110"/>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row>
    <row r="173" spans="1:65" x14ac:dyDescent="0.2">
      <c r="A173" s="110"/>
      <c r="B173" s="110"/>
      <c r="C173" s="110"/>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row>
    <row r="174" spans="1:65" x14ac:dyDescent="0.2">
      <c r="A174" s="110"/>
      <c r="B174" s="110"/>
      <c r="C174" s="110"/>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c r="AB174" s="183"/>
      <c r="AC174" s="183"/>
      <c r="AD174" s="183"/>
      <c r="AE174" s="183"/>
      <c r="AF174" s="183"/>
      <c r="AG174" s="183"/>
      <c r="AH174" s="183"/>
      <c r="AI174" s="183"/>
      <c r="AJ174" s="183"/>
      <c r="AK174" s="183"/>
      <c r="AL174" s="183"/>
      <c r="AM174" s="183"/>
      <c r="AN174" s="183"/>
      <c r="AO174" s="183"/>
      <c r="AP174" s="183"/>
      <c r="AQ174" s="183"/>
      <c r="AR174" s="183"/>
      <c r="AS174" s="183"/>
      <c r="AT174" s="183"/>
      <c r="AU174" s="183"/>
      <c r="AV174" s="183"/>
      <c r="AW174" s="183"/>
      <c r="AX174" s="183"/>
      <c r="AY174" s="183"/>
      <c r="AZ174" s="183"/>
      <c r="BA174" s="183"/>
      <c r="BB174" s="183"/>
      <c r="BC174" s="183"/>
      <c r="BD174" s="183"/>
      <c r="BE174" s="183"/>
      <c r="BF174" s="183"/>
      <c r="BG174" s="183"/>
      <c r="BH174" s="183"/>
      <c r="BI174" s="183"/>
      <c r="BJ174" s="183"/>
      <c r="BK174" s="183"/>
      <c r="BL174" s="183"/>
      <c r="BM174" s="183"/>
    </row>
    <row r="175" spans="1:65" x14ac:dyDescent="0.2">
      <c r="A175" s="110"/>
      <c r="B175" s="110"/>
      <c r="C175" s="110"/>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c r="AB175" s="183"/>
      <c r="AC175" s="183"/>
      <c r="AD175" s="183"/>
      <c r="AE175" s="183"/>
      <c r="AF175" s="183"/>
      <c r="AG175" s="183"/>
      <c r="AH175" s="183"/>
      <c r="AI175" s="183"/>
      <c r="AJ175" s="183"/>
      <c r="AK175" s="183"/>
      <c r="AL175" s="183"/>
      <c r="AM175" s="183"/>
      <c r="AN175" s="183"/>
      <c r="AO175" s="183"/>
      <c r="AP175" s="183"/>
      <c r="AQ175" s="183"/>
      <c r="AR175" s="183"/>
      <c r="AS175" s="183"/>
      <c r="AT175" s="183"/>
      <c r="AU175" s="183"/>
      <c r="AV175" s="183"/>
      <c r="AW175" s="183"/>
      <c r="AX175" s="183"/>
      <c r="AY175" s="183"/>
      <c r="AZ175" s="183"/>
      <c r="BA175" s="183"/>
      <c r="BB175" s="183"/>
      <c r="BC175" s="183"/>
      <c r="BD175" s="183"/>
      <c r="BE175" s="183"/>
      <c r="BF175" s="183"/>
      <c r="BG175" s="183"/>
      <c r="BH175" s="183"/>
      <c r="BI175" s="183"/>
      <c r="BJ175" s="183"/>
      <c r="BK175" s="183"/>
      <c r="BL175" s="183"/>
      <c r="BM175" s="183"/>
    </row>
    <row r="176" spans="1:65" x14ac:dyDescent="0.2">
      <c r="A176" s="110"/>
      <c r="B176" s="110"/>
      <c r="C176" s="110"/>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c r="AB176" s="183"/>
      <c r="AC176" s="183"/>
      <c r="AD176" s="183"/>
      <c r="AE176" s="183"/>
      <c r="AF176" s="183"/>
      <c r="AG176" s="183"/>
      <c r="AH176" s="183"/>
      <c r="AI176" s="183"/>
      <c r="AJ176" s="183"/>
      <c r="AK176" s="183"/>
      <c r="AL176" s="183"/>
      <c r="AM176" s="183"/>
      <c r="AN176" s="183"/>
      <c r="AO176" s="183"/>
      <c r="AP176" s="183"/>
      <c r="AQ176" s="183"/>
      <c r="AR176" s="183"/>
      <c r="AS176" s="183"/>
      <c r="AT176" s="183"/>
      <c r="AU176" s="183"/>
      <c r="AV176" s="183"/>
      <c r="AW176" s="183"/>
      <c r="AX176" s="183"/>
      <c r="AY176" s="183"/>
      <c r="AZ176" s="183"/>
      <c r="BA176" s="183"/>
      <c r="BB176" s="183"/>
      <c r="BC176" s="183"/>
      <c r="BD176" s="183"/>
      <c r="BE176" s="183"/>
      <c r="BF176" s="183"/>
      <c r="BG176" s="183"/>
      <c r="BH176" s="183"/>
      <c r="BI176" s="183"/>
      <c r="BJ176" s="183"/>
      <c r="BK176" s="183"/>
      <c r="BL176" s="183"/>
      <c r="BM176" s="183"/>
    </row>
    <row r="177" spans="1:65" x14ac:dyDescent="0.2">
      <c r="A177" s="110"/>
      <c r="B177" s="110"/>
      <c r="C177" s="110"/>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c r="AB177" s="183"/>
      <c r="AC177" s="183"/>
      <c r="AD177" s="183"/>
      <c r="AE177" s="183"/>
      <c r="AF177" s="183"/>
      <c r="AG177" s="183"/>
      <c r="AH177" s="183"/>
      <c r="AI177" s="183"/>
      <c r="AJ177" s="183"/>
      <c r="AK177" s="183"/>
      <c r="AL177" s="183"/>
      <c r="AM177" s="183"/>
      <c r="AN177" s="183"/>
      <c r="AO177" s="183"/>
      <c r="AP177" s="183"/>
      <c r="AQ177" s="183"/>
      <c r="AR177" s="183"/>
      <c r="AS177" s="183"/>
      <c r="AT177" s="183"/>
      <c r="AU177" s="183"/>
      <c r="AV177" s="183"/>
      <c r="AW177" s="183"/>
      <c r="AX177" s="183"/>
      <c r="AY177" s="183"/>
      <c r="AZ177" s="183"/>
      <c r="BA177" s="183"/>
      <c r="BB177" s="183"/>
      <c r="BC177" s="183"/>
      <c r="BD177" s="183"/>
      <c r="BE177" s="183"/>
      <c r="BF177" s="183"/>
      <c r="BG177" s="183"/>
      <c r="BH177" s="183"/>
      <c r="BI177" s="183"/>
      <c r="BJ177" s="183"/>
      <c r="BK177" s="183"/>
      <c r="BL177" s="183"/>
      <c r="BM177" s="183"/>
    </row>
    <row r="178" spans="1:65" x14ac:dyDescent="0.2">
      <c r="A178" s="110"/>
      <c r="B178" s="110"/>
      <c r="C178" s="110"/>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c r="AB178" s="183"/>
      <c r="AC178" s="183"/>
      <c r="AD178" s="183"/>
      <c r="AE178" s="183"/>
      <c r="AF178" s="183"/>
      <c r="AG178" s="183"/>
      <c r="AH178" s="183"/>
      <c r="AI178" s="183"/>
      <c r="AJ178" s="183"/>
      <c r="AK178" s="183"/>
      <c r="AL178" s="183"/>
      <c r="AM178" s="183"/>
      <c r="AN178" s="183"/>
      <c r="AO178" s="183"/>
      <c r="AP178" s="183"/>
      <c r="AQ178" s="183"/>
      <c r="AR178" s="183"/>
      <c r="AS178" s="183"/>
      <c r="AT178" s="183"/>
      <c r="AU178" s="183"/>
      <c r="AV178" s="183"/>
      <c r="AW178" s="183"/>
      <c r="AX178" s="183"/>
      <c r="AY178" s="183"/>
      <c r="AZ178" s="183"/>
      <c r="BA178" s="183"/>
      <c r="BB178" s="183"/>
      <c r="BC178" s="183"/>
      <c r="BD178" s="183"/>
      <c r="BE178" s="183"/>
      <c r="BF178" s="183"/>
      <c r="BG178" s="183"/>
      <c r="BH178" s="183"/>
      <c r="BI178" s="183"/>
      <c r="BJ178" s="183"/>
      <c r="BK178" s="183"/>
      <c r="BL178" s="183"/>
      <c r="BM178" s="183"/>
    </row>
    <row r="179" spans="1:65" x14ac:dyDescent="0.2">
      <c r="A179" s="110"/>
      <c r="B179" s="110"/>
      <c r="C179" s="110"/>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row>
    <row r="180" spans="1:65" x14ac:dyDescent="0.2">
      <c r="A180" s="110"/>
      <c r="B180" s="110"/>
      <c r="C180" s="110"/>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c r="AB180" s="183"/>
      <c r="AC180" s="183"/>
      <c r="AD180" s="183"/>
      <c r="AE180" s="183"/>
      <c r="AF180" s="183"/>
      <c r="AG180" s="183"/>
      <c r="AH180" s="183"/>
      <c r="AI180" s="183"/>
      <c r="AJ180" s="183"/>
      <c r="AK180" s="183"/>
      <c r="AL180" s="183"/>
      <c r="AM180" s="183"/>
      <c r="AN180" s="183"/>
      <c r="AO180" s="183"/>
      <c r="AP180" s="183"/>
      <c r="AQ180" s="183"/>
      <c r="AR180" s="183"/>
      <c r="AS180" s="183"/>
      <c r="AT180" s="183"/>
      <c r="AU180" s="183"/>
      <c r="AV180" s="183"/>
      <c r="AW180" s="183"/>
      <c r="AX180" s="183"/>
      <c r="AY180" s="183"/>
      <c r="AZ180" s="183"/>
      <c r="BA180" s="183"/>
      <c r="BB180" s="183"/>
      <c r="BC180" s="183"/>
      <c r="BD180" s="183"/>
      <c r="BE180" s="183"/>
      <c r="BF180" s="183"/>
      <c r="BG180" s="183"/>
      <c r="BH180" s="183"/>
      <c r="BI180" s="183"/>
      <c r="BJ180" s="183"/>
      <c r="BK180" s="183"/>
      <c r="BL180" s="183"/>
      <c r="BM180" s="183"/>
    </row>
    <row r="181" spans="1:65" x14ac:dyDescent="0.2">
      <c r="A181" s="110"/>
      <c r="B181" s="110"/>
      <c r="C181" s="110"/>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c r="AB181" s="183"/>
      <c r="AC181" s="183"/>
      <c r="AD181" s="183"/>
      <c r="AE181" s="183"/>
      <c r="AF181" s="183"/>
      <c r="AG181" s="183"/>
      <c r="AH181" s="183"/>
      <c r="AI181" s="183"/>
      <c r="AJ181" s="183"/>
      <c r="AK181" s="183"/>
      <c r="AL181" s="183"/>
      <c r="AM181" s="183"/>
      <c r="AN181" s="183"/>
      <c r="AO181" s="183"/>
      <c r="AP181" s="183"/>
      <c r="AQ181" s="183"/>
      <c r="AR181" s="183"/>
      <c r="AS181" s="183"/>
      <c r="AT181" s="183"/>
      <c r="AU181" s="183"/>
      <c r="AV181" s="183"/>
      <c r="AW181" s="183"/>
      <c r="AX181" s="183"/>
      <c r="AY181" s="183"/>
      <c r="AZ181" s="183"/>
      <c r="BA181" s="183"/>
      <c r="BB181" s="183"/>
      <c r="BC181" s="183"/>
      <c r="BD181" s="183"/>
      <c r="BE181" s="183"/>
      <c r="BF181" s="183"/>
      <c r="BG181" s="183"/>
      <c r="BH181" s="183"/>
      <c r="BI181" s="183"/>
      <c r="BJ181" s="183"/>
      <c r="BK181" s="183"/>
      <c r="BL181" s="183"/>
      <c r="BM181" s="183"/>
    </row>
    <row r="182" spans="1:65" x14ac:dyDescent="0.2">
      <c r="A182" s="110"/>
      <c r="B182" s="110"/>
      <c r="C182" s="110"/>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row>
    <row r="183" spans="1:65" x14ac:dyDescent="0.2">
      <c r="A183" s="110"/>
      <c r="B183" s="110"/>
      <c r="C183" s="110"/>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c r="AB183" s="183"/>
      <c r="AC183" s="183"/>
      <c r="AD183" s="183"/>
      <c r="AE183" s="183"/>
      <c r="AF183" s="183"/>
      <c r="AG183" s="183"/>
      <c r="AH183" s="183"/>
      <c r="AI183" s="183"/>
      <c r="AJ183" s="183"/>
      <c r="AK183" s="183"/>
      <c r="AL183" s="183"/>
      <c r="AM183" s="183"/>
      <c r="AN183" s="183"/>
      <c r="AO183" s="183"/>
      <c r="AP183" s="183"/>
      <c r="AQ183" s="183"/>
      <c r="AR183" s="183"/>
      <c r="AS183" s="183"/>
      <c r="AT183" s="183"/>
      <c r="AU183" s="183"/>
      <c r="AV183" s="183"/>
      <c r="AW183" s="183"/>
      <c r="AX183" s="183"/>
      <c r="AY183" s="183"/>
      <c r="AZ183" s="183"/>
      <c r="BA183" s="183"/>
      <c r="BB183" s="183"/>
      <c r="BC183" s="183"/>
      <c r="BD183" s="183"/>
      <c r="BE183" s="183"/>
      <c r="BF183" s="183"/>
      <c r="BG183" s="183"/>
      <c r="BH183" s="183"/>
      <c r="BI183" s="183"/>
      <c r="BJ183" s="183"/>
      <c r="BK183" s="183"/>
      <c r="BL183" s="183"/>
      <c r="BM183" s="183"/>
    </row>
    <row r="184" spans="1:65" x14ac:dyDescent="0.2">
      <c r="A184" s="110"/>
      <c r="B184" s="110"/>
      <c r="C184" s="110"/>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c r="AB184" s="183"/>
      <c r="AC184" s="183"/>
      <c r="AD184" s="183"/>
      <c r="AE184" s="183"/>
      <c r="AF184" s="183"/>
      <c r="AG184" s="183"/>
      <c r="AH184" s="183"/>
      <c r="AI184" s="183"/>
      <c r="AJ184" s="183"/>
      <c r="AK184" s="183"/>
      <c r="AL184" s="183"/>
      <c r="AM184" s="183"/>
      <c r="AN184" s="183"/>
      <c r="AO184" s="183"/>
      <c r="AP184" s="183"/>
      <c r="AQ184" s="183"/>
      <c r="AR184" s="183"/>
      <c r="AS184" s="183"/>
      <c r="AT184" s="183"/>
      <c r="AU184" s="183"/>
      <c r="AV184" s="183"/>
      <c r="AW184" s="183"/>
      <c r="AX184" s="183"/>
      <c r="AY184" s="183"/>
      <c r="AZ184" s="183"/>
      <c r="BA184" s="183"/>
      <c r="BB184" s="183"/>
      <c r="BC184" s="183"/>
      <c r="BD184" s="183"/>
      <c r="BE184" s="183"/>
      <c r="BF184" s="183"/>
      <c r="BG184" s="183"/>
      <c r="BH184" s="183"/>
      <c r="BI184" s="183"/>
      <c r="BJ184" s="183"/>
      <c r="BK184" s="183"/>
      <c r="BL184" s="183"/>
      <c r="BM184" s="183"/>
    </row>
    <row r="185" spans="1:65" x14ac:dyDescent="0.2">
      <c r="A185" s="110"/>
      <c r="B185" s="110"/>
      <c r="C185" s="110"/>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c r="AB185" s="183"/>
      <c r="AC185" s="183"/>
      <c r="AD185" s="183"/>
      <c r="AE185" s="183"/>
      <c r="AF185" s="183"/>
      <c r="AG185" s="183"/>
      <c r="AH185" s="183"/>
      <c r="AI185" s="183"/>
      <c r="AJ185" s="183"/>
      <c r="AK185" s="183"/>
      <c r="AL185" s="183"/>
      <c r="AM185" s="183"/>
      <c r="AN185" s="183"/>
      <c r="AO185" s="183"/>
      <c r="AP185" s="183"/>
      <c r="AQ185" s="183"/>
      <c r="AR185" s="183"/>
      <c r="AS185" s="183"/>
      <c r="AT185" s="183"/>
      <c r="AU185" s="183"/>
      <c r="AV185" s="183"/>
      <c r="AW185" s="183"/>
      <c r="AX185" s="183"/>
      <c r="AY185" s="183"/>
      <c r="AZ185" s="183"/>
      <c r="BA185" s="183"/>
      <c r="BB185" s="183"/>
      <c r="BC185" s="183"/>
      <c r="BD185" s="183"/>
      <c r="BE185" s="183"/>
      <c r="BF185" s="183"/>
      <c r="BG185" s="183"/>
      <c r="BH185" s="183"/>
      <c r="BI185" s="183"/>
      <c r="BJ185" s="183"/>
      <c r="BK185" s="183"/>
      <c r="BL185" s="183"/>
      <c r="BM185" s="183"/>
    </row>
    <row r="186" spans="1:65" x14ac:dyDescent="0.2">
      <c r="A186" s="110"/>
      <c r="B186" s="110"/>
      <c r="C186" s="110"/>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c r="AB186" s="183"/>
      <c r="AC186" s="183"/>
      <c r="AD186" s="183"/>
      <c r="AE186" s="183"/>
      <c r="AF186" s="183"/>
      <c r="AG186" s="183"/>
      <c r="AH186" s="183"/>
      <c r="AI186" s="183"/>
      <c r="AJ186" s="183"/>
      <c r="AK186" s="183"/>
      <c r="AL186" s="183"/>
      <c r="AM186" s="183"/>
      <c r="AN186" s="183"/>
      <c r="AO186" s="183"/>
      <c r="AP186" s="183"/>
      <c r="AQ186" s="183"/>
      <c r="AR186" s="183"/>
      <c r="AS186" s="183"/>
      <c r="AT186" s="183"/>
      <c r="AU186" s="183"/>
      <c r="AV186" s="183"/>
      <c r="AW186" s="183"/>
      <c r="AX186" s="183"/>
      <c r="AY186" s="183"/>
      <c r="AZ186" s="183"/>
      <c r="BA186" s="183"/>
      <c r="BB186" s="183"/>
      <c r="BC186" s="183"/>
      <c r="BD186" s="183"/>
      <c r="BE186" s="183"/>
      <c r="BF186" s="183"/>
      <c r="BG186" s="183"/>
      <c r="BH186" s="183"/>
      <c r="BI186" s="183"/>
      <c r="BJ186" s="183"/>
      <c r="BK186" s="183"/>
      <c r="BL186" s="183"/>
      <c r="BM186" s="183"/>
    </row>
    <row r="187" spans="1:65" x14ac:dyDescent="0.2">
      <c r="A187" s="110"/>
      <c r="B187" s="110"/>
      <c r="C187" s="110"/>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3"/>
      <c r="BB187" s="183"/>
      <c r="BC187" s="183"/>
      <c r="BD187" s="183"/>
      <c r="BE187" s="183"/>
      <c r="BF187" s="183"/>
      <c r="BG187" s="183"/>
      <c r="BH187" s="183"/>
      <c r="BI187" s="183"/>
      <c r="BJ187" s="183"/>
      <c r="BK187" s="183"/>
      <c r="BL187" s="183"/>
      <c r="BM187" s="183"/>
    </row>
    <row r="188" spans="1:65" x14ac:dyDescent="0.2">
      <c r="A188" s="110"/>
      <c r="B188" s="110"/>
      <c r="C188" s="110"/>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c r="AB188" s="183"/>
      <c r="AC188" s="183"/>
      <c r="AD188" s="183"/>
      <c r="AE188" s="183"/>
      <c r="AF188" s="183"/>
      <c r="AG188" s="183"/>
      <c r="AH188" s="183"/>
      <c r="AI188" s="183"/>
      <c r="AJ188" s="183"/>
      <c r="AK188" s="183"/>
      <c r="AL188" s="183"/>
      <c r="AM188" s="183"/>
      <c r="AN188" s="183"/>
      <c r="AO188" s="183"/>
      <c r="AP188" s="183"/>
      <c r="AQ188" s="183"/>
      <c r="AR188" s="183"/>
      <c r="AS188" s="183"/>
      <c r="AT188" s="183"/>
      <c r="AU188" s="183"/>
      <c r="AV188" s="183"/>
      <c r="AW188" s="183"/>
      <c r="AX188" s="183"/>
      <c r="AY188" s="183"/>
      <c r="AZ188" s="183"/>
      <c r="BA188" s="183"/>
      <c r="BB188" s="183"/>
      <c r="BC188" s="183"/>
      <c r="BD188" s="183"/>
      <c r="BE188" s="183"/>
      <c r="BF188" s="183"/>
      <c r="BG188" s="183"/>
      <c r="BH188" s="183"/>
      <c r="BI188" s="183"/>
      <c r="BJ188" s="183"/>
      <c r="BK188" s="183"/>
      <c r="BL188" s="183"/>
      <c r="BM188" s="183"/>
    </row>
    <row r="189" spans="1:65" x14ac:dyDescent="0.2">
      <c r="A189" s="110"/>
      <c r="B189" s="110"/>
      <c r="C189" s="110"/>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c r="AB189" s="183"/>
      <c r="AC189" s="183"/>
      <c r="AD189" s="183"/>
      <c r="AE189" s="183"/>
      <c r="AF189" s="183"/>
      <c r="AG189" s="183"/>
      <c r="AH189" s="183"/>
      <c r="AI189" s="183"/>
      <c r="AJ189" s="183"/>
      <c r="AK189" s="183"/>
      <c r="AL189" s="183"/>
      <c r="AM189" s="183"/>
      <c r="AN189" s="183"/>
      <c r="AO189" s="183"/>
      <c r="AP189" s="183"/>
      <c r="AQ189" s="183"/>
      <c r="AR189" s="183"/>
      <c r="AS189" s="183"/>
      <c r="AT189" s="183"/>
      <c r="AU189" s="183"/>
      <c r="AV189" s="183"/>
      <c r="AW189" s="183"/>
      <c r="AX189" s="183"/>
      <c r="AY189" s="183"/>
      <c r="AZ189" s="183"/>
      <c r="BA189" s="183"/>
      <c r="BB189" s="183"/>
      <c r="BC189" s="183"/>
      <c r="BD189" s="183"/>
      <c r="BE189" s="183"/>
      <c r="BF189" s="183"/>
      <c r="BG189" s="183"/>
      <c r="BH189" s="183"/>
      <c r="BI189" s="183"/>
      <c r="BJ189" s="183"/>
      <c r="BK189" s="183"/>
      <c r="BL189" s="183"/>
      <c r="BM189" s="183"/>
    </row>
    <row r="190" spans="1:65" x14ac:dyDescent="0.2">
      <c r="A190" s="110"/>
      <c r="B190" s="110"/>
      <c r="C190" s="110"/>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c r="AB190" s="183"/>
      <c r="AC190" s="183"/>
      <c r="AD190" s="183"/>
      <c r="AE190" s="183"/>
      <c r="AF190" s="183"/>
      <c r="AG190" s="183"/>
      <c r="AH190" s="183"/>
      <c r="AI190" s="183"/>
      <c r="AJ190" s="183"/>
      <c r="AK190" s="183"/>
      <c r="AL190" s="183"/>
      <c r="AM190" s="183"/>
      <c r="AN190" s="183"/>
      <c r="AO190" s="183"/>
      <c r="AP190" s="183"/>
      <c r="AQ190" s="183"/>
      <c r="AR190" s="183"/>
      <c r="AS190" s="183"/>
      <c r="AT190" s="183"/>
      <c r="AU190" s="183"/>
      <c r="AV190" s="183"/>
      <c r="AW190" s="183"/>
      <c r="AX190" s="183"/>
      <c r="AY190" s="183"/>
      <c r="AZ190" s="183"/>
      <c r="BA190" s="183"/>
      <c r="BB190" s="183"/>
      <c r="BC190" s="183"/>
      <c r="BD190" s="183"/>
      <c r="BE190" s="183"/>
      <c r="BF190" s="183"/>
      <c r="BG190" s="183"/>
      <c r="BH190" s="183"/>
      <c r="BI190" s="183"/>
      <c r="BJ190" s="183"/>
      <c r="BK190" s="183"/>
      <c r="BL190" s="183"/>
      <c r="BM190" s="183"/>
    </row>
    <row r="191" spans="1:65" x14ac:dyDescent="0.2">
      <c r="A191" s="110"/>
      <c r="B191" s="110"/>
      <c r="C191" s="110"/>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c r="AB191" s="183"/>
      <c r="AC191" s="183"/>
      <c r="AD191" s="183"/>
      <c r="AE191" s="183"/>
      <c r="AF191" s="183"/>
      <c r="AG191" s="183"/>
      <c r="AH191" s="183"/>
      <c r="AI191" s="183"/>
      <c r="AJ191" s="183"/>
      <c r="AK191" s="183"/>
      <c r="AL191" s="183"/>
      <c r="AM191" s="183"/>
      <c r="AN191" s="183"/>
      <c r="AO191" s="183"/>
      <c r="AP191" s="183"/>
      <c r="AQ191" s="183"/>
      <c r="AR191" s="183"/>
      <c r="AS191" s="183"/>
      <c r="AT191" s="183"/>
      <c r="AU191" s="183"/>
      <c r="AV191" s="183"/>
      <c r="AW191" s="183"/>
      <c r="AX191" s="183"/>
      <c r="AY191" s="183"/>
      <c r="AZ191" s="183"/>
      <c r="BA191" s="183"/>
      <c r="BB191" s="183"/>
      <c r="BC191" s="183"/>
      <c r="BD191" s="183"/>
      <c r="BE191" s="183"/>
      <c r="BF191" s="183"/>
      <c r="BG191" s="183"/>
      <c r="BH191" s="183"/>
      <c r="BI191" s="183"/>
      <c r="BJ191" s="183"/>
      <c r="BK191" s="183"/>
      <c r="BL191" s="183"/>
      <c r="BM191" s="183"/>
    </row>
    <row r="192" spans="1:65" x14ac:dyDescent="0.2">
      <c r="A192" s="110"/>
      <c r="B192" s="110"/>
      <c r="C192" s="110"/>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c r="AX192" s="183"/>
      <c r="AY192" s="183"/>
      <c r="AZ192" s="183"/>
      <c r="BA192" s="183"/>
      <c r="BB192" s="183"/>
      <c r="BC192" s="183"/>
      <c r="BD192" s="183"/>
      <c r="BE192" s="183"/>
      <c r="BF192" s="183"/>
      <c r="BG192" s="183"/>
      <c r="BH192" s="183"/>
      <c r="BI192" s="183"/>
      <c r="BJ192" s="183"/>
      <c r="BK192" s="183"/>
      <c r="BL192" s="183"/>
      <c r="BM192" s="183"/>
    </row>
    <row r="193" spans="1:65" x14ac:dyDescent="0.2">
      <c r="A193" s="110"/>
      <c r="B193" s="110"/>
      <c r="C193" s="110"/>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3"/>
      <c r="AR193" s="183"/>
      <c r="AS193" s="183"/>
      <c r="AT193" s="183"/>
      <c r="AU193" s="183"/>
      <c r="AV193" s="183"/>
      <c r="AW193" s="183"/>
      <c r="AX193" s="183"/>
      <c r="AY193" s="183"/>
      <c r="AZ193" s="183"/>
      <c r="BA193" s="183"/>
      <c r="BB193" s="183"/>
      <c r="BC193" s="183"/>
      <c r="BD193" s="183"/>
      <c r="BE193" s="183"/>
      <c r="BF193" s="183"/>
      <c r="BG193" s="183"/>
      <c r="BH193" s="183"/>
      <c r="BI193" s="183"/>
      <c r="BJ193" s="183"/>
      <c r="BK193" s="183"/>
      <c r="BL193" s="183"/>
      <c r="BM193" s="183"/>
    </row>
    <row r="194" spans="1:65" x14ac:dyDescent="0.2">
      <c r="A194" s="110"/>
      <c r="B194" s="110"/>
      <c r="C194" s="110"/>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c r="AB194" s="183"/>
      <c r="AC194" s="183"/>
      <c r="AD194" s="183"/>
      <c r="AE194" s="183"/>
      <c r="AF194" s="183"/>
      <c r="AG194" s="183"/>
      <c r="AH194" s="183"/>
      <c r="AI194" s="183"/>
      <c r="AJ194" s="183"/>
      <c r="AK194" s="183"/>
      <c r="AL194" s="183"/>
      <c r="AM194" s="183"/>
      <c r="AN194" s="183"/>
      <c r="AO194" s="183"/>
      <c r="AP194" s="183"/>
      <c r="AQ194" s="183"/>
      <c r="AR194" s="183"/>
      <c r="AS194" s="183"/>
      <c r="AT194" s="183"/>
      <c r="AU194" s="183"/>
      <c r="AV194" s="183"/>
      <c r="AW194" s="183"/>
      <c r="AX194" s="183"/>
      <c r="AY194" s="183"/>
      <c r="AZ194" s="183"/>
      <c r="BA194" s="183"/>
      <c r="BB194" s="183"/>
      <c r="BC194" s="183"/>
      <c r="BD194" s="183"/>
      <c r="BE194" s="183"/>
      <c r="BF194" s="183"/>
      <c r="BG194" s="183"/>
      <c r="BH194" s="183"/>
      <c r="BI194" s="183"/>
      <c r="BJ194" s="183"/>
      <c r="BK194" s="183"/>
      <c r="BL194" s="183"/>
      <c r="BM194" s="183"/>
    </row>
    <row r="195" spans="1:65" x14ac:dyDescent="0.2">
      <c r="A195" s="110"/>
      <c r="B195" s="110"/>
      <c r="C195" s="110"/>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c r="AB195" s="183"/>
      <c r="AC195" s="183"/>
      <c r="AD195" s="183"/>
      <c r="AE195" s="183"/>
      <c r="AF195" s="183"/>
      <c r="AG195" s="183"/>
      <c r="AH195" s="183"/>
      <c r="AI195" s="183"/>
      <c r="AJ195" s="183"/>
      <c r="AK195" s="183"/>
      <c r="AL195" s="183"/>
      <c r="AM195" s="183"/>
      <c r="AN195" s="183"/>
      <c r="AO195" s="183"/>
      <c r="AP195" s="183"/>
      <c r="AQ195" s="183"/>
      <c r="AR195" s="183"/>
      <c r="AS195" s="183"/>
      <c r="AT195" s="183"/>
      <c r="AU195" s="183"/>
      <c r="AV195" s="183"/>
      <c r="AW195" s="183"/>
      <c r="AX195" s="183"/>
      <c r="AY195" s="183"/>
      <c r="AZ195" s="183"/>
      <c r="BA195" s="183"/>
      <c r="BB195" s="183"/>
      <c r="BC195" s="183"/>
      <c r="BD195" s="183"/>
      <c r="BE195" s="183"/>
      <c r="BF195" s="183"/>
      <c r="BG195" s="183"/>
      <c r="BH195" s="183"/>
      <c r="BI195" s="183"/>
      <c r="BJ195" s="183"/>
      <c r="BK195" s="183"/>
      <c r="BL195" s="183"/>
      <c r="BM195" s="183"/>
    </row>
    <row r="196" spans="1:65" x14ac:dyDescent="0.2">
      <c r="A196" s="110"/>
      <c r="B196" s="110"/>
      <c r="C196" s="110"/>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c r="AB196" s="183"/>
      <c r="AC196" s="183"/>
      <c r="AD196" s="183"/>
      <c r="AE196" s="183"/>
      <c r="AF196" s="183"/>
      <c r="AG196" s="183"/>
      <c r="AH196" s="183"/>
      <c r="AI196" s="183"/>
      <c r="AJ196" s="183"/>
      <c r="AK196" s="183"/>
      <c r="AL196" s="183"/>
      <c r="AM196" s="183"/>
      <c r="AN196" s="183"/>
      <c r="AO196" s="183"/>
      <c r="AP196" s="183"/>
      <c r="AQ196" s="183"/>
      <c r="AR196" s="183"/>
      <c r="AS196" s="183"/>
      <c r="AT196" s="183"/>
      <c r="AU196" s="183"/>
      <c r="AV196" s="183"/>
      <c r="AW196" s="183"/>
      <c r="AX196" s="183"/>
      <c r="AY196" s="183"/>
      <c r="AZ196" s="183"/>
      <c r="BA196" s="183"/>
      <c r="BB196" s="183"/>
      <c r="BC196" s="183"/>
      <c r="BD196" s="183"/>
      <c r="BE196" s="183"/>
      <c r="BF196" s="183"/>
      <c r="BG196" s="183"/>
      <c r="BH196" s="183"/>
      <c r="BI196" s="183"/>
      <c r="BJ196" s="183"/>
      <c r="BK196" s="183"/>
      <c r="BL196" s="183"/>
      <c r="BM196" s="183"/>
    </row>
    <row r="197" spans="1:65" x14ac:dyDescent="0.2">
      <c r="A197" s="110"/>
      <c r="B197" s="110"/>
      <c r="C197" s="110"/>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c r="AB197" s="183"/>
      <c r="AC197" s="183"/>
      <c r="AD197" s="183"/>
      <c r="AE197" s="183"/>
      <c r="AF197" s="183"/>
      <c r="AG197" s="183"/>
      <c r="AH197" s="183"/>
      <c r="AI197" s="183"/>
      <c r="AJ197" s="183"/>
      <c r="AK197" s="183"/>
      <c r="AL197" s="183"/>
      <c r="AM197" s="183"/>
      <c r="AN197" s="183"/>
      <c r="AO197" s="183"/>
      <c r="AP197" s="183"/>
      <c r="AQ197" s="183"/>
      <c r="AR197" s="183"/>
      <c r="AS197" s="183"/>
      <c r="AT197" s="183"/>
      <c r="AU197" s="183"/>
      <c r="AV197" s="183"/>
      <c r="AW197" s="183"/>
      <c r="AX197" s="183"/>
      <c r="AY197" s="183"/>
      <c r="AZ197" s="183"/>
      <c r="BA197" s="183"/>
      <c r="BB197" s="183"/>
      <c r="BC197" s="183"/>
      <c r="BD197" s="183"/>
      <c r="BE197" s="183"/>
      <c r="BF197" s="183"/>
      <c r="BG197" s="183"/>
      <c r="BH197" s="183"/>
      <c r="BI197" s="183"/>
      <c r="BJ197" s="183"/>
      <c r="BK197" s="183"/>
      <c r="BL197" s="183"/>
      <c r="BM197" s="183"/>
    </row>
    <row r="198" spans="1:65" x14ac:dyDescent="0.2">
      <c r="A198" s="110"/>
      <c r="B198" s="110"/>
      <c r="C198" s="110"/>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183"/>
      <c r="AX198" s="183"/>
      <c r="AY198" s="183"/>
      <c r="AZ198" s="183"/>
      <c r="BA198" s="183"/>
      <c r="BB198" s="183"/>
      <c r="BC198" s="183"/>
      <c r="BD198" s="183"/>
      <c r="BE198" s="183"/>
      <c r="BF198" s="183"/>
      <c r="BG198" s="183"/>
      <c r="BH198" s="183"/>
      <c r="BI198" s="183"/>
      <c r="BJ198" s="183"/>
      <c r="BK198" s="183"/>
      <c r="BL198" s="183"/>
      <c r="BM198" s="183"/>
    </row>
    <row r="199" spans="1:65" x14ac:dyDescent="0.2">
      <c r="A199" s="110"/>
      <c r="B199" s="110"/>
      <c r="C199" s="110"/>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c r="AB199" s="183"/>
      <c r="AC199" s="183"/>
      <c r="AD199" s="183"/>
      <c r="AE199" s="183"/>
      <c r="AF199" s="183"/>
      <c r="AG199" s="183"/>
      <c r="AH199" s="183"/>
      <c r="AI199" s="183"/>
      <c r="AJ199" s="183"/>
      <c r="AK199" s="183"/>
      <c r="AL199" s="183"/>
      <c r="AM199" s="183"/>
      <c r="AN199" s="183"/>
      <c r="AO199" s="183"/>
      <c r="AP199" s="183"/>
      <c r="AQ199" s="183"/>
      <c r="AR199" s="183"/>
      <c r="AS199" s="183"/>
      <c r="AT199" s="183"/>
      <c r="AU199" s="183"/>
      <c r="AV199" s="183"/>
      <c r="AW199" s="183"/>
      <c r="AX199" s="183"/>
      <c r="AY199" s="183"/>
      <c r="AZ199" s="183"/>
      <c r="BA199" s="183"/>
      <c r="BB199" s="183"/>
      <c r="BC199" s="183"/>
      <c r="BD199" s="183"/>
      <c r="BE199" s="183"/>
      <c r="BF199" s="183"/>
      <c r="BG199" s="183"/>
      <c r="BH199" s="183"/>
      <c r="BI199" s="183"/>
      <c r="BJ199" s="183"/>
      <c r="BK199" s="183"/>
      <c r="BL199" s="183"/>
      <c r="BM199" s="183"/>
    </row>
    <row r="200" spans="1:65" x14ac:dyDescent="0.2">
      <c r="A200" s="110"/>
      <c r="B200" s="110"/>
      <c r="C200" s="110"/>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c r="AB200" s="183"/>
      <c r="AC200" s="183"/>
      <c r="AD200" s="183"/>
      <c r="AE200" s="183"/>
      <c r="AF200" s="183"/>
      <c r="AG200" s="183"/>
      <c r="AH200" s="183"/>
      <c r="AI200" s="183"/>
      <c r="AJ200" s="183"/>
      <c r="AK200" s="183"/>
      <c r="AL200" s="183"/>
      <c r="AM200" s="183"/>
      <c r="AN200" s="183"/>
      <c r="AO200" s="183"/>
      <c r="AP200" s="183"/>
      <c r="AQ200" s="183"/>
      <c r="AR200" s="183"/>
      <c r="AS200" s="183"/>
      <c r="AT200" s="183"/>
      <c r="AU200" s="183"/>
      <c r="AV200" s="183"/>
      <c r="AW200" s="183"/>
      <c r="AX200" s="183"/>
      <c r="AY200" s="183"/>
      <c r="AZ200" s="183"/>
      <c r="BA200" s="183"/>
      <c r="BB200" s="183"/>
      <c r="BC200" s="183"/>
      <c r="BD200" s="183"/>
      <c r="BE200" s="183"/>
      <c r="BF200" s="183"/>
      <c r="BG200" s="183"/>
      <c r="BH200" s="183"/>
      <c r="BI200" s="183"/>
      <c r="BJ200" s="183"/>
      <c r="BK200" s="183"/>
      <c r="BL200" s="183"/>
      <c r="BM200" s="183"/>
    </row>
    <row r="201" spans="1:65" x14ac:dyDescent="0.2">
      <c r="A201" s="110"/>
      <c r="B201" s="110"/>
      <c r="C201" s="110"/>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c r="AW201" s="183"/>
      <c r="AX201" s="183"/>
      <c r="AY201" s="183"/>
      <c r="AZ201" s="183"/>
      <c r="BA201" s="183"/>
      <c r="BB201" s="183"/>
      <c r="BC201" s="183"/>
      <c r="BD201" s="183"/>
      <c r="BE201" s="183"/>
      <c r="BF201" s="183"/>
      <c r="BG201" s="183"/>
      <c r="BH201" s="183"/>
      <c r="BI201" s="183"/>
      <c r="BJ201" s="183"/>
      <c r="BK201" s="183"/>
      <c r="BL201" s="183"/>
      <c r="BM201" s="183"/>
    </row>
    <row r="202" spans="1:65" x14ac:dyDescent="0.2">
      <c r="A202" s="110"/>
      <c r="B202" s="110"/>
      <c r="C202" s="110"/>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c r="AB202" s="183"/>
      <c r="AC202" s="183"/>
      <c r="AD202" s="183"/>
      <c r="AE202" s="183"/>
      <c r="AF202" s="183"/>
      <c r="AG202" s="183"/>
      <c r="AH202" s="183"/>
      <c r="AI202" s="183"/>
      <c r="AJ202" s="183"/>
      <c r="AK202" s="183"/>
      <c r="AL202" s="183"/>
      <c r="AM202" s="183"/>
      <c r="AN202" s="183"/>
      <c r="AO202" s="183"/>
      <c r="AP202" s="183"/>
      <c r="AQ202" s="183"/>
      <c r="AR202" s="183"/>
      <c r="AS202" s="183"/>
      <c r="AT202" s="183"/>
      <c r="AU202" s="183"/>
      <c r="AV202" s="183"/>
      <c r="AW202" s="183"/>
      <c r="AX202" s="183"/>
      <c r="AY202" s="183"/>
      <c r="AZ202" s="183"/>
      <c r="BA202" s="183"/>
      <c r="BB202" s="183"/>
      <c r="BC202" s="183"/>
      <c r="BD202" s="183"/>
      <c r="BE202" s="183"/>
      <c r="BF202" s="183"/>
      <c r="BG202" s="183"/>
      <c r="BH202" s="183"/>
      <c r="BI202" s="183"/>
      <c r="BJ202" s="183"/>
      <c r="BK202" s="183"/>
      <c r="BL202" s="183"/>
      <c r="BM202" s="183"/>
    </row>
    <row r="203" spans="1:65" x14ac:dyDescent="0.2">
      <c r="A203" s="110"/>
      <c r="B203" s="110"/>
      <c r="C203" s="110"/>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c r="BM203" s="183"/>
    </row>
    <row r="204" spans="1:65" x14ac:dyDescent="0.2">
      <c r="A204" s="110"/>
      <c r="B204" s="110"/>
      <c r="C204" s="110"/>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c r="BM204" s="183"/>
    </row>
    <row r="205" spans="1:65" x14ac:dyDescent="0.2">
      <c r="A205" s="110"/>
      <c r="B205" s="110"/>
      <c r="C205" s="110"/>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c r="BM205" s="183"/>
    </row>
    <row r="206" spans="1:65" x14ac:dyDescent="0.2">
      <c r="A206" s="110"/>
      <c r="B206" s="110"/>
      <c r="C206" s="110"/>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c r="BM206" s="183"/>
    </row>
    <row r="207" spans="1:65" x14ac:dyDescent="0.2">
      <c r="A207" s="110"/>
      <c r="B207" s="110"/>
      <c r="C207" s="110"/>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c r="BM207" s="183"/>
    </row>
    <row r="208" spans="1:65" x14ac:dyDescent="0.2">
      <c r="A208" s="110"/>
      <c r="B208" s="110"/>
      <c r="C208" s="110"/>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c r="BM208" s="183"/>
    </row>
    <row r="209" spans="1:65" x14ac:dyDescent="0.2">
      <c r="A209" s="110"/>
      <c r="B209" s="110"/>
      <c r="C209" s="110"/>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row>
    <row r="210" spans="1:65" x14ac:dyDescent="0.2">
      <c r="A210" s="110"/>
      <c r="B210" s="110"/>
      <c r="C210" s="110"/>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c r="BM210" s="183"/>
    </row>
    <row r="211" spans="1:65" x14ac:dyDescent="0.2">
      <c r="A211" s="110"/>
      <c r="B211" s="110"/>
      <c r="C211" s="110"/>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row>
    <row r="212" spans="1:65" x14ac:dyDescent="0.2">
      <c r="A212" s="110"/>
      <c r="B212" s="110"/>
      <c r="C212" s="110"/>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row>
    <row r="213" spans="1:65" x14ac:dyDescent="0.2">
      <c r="A213" s="110"/>
      <c r="B213" s="110"/>
      <c r="C213" s="110"/>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row>
    <row r="214" spans="1:65" x14ac:dyDescent="0.2">
      <c r="A214" s="110"/>
      <c r="B214" s="110"/>
      <c r="C214" s="110"/>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row>
    <row r="215" spans="1:65" x14ac:dyDescent="0.2">
      <c r="A215" s="110"/>
      <c r="B215" s="110"/>
      <c r="C215" s="110"/>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c r="BM215" s="183"/>
    </row>
    <row r="216" spans="1:65" x14ac:dyDescent="0.2">
      <c r="A216" s="110"/>
      <c r="B216" s="110"/>
      <c r="C216" s="110"/>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c r="BM216" s="183"/>
    </row>
    <row r="217" spans="1:65" x14ac:dyDescent="0.2">
      <c r="A217" s="110"/>
      <c r="B217" s="110"/>
      <c r="C217" s="110"/>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c r="BM217" s="183"/>
    </row>
    <row r="218" spans="1:65" x14ac:dyDescent="0.2">
      <c r="A218" s="110"/>
      <c r="B218" s="110"/>
      <c r="C218" s="110"/>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c r="BM218" s="183"/>
    </row>
    <row r="219" spans="1:65" x14ac:dyDescent="0.2">
      <c r="A219" s="110"/>
      <c r="B219" s="110"/>
      <c r="C219" s="110"/>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c r="BM219" s="183"/>
    </row>
    <row r="220" spans="1:65" x14ac:dyDescent="0.2">
      <c r="A220" s="110"/>
      <c r="B220" s="110"/>
      <c r="C220" s="110"/>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c r="BM220" s="183"/>
    </row>
    <row r="221" spans="1:65" x14ac:dyDescent="0.2">
      <c r="A221" s="110"/>
      <c r="B221" s="110"/>
      <c r="C221" s="110"/>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c r="BM221" s="183"/>
    </row>
    <row r="222" spans="1:65" x14ac:dyDescent="0.2">
      <c r="A222" s="110"/>
      <c r="B222" s="110"/>
      <c r="C222" s="110"/>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c r="BM222" s="183"/>
    </row>
    <row r="223" spans="1:65" x14ac:dyDescent="0.2">
      <c r="A223" s="110"/>
      <c r="B223" s="110"/>
      <c r="C223" s="110"/>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c r="BM223" s="183"/>
    </row>
    <row r="224" spans="1:65" x14ac:dyDescent="0.2">
      <c r="A224" s="110"/>
      <c r="B224" s="110"/>
      <c r="C224" s="110"/>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c r="BM224" s="183"/>
    </row>
    <row r="225" spans="1:65" x14ac:dyDescent="0.2">
      <c r="A225" s="110"/>
      <c r="B225" s="110"/>
      <c r="C225" s="110"/>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c r="BM225" s="183"/>
    </row>
    <row r="226" spans="1:65" x14ac:dyDescent="0.2">
      <c r="A226" s="110"/>
      <c r="B226" s="110"/>
      <c r="C226" s="110"/>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c r="BM226" s="183"/>
    </row>
    <row r="227" spans="1:65" x14ac:dyDescent="0.2">
      <c r="A227" s="110"/>
      <c r="B227" s="110"/>
      <c r="C227" s="110"/>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c r="BM227" s="183"/>
    </row>
    <row r="228" spans="1:65" x14ac:dyDescent="0.2">
      <c r="A228" s="110"/>
      <c r="B228" s="110"/>
      <c r="C228" s="110"/>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c r="BM228" s="183"/>
    </row>
    <row r="229" spans="1:65" x14ac:dyDescent="0.2">
      <c r="A229" s="110"/>
      <c r="B229" s="110"/>
      <c r="C229" s="110"/>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c r="BM229" s="183"/>
    </row>
    <row r="230" spans="1:65" x14ac:dyDescent="0.2">
      <c r="A230" s="110"/>
      <c r="B230" s="110"/>
      <c r="C230" s="110"/>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c r="BM230" s="183"/>
    </row>
    <row r="231" spans="1:65" x14ac:dyDescent="0.2">
      <c r="A231" s="110"/>
      <c r="B231" s="110"/>
      <c r="C231" s="110"/>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c r="BM231" s="183"/>
    </row>
    <row r="232" spans="1:65" x14ac:dyDescent="0.2">
      <c r="A232" s="110"/>
      <c r="B232" s="110"/>
      <c r="C232" s="110"/>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c r="BM232" s="183"/>
    </row>
    <row r="233" spans="1:65" x14ac:dyDescent="0.2">
      <c r="A233" s="110"/>
      <c r="B233" s="110"/>
      <c r="C233" s="110"/>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c r="BM233" s="183"/>
    </row>
    <row r="234" spans="1:65" x14ac:dyDescent="0.2">
      <c r="A234" s="110"/>
      <c r="B234" s="110"/>
      <c r="C234" s="110"/>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c r="BM234" s="183"/>
    </row>
    <row r="235" spans="1:65" x14ac:dyDescent="0.2">
      <c r="A235" s="110"/>
      <c r="B235" s="110"/>
      <c r="C235" s="110"/>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c r="BM235" s="183"/>
    </row>
    <row r="236" spans="1:65" x14ac:dyDescent="0.2">
      <c r="A236" s="110"/>
      <c r="B236" s="110"/>
      <c r="C236" s="110"/>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c r="BM236" s="183"/>
    </row>
    <row r="237" spans="1:65" x14ac:dyDescent="0.2">
      <c r="A237" s="110"/>
      <c r="B237" s="110"/>
      <c r="C237" s="110"/>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c r="BM237" s="183"/>
    </row>
    <row r="238" spans="1:65" x14ac:dyDescent="0.2">
      <c r="A238" s="110"/>
      <c r="B238" s="110"/>
      <c r="C238" s="110"/>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c r="BM238" s="183"/>
    </row>
    <row r="239" spans="1:65" x14ac:dyDescent="0.2">
      <c r="A239" s="110"/>
      <c r="B239" s="110"/>
      <c r="C239" s="110"/>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c r="BM239" s="183"/>
    </row>
    <row r="240" spans="1:65" x14ac:dyDescent="0.2">
      <c r="A240" s="110"/>
      <c r="B240" s="110"/>
      <c r="C240" s="110"/>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c r="BM240" s="183"/>
    </row>
    <row r="241" spans="1:65" x14ac:dyDescent="0.2">
      <c r="A241" s="110"/>
      <c r="B241" s="110"/>
      <c r="C241" s="110"/>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c r="BM241" s="183"/>
    </row>
    <row r="242" spans="1:65" x14ac:dyDescent="0.2">
      <c r="A242" s="110"/>
      <c r="B242" s="110"/>
      <c r="C242" s="110"/>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c r="BM242" s="183"/>
    </row>
    <row r="243" spans="1:65" x14ac:dyDescent="0.2">
      <c r="A243" s="110"/>
      <c r="B243" s="110"/>
      <c r="C243" s="110"/>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c r="BM243" s="183"/>
    </row>
    <row r="244" spans="1:65" x14ac:dyDescent="0.2">
      <c r="A244" s="110"/>
      <c r="B244" s="110"/>
      <c r="C244" s="110"/>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c r="BM244" s="183"/>
    </row>
    <row r="245" spans="1:65" x14ac:dyDescent="0.2">
      <c r="A245" s="110"/>
      <c r="B245" s="110"/>
      <c r="C245" s="110"/>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c r="BM245" s="183"/>
    </row>
    <row r="246" spans="1:65" x14ac:dyDescent="0.2">
      <c r="A246" s="110"/>
      <c r="B246" s="110"/>
      <c r="C246" s="110"/>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c r="BM246" s="183"/>
    </row>
    <row r="247" spans="1:65" x14ac:dyDescent="0.2">
      <c r="A247" s="110"/>
      <c r="B247" s="110"/>
      <c r="C247" s="110"/>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c r="BM247" s="183"/>
    </row>
    <row r="248" spans="1:65" x14ac:dyDescent="0.2">
      <c r="A248" s="110"/>
      <c r="B248" s="110"/>
      <c r="C248" s="110"/>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c r="BM248" s="183"/>
    </row>
    <row r="249" spans="1:65" x14ac:dyDescent="0.2">
      <c r="A249" s="110"/>
      <c r="B249" s="110"/>
      <c r="C249" s="110"/>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row>
    <row r="250" spans="1:65" x14ac:dyDescent="0.2">
      <c r="A250" s="110"/>
      <c r="B250" s="110"/>
      <c r="C250" s="110"/>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row>
    <row r="251" spans="1:65" x14ac:dyDescent="0.2">
      <c r="A251" s="110"/>
      <c r="B251" s="110"/>
      <c r="C251" s="110"/>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row>
    <row r="252" spans="1:65" x14ac:dyDescent="0.2">
      <c r="A252" s="110"/>
      <c r="B252" s="110"/>
      <c r="C252" s="110"/>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row>
    <row r="253" spans="1:65" x14ac:dyDescent="0.2">
      <c r="A253" s="110"/>
      <c r="B253" s="110"/>
      <c r="C253" s="110"/>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row>
    <row r="254" spans="1:65" x14ac:dyDescent="0.2">
      <c r="A254" s="110"/>
      <c r="B254" s="110"/>
      <c r="C254" s="110"/>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row>
    <row r="255" spans="1:65" x14ac:dyDescent="0.2">
      <c r="A255" s="110"/>
      <c r="B255" s="110"/>
      <c r="C255" s="110"/>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row>
    <row r="256" spans="1:65" x14ac:dyDescent="0.2">
      <c r="A256" s="110"/>
      <c r="B256" s="110"/>
      <c r="C256" s="110"/>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row>
    <row r="257" spans="1:65" x14ac:dyDescent="0.2">
      <c r="A257" s="110"/>
      <c r="B257" s="110"/>
      <c r="C257" s="110"/>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row>
    <row r="258" spans="1:65" x14ac:dyDescent="0.2">
      <c r="A258" s="110"/>
      <c r="B258" s="110"/>
      <c r="C258" s="110"/>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row>
    <row r="259" spans="1:65" x14ac:dyDescent="0.2">
      <c r="A259" s="110"/>
      <c r="B259" s="110"/>
      <c r="C259" s="110"/>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row>
    <row r="260" spans="1:65" x14ac:dyDescent="0.2">
      <c r="A260" s="110"/>
      <c r="B260" s="110"/>
      <c r="C260" s="110"/>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row>
    <row r="261" spans="1:65" x14ac:dyDescent="0.2">
      <c r="A261" s="110"/>
      <c r="B261" s="110"/>
      <c r="C261" s="110"/>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c r="BM261" s="183"/>
    </row>
    <row r="262" spans="1:65" x14ac:dyDescent="0.2">
      <c r="A262" s="110"/>
      <c r="B262" s="110"/>
      <c r="C262" s="110"/>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c r="BM262" s="183"/>
    </row>
    <row r="263" spans="1:65" x14ac:dyDescent="0.2">
      <c r="A263" s="110"/>
      <c r="B263" s="110"/>
      <c r="C263" s="110"/>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c r="BM263" s="183"/>
    </row>
    <row r="264" spans="1:65" x14ac:dyDescent="0.2">
      <c r="A264" s="110"/>
      <c r="B264" s="110"/>
      <c r="C264" s="110"/>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c r="BM264" s="183"/>
    </row>
    <row r="265" spans="1:65" x14ac:dyDescent="0.2">
      <c r="A265" s="110"/>
      <c r="B265" s="110"/>
      <c r="C265" s="110"/>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c r="BM265" s="183"/>
    </row>
    <row r="266" spans="1:65" x14ac:dyDescent="0.2">
      <c r="A266" s="110"/>
      <c r="B266" s="110"/>
      <c r="C266" s="110"/>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c r="BM266" s="183"/>
    </row>
    <row r="267" spans="1:65" x14ac:dyDescent="0.2">
      <c r="A267" s="110"/>
      <c r="B267" s="110"/>
      <c r="C267" s="110"/>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c r="BM267" s="183"/>
    </row>
    <row r="268" spans="1:65" x14ac:dyDescent="0.2">
      <c r="A268" s="110"/>
      <c r="B268" s="110"/>
      <c r="C268" s="110"/>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c r="BM268" s="183"/>
    </row>
    <row r="269" spans="1:65" x14ac:dyDescent="0.2">
      <c r="A269" s="110"/>
      <c r="B269" s="110"/>
      <c r="C269" s="110"/>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c r="BM269" s="183"/>
    </row>
    <row r="270" spans="1:65" x14ac:dyDescent="0.2">
      <c r="A270" s="110"/>
      <c r="B270" s="110"/>
      <c r="C270" s="110"/>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c r="BM270" s="183"/>
    </row>
    <row r="271" spans="1:65" x14ac:dyDescent="0.2">
      <c r="A271" s="110"/>
      <c r="B271" s="110"/>
      <c r="C271" s="110"/>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c r="BM271" s="183"/>
    </row>
    <row r="272" spans="1:65" x14ac:dyDescent="0.2">
      <c r="A272" s="110"/>
      <c r="B272" s="110"/>
      <c r="C272" s="110"/>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c r="BM272" s="183"/>
    </row>
    <row r="273" spans="1:65" x14ac:dyDescent="0.2">
      <c r="A273" s="110"/>
      <c r="B273" s="110"/>
      <c r="C273" s="110"/>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c r="BM273" s="183"/>
    </row>
    <row r="274" spans="1:65" x14ac:dyDescent="0.2">
      <c r="A274" s="110"/>
      <c r="B274" s="110"/>
      <c r="C274" s="110"/>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c r="BM274" s="183"/>
    </row>
    <row r="275" spans="1:65" x14ac:dyDescent="0.2">
      <c r="A275" s="110"/>
      <c r="B275" s="110"/>
      <c r="C275" s="110"/>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c r="BM275" s="183"/>
    </row>
    <row r="276" spans="1:65" x14ac:dyDescent="0.2">
      <c r="A276" s="110"/>
      <c r="B276" s="110"/>
      <c r="C276" s="11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row>
    <row r="277" spans="1:65" x14ac:dyDescent="0.2">
      <c r="A277" s="110"/>
      <c r="B277" s="110"/>
      <c r="C277" s="110"/>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c r="BM277" s="183"/>
    </row>
    <row r="278" spans="1:65" x14ac:dyDescent="0.2">
      <c r="A278" s="110"/>
      <c r="B278" s="110"/>
      <c r="C278" s="110"/>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c r="BM278" s="183"/>
    </row>
    <row r="279" spans="1:65" x14ac:dyDescent="0.2">
      <c r="A279" s="110"/>
      <c r="B279" s="110"/>
      <c r="C279" s="110"/>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c r="BM279" s="183"/>
    </row>
    <row r="280" spans="1:65" x14ac:dyDescent="0.2">
      <c r="A280" s="110"/>
      <c r="B280" s="110"/>
      <c r="C280" s="110"/>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c r="BM280" s="183"/>
    </row>
    <row r="281" spans="1:65" x14ac:dyDescent="0.2">
      <c r="A281" s="110"/>
      <c r="B281" s="110"/>
      <c r="C281" s="11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c r="BM281" s="183"/>
    </row>
    <row r="282" spans="1:65" x14ac:dyDescent="0.2">
      <c r="A282" s="110"/>
      <c r="B282" s="110"/>
      <c r="C282" s="110"/>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c r="BM282" s="183"/>
    </row>
    <row r="283" spans="1:65" x14ac:dyDescent="0.2">
      <c r="A283" s="110"/>
      <c r="B283" s="110"/>
      <c r="C283" s="110"/>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c r="BM283" s="183"/>
    </row>
    <row r="284" spans="1:65" x14ac:dyDescent="0.2">
      <c r="A284" s="110"/>
      <c r="B284" s="110"/>
      <c r="C284" s="110"/>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c r="BM284" s="183"/>
    </row>
    <row r="285" spans="1:65" x14ac:dyDescent="0.2">
      <c r="A285" s="110"/>
      <c r="B285" s="110"/>
      <c r="C285" s="110"/>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c r="BM285" s="183"/>
    </row>
    <row r="286" spans="1:65" x14ac:dyDescent="0.2">
      <c r="A286" s="110"/>
      <c r="B286" s="110"/>
      <c r="C286" s="11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c r="BM286" s="183"/>
    </row>
    <row r="287" spans="1:65" x14ac:dyDescent="0.2">
      <c r="A287" s="110"/>
      <c r="B287" s="110"/>
      <c r="C287" s="110"/>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row>
    <row r="288" spans="1:65" x14ac:dyDescent="0.2">
      <c r="A288" s="110"/>
      <c r="B288" s="110"/>
      <c r="C288" s="110"/>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c r="BM288" s="183"/>
    </row>
    <row r="289" spans="1:65" x14ac:dyDescent="0.2">
      <c r="A289" s="110"/>
      <c r="B289" s="110"/>
      <c r="C289" s="110"/>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c r="BM289" s="183"/>
    </row>
    <row r="290" spans="1:65" x14ac:dyDescent="0.2">
      <c r="A290" s="110"/>
      <c r="B290" s="110"/>
      <c r="C290" s="110"/>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c r="BM290" s="183"/>
    </row>
    <row r="291" spans="1:65" x14ac:dyDescent="0.2">
      <c r="A291" s="110"/>
      <c r="B291" s="110"/>
      <c r="C291" s="11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c r="BM291" s="183"/>
    </row>
    <row r="292" spans="1:65" x14ac:dyDescent="0.2">
      <c r="A292" s="110"/>
      <c r="B292" s="110"/>
      <c r="C292" s="110"/>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c r="BM292" s="183"/>
    </row>
    <row r="293" spans="1:65" x14ac:dyDescent="0.2">
      <c r="A293" s="110"/>
      <c r="B293" s="110"/>
      <c r="C293" s="110"/>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c r="BM293" s="183"/>
    </row>
    <row r="294" spans="1:65" x14ac:dyDescent="0.2">
      <c r="A294" s="110"/>
      <c r="B294" s="110"/>
      <c r="C294" s="110"/>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c r="BM294" s="183"/>
    </row>
    <row r="295" spans="1:65" x14ac:dyDescent="0.2">
      <c r="A295" s="110"/>
      <c r="B295" s="110"/>
      <c r="C295" s="110"/>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c r="BM295" s="183"/>
    </row>
    <row r="296" spans="1:65" x14ac:dyDescent="0.2">
      <c r="A296" s="110"/>
      <c r="B296" s="110"/>
      <c r="C296" s="11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c r="BM296" s="183"/>
    </row>
    <row r="297" spans="1:65" x14ac:dyDescent="0.2">
      <c r="A297" s="110"/>
      <c r="B297" s="110"/>
      <c r="C297" s="110"/>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c r="BM297" s="183"/>
    </row>
    <row r="298" spans="1:65" x14ac:dyDescent="0.2">
      <c r="A298" s="110"/>
      <c r="B298" s="110"/>
      <c r="C298" s="110"/>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c r="BM298" s="183"/>
    </row>
    <row r="299" spans="1:65" x14ac:dyDescent="0.2">
      <c r="A299" s="110"/>
      <c r="B299" s="110"/>
      <c r="C299" s="110"/>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c r="BM299" s="183"/>
    </row>
    <row r="300" spans="1:65" x14ac:dyDescent="0.2">
      <c r="A300" s="110"/>
      <c r="B300" s="110"/>
      <c r="C300" s="110"/>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c r="BM300" s="183"/>
    </row>
    <row r="301" spans="1:65" x14ac:dyDescent="0.2">
      <c r="A301" s="110"/>
      <c r="B301" s="110"/>
      <c r="C301" s="110"/>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c r="BM301" s="183"/>
    </row>
    <row r="302" spans="1:65" x14ac:dyDescent="0.2">
      <c r="A302" s="110"/>
      <c r="B302" s="110"/>
      <c r="C302" s="110"/>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c r="BM302" s="183"/>
    </row>
    <row r="303" spans="1:65" x14ac:dyDescent="0.2">
      <c r="A303" s="110"/>
      <c r="B303" s="110"/>
      <c r="C303" s="110"/>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c r="BM303" s="183"/>
    </row>
    <row r="304" spans="1:65" x14ac:dyDescent="0.2">
      <c r="A304" s="110"/>
      <c r="B304" s="110"/>
      <c r="C304" s="110"/>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c r="BM304" s="183"/>
    </row>
    <row r="305" spans="1:65" x14ac:dyDescent="0.2">
      <c r="A305" s="110"/>
      <c r="B305" s="110"/>
      <c r="C305" s="110"/>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c r="BM305" s="183"/>
    </row>
    <row r="306" spans="1:65" x14ac:dyDescent="0.2">
      <c r="A306" s="110"/>
      <c r="B306" s="110"/>
      <c r="C306" s="110"/>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c r="BM306" s="183"/>
    </row>
    <row r="307" spans="1:65" x14ac:dyDescent="0.2">
      <c r="A307" s="110"/>
      <c r="B307" s="110"/>
      <c r="C307" s="110"/>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c r="BM307" s="183"/>
    </row>
    <row r="308" spans="1:65" x14ac:dyDescent="0.2">
      <c r="A308" s="110"/>
      <c r="B308" s="110"/>
      <c r="C308" s="110"/>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c r="BM308" s="183"/>
    </row>
    <row r="309" spans="1:65" x14ac:dyDescent="0.2">
      <c r="A309" s="110"/>
      <c r="B309" s="110"/>
      <c r="C309" s="110"/>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c r="BM309" s="183"/>
    </row>
    <row r="310" spans="1:65" x14ac:dyDescent="0.2">
      <c r="A310" s="110"/>
      <c r="B310" s="110"/>
      <c r="C310" s="110"/>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c r="BM310" s="183"/>
    </row>
    <row r="311" spans="1:65" x14ac:dyDescent="0.2">
      <c r="A311" s="110"/>
      <c r="B311" s="110"/>
      <c r="C311" s="110"/>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c r="BM311" s="183"/>
    </row>
    <row r="312" spans="1:65" x14ac:dyDescent="0.2">
      <c r="A312" s="110"/>
      <c r="B312" s="110"/>
      <c r="C312" s="110"/>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c r="BM312" s="183"/>
    </row>
    <row r="313" spans="1:65" x14ac:dyDescent="0.2">
      <c r="A313" s="110"/>
      <c r="B313" s="110"/>
      <c r="C313" s="110"/>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c r="BM313" s="183"/>
    </row>
    <row r="314" spans="1:65" x14ac:dyDescent="0.2">
      <c r="A314" s="110"/>
      <c r="B314" s="110"/>
      <c r="C314" s="110"/>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c r="BM314" s="183"/>
    </row>
    <row r="315" spans="1:65" x14ac:dyDescent="0.2">
      <c r="A315" s="110"/>
      <c r="B315" s="110"/>
      <c r="C315" s="110"/>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c r="BM315" s="183"/>
    </row>
    <row r="316" spans="1:65" x14ac:dyDescent="0.2">
      <c r="A316" s="110"/>
      <c r="B316" s="110"/>
      <c r="C316" s="110"/>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c r="BM316" s="183"/>
    </row>
    <row r="317" spans="1:65" x14ac:dyDescent="0.2">
      <c r="A317" s="110"/>
      <c r="B317" s="110"/>
      <c r="C317" s="110"/>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c r="BM317" s="183"/>
    </row>
    <row r="318" spans="1:65" x14ac:dyDescent="0.2">
      <c r="A318" s="110"/>
      <c r="B318" s="110"/>
      <c r="C318" s="110"/>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c r="BM318" s="183"/>
    </row>
    <row r="319" spans="1:65" x14ac:dyDescent="0.2">
      <c r="A319" s="110"/>
      <c r="B319" s="110"/>
      <c r="C319" s="110"/>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c r="BM319" s="183"/>
    </row>
    <row r="320" spans="1:65" x14ac:dyDescent="0.2">
      <c r="A320" s="110"/>
      <c r="B320" s="110"/>
      <c r="C320" s="110"/>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c r="BM320" s="183"/>
    </row>
    <row r="321" spans="1:65" x14ac:dyDescent="0.2">
      <c r="A321" s="110"/>
      <c r="B321" s="110"/>
      <c r="C321" s="110"/>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c r="BM321" s="183"/>
    </row>
    <row r="322" spans="1:65" x14ac:dyDescent="0.2">
      <c r="A322" s="110"/>
      <c r="B322" s="110"/>
      <c r="C322" s="110"/>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c r="BM322" s="183"/>
    </row>
    <row r="323" spans="1:65" x14ac:dyDescent="0.2">
      <c r="A323" s="110"/>
      <c r="B323" s="110"/>
      <c r="C323" s="110"/>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c r="BM323" s="183"/>
    </row>
    <row r="324" spans="1:65" x14ac:dyDescent="0.2">
      <c r="A324" s="110"/>
      <c r="B324" s="110"/>
      <c r="C324" s="110"/>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c r="BM324" s="183"/>
    </row>
    <row r="325" spans="1:65" x14ac:dyDescent="0.2">
      <c r="A325" s="110"/>
      <c r="B325" s="110"/>
      <c r="C325" s="110"/>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c r="BM325" s="183"/>
    </row>
    <row r="326" spans="1:65" x14ac:dyDescent="0.2">
      <c r="A326" s="110"/>
      <c r="B326" s="110"/>
      <c r="C326" s="110"/>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c r="BM326" s="183"/>
    </row>
    <row r="327" spans="1:65" x14ac:dyDescent="0.2">
      <c r="A327" s="110"/>
      <c r="B327" s="110"/>
      <c r="C327" s="110"/>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c r="BM327" s="183"/>
    </row>
    <row r="328" spans="1:65" x14ac:dyDescent="0.2">
      <c r="A328" s="110"/>
      <c r="B328" s="110"/>
      <c r="C328" s="110"/>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row>
    <row r="329" spans="1:65" x14ac:dyDescent="0.2">
      <c r="A329" s="110"/>
      <c r="B329" s="110"/>
      <c r="C329" s="110"/>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c r="BM329" s="183"/>
    </row>
    <row r="330" spans="1:65" x14ac:dyDescent="0.2">
      <c r="A330" s="110"/>
      <c r="B330" s="110"/>
      <c r="C330" s="110"/>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c r="BM330" s="183"/>
    </row>
    <row r="331" spans="1:65" x14ac:dyDescent="0.2">
      <c r="A331" s="110"/>
      <c r="B331" s="110"/>
      <c r="C331" s="110"/>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c r="BM331" s="183"/>
    </row>
    <row r="332" spans="1:65" x14ac:dyDescent="0.2">
      <c r="A332" s="110"/>
      <c r="B332" s="110"/>
      <c r="C332" s="110"/>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c r="BM332" s="183"/>
    </row>
    <row r="333" spans="1:65" x14ac:dyDescent="0.2">
      <c r="A333" s="110"/>
      <c r="B333" s="110"/>
      <c r="C333" s="110"/>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c r="BM333" s="183"/>
    </row>
    <row r="334" spans="1:65" x14ac:dyDescent="0.2">
      <c r="A334" s="110"/>
      <c r="B334" s="110"/>
      <c r="C334" s="110"/>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c r="BM334" s="183"/>
    </row>
    <row r="335" spans="1:65" x14ac:dyDescent="0.2">
      <c r="A335" s="110"/>
      <c r="B335" s="110"/>
      <c r="C335" s="110"/>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c r="BM335" s="183"/>
    </row>
    <row r="336" spans="1:65" x14ac:dyDescent="0.2">
      <c r="A336" s="110"/>
      <c r="B336" s="110"/>
      <c r="C336" s="110"/>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c r="BM336" s="183"/>
    </row>
    <row r="337" spans="1:65" x14ac:dyDescent="0.2">
      <c r="A337" s="110"/>
      <c r="B337" s="110"/>
      <c r="C337" s="110"/>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c r="BM337" s="183"/>
    </row>
    <row r="338" spans="1:65" x14ac:dyDescent="0.2">
      <c r="A338" s="110"/>
      <c r="B338" s="110"/>
      <c r="C338" s="110"/>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c r="BM338" s="183"/>
    </row>
    <row r="339" spans="1:65" x14ac:dyDescent="0.2">
      <c r="A339" s="110"/>
      <c r="B339" s="110"/>
      <c r="C339" s="110"/>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c r="BM339" s="183"/>
    </row>
    <row r="340" spans="1:65" x14ac:dyDescent="0.2">
      <c r="A340" s="110"/>
      <c r="B340" s="110"/>
      <c r="C340" s="110"/>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c r="BM340" s="183"/>
    </row>
    <row r="341" spans="1:65" x14ac:dyDescent="0.2">
      <c r="A341" s="110"/>
      <c r="B341" s="110"/>
      <c r="C341" s="110"/>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c r="BM341" s="183"/>
    </row>
    <row r="342" spans="1:65" x14ac:dyDescent="0.2">
      <c r="A342" s="110"/>
      <c r="B342" s="110"/>
      <c r="C342" s="110"/>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row>
    <row r="343" spans="1:65" x14ac:dyDescent="0.2">
      <c r="A343" s="110"/>
      <c r="B343" s="110"/>
      <c r="C343" s="110"/>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c r="BM343" s="183"/>
    </row>
    <row r="344" spans="1:65" x14ac:dyDescent="0.2">
      <c r="A344" s="110"/>
      <c r="B344" s="110"/>
      <c r="C344" s="110"/>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c r="BM344" s="183"/>
    </row>
    <row r="345" spans="1:65" x14ac:dyDescent="0.2">
      <c r="A345" s="110"/>
      <c r="B345" s="110"/>
      <c r="C345" s="110"/>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c r="BM345" s="183"/>
    </row>
    <row r="346" spans="1:65" x14ac:dyDescent="0.2">
      <c r="A346" s="110"/>
      <c r="B346" s="110"/>
      <c r="C346" s="110"/>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c r="BM346" s="183"/>
    </row>
    <row r="347" spans="1:65" x14ac:dyDescent="0.2">
      <c r="A347" s="110"/>
      <c r="B347" s="110"/>
      <c r="C347" s="110"/>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c r="BM347" s="183"/>
    </row>
    <row r="348" spans="1:65" x14ac:dyDescent="0.2">
      <c r="A348" s="110"/>
      <c r="B348" s="110"/>
      <c r="C348" s="110"/>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c r="BM348" s="183"/>
    </row>
    <row r="349" spans="1:65" x14ac:dyDescent="0.2">
      <c r="A349" s="110"/>
      <c r="B349" s="110"/>
      <c r="C349" s="110"/>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c r="BM349" s="183"/>
    </row>
    <row r="350" spans="1:65" x14ac:dyDescent="0.2">
      <c r="A350" s="110"/>
      <c r="B350" s="110"/>
      <c r="C350" s="110"/>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c r="BM350" s="183"/>
    </row>
    <row r="351" spans="1:65" x14ac:dyDescent="0.2">
      <c r="A351" s="110"/>
      <c r="B351" s="110"/>
      <c r="C351" s="110"/>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c r="BM351" s="183"/>
    </row>
    <row r="352" spans="1:65" x14ac:dyDescent="0.2">
      <c r="A352" s="110"/>
      <c r="B352" s="110"/>
      <c r="C352" s="110"/>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c r="BM352" s="183"/>
    </row>
    <row r="353" spans="1:65" x14ac:dyDescent="0.2">
      <c r="A353" s="110"/>
      <c r="B353" s="110"/>
      <c r="C353" s="110"/>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c r="BM353" s="183"/>
    </row>
    <row r="354" spans="1:65" x14ac:dyDescent="0.2">
      <c r="A354" s="110"/>
      <c r="B354" s="110"/>
      <c r="C354" s="110"/>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c r="BM354" s="183"/>
    </row>
    <row r="355" spans="1:65" x14ac:dyDescent="0.2">
      <c r="A355" s="110"/>
      <c r="B355" s="110"/>
      <c r="C355" s="110"/>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c r="BM355" s="183"/>
    </row>
    <row r="356" spans="1:65" x14ac:dyDescent="0.2">
      <c r="A356" s="110"/>
      <c r="B356" s="110"/>
      <c r="C356" s="110"/>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c r="BM356" s="183"/>
    </row>
    <row r="357" spans="1:65" x14ac:dyDescent="0.2">
      <c r="A357" s="110"/>
      <c r="B357" s="110"/>
      <c r="C357" s="110"/>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row>
    <row r="358" spans="1:65" x14ac:dyDescent="0.2">
      <c r="A358" s="110"/>
      <c r="B358" s="110"/>
      <c r="C358" s="110"/>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c r="BM358" s="183"/>
    </row>
    <row r="359" spans="1:65" x14ac:dyDescent="0.2">
      <c r="A359" s="110"/>
      <c r="B359" s="110"/>
      <c r="C359" s="110"/>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c r="BM359" s="183"/>
    </row>
    <row r="360" spans="1:65" x14ac:dyDescent="0.2">
      <c r="A360" s="110"/>
      <c r="B360" s="110"/>
      <c r="C360" s="110"/>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c r="BM360" s="183"/>
    </row>
    <row r="361" spans="1:65" x14ac:dyDescent="0.2">
      <c r="A361" s="110"/>
      <c r="B361" s="110"/>
      <c r="C361" s="110"/>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c r="BM361" s="183"/>
    </row>
    <row r="362" spans="1:65" x14ac:dyDescent="0.2">
      <c r="A362" s="110"/>
      <c r="B362" s="110"/>
      <c r="C362" s="110"/>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c r="BM362" s="183"/>
    </row>
    <row r="363" spans="1:65" x14ac:dyDescent="0.2">
      <c r="A363" s="110"/>
      <c r="B363" s="110"/>
      <c r="C363" s="110"/>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c r="BM363" s="183"/>
    </row>
    <row r="364" spans="1:65" x14ac:dyDescent="0.2">
      <c r="A364" s="110"/>
      <c r="B364" s="110"/>
      <c r="C364" s="110"/>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c r="BM364" s="183"/>
    </row>
    <row r="365" spans="1:65" x14ac:dyDescent="0.2">
      <c r="A365" s="110"/>
      <c r="B365" s="110"/>
      <c r="C365" s="110"/>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c r="BM365" s="183"/>
    </row>
    <row r="366" spans="1:65" x14ac:dyDescent="0.2">
      <c r="A366" s="110"/>
      <c r="B366" s="110"/>
      <c r="C366" s="110"/>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c r="BM366" s="183"/>
    </row>
    <row r="367" spans="1:65" x14ac:dyDescent="0.2">
      <c r="A367" s="110"/>
      <c r="B367" s="110"/>
      <c r="C367" s="110"/>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row>
    <row r="368" spans="1:65" x14ac:dyDescent="0.2">
      <c r="A368" s="110"/>
      <c r="B368" s="110"/>
      <c r="C368" s="110"/>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c r="BM368" s="183"/>
    </row>
    <row r="369" spans="1:65" x14ac:dyDescent="0.2">
      <c r="A369" s="110"/>
      <c r="B369" s="110"/>
      <c r="C369" s="110"/>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c r="BM369" s="183"/>
    </row>
    <row r="370" spans="1:65" x14ac:dyDescent="0.2">
      <c r="A370" s="110"/>
      <c r="B370" s="110"/>
      <c r="C370" s="110"/>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c r="BM370" s="183"/>
    </row>
    <row r="371" spans="1:65" x14ac:dyDescent="0.2">
      <c r="A371" s="110"/>
      <c r="B371" s="110"/>
      <c r="C371" s="110"/>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c r="BM371" s="183"/>
    </row>
    <row r="372" spans="1:65" x14ac:dyDescent="0.2">
      <c r="A372" s="110"/>
      <c r="B372" s="110"/>
      <c r="C372" s="110"/>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c r="BM372" s="183"/>
    </row>
    <row r="373" spans="1:65" x14ac:dyDescent="0.2">
      <c r="A373" s="110"/>
      <c r="B373" s="110"/>
      <c r="C373" s="110"/>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row>
    <row r="374" spans="1:65" x14ac:dyDescent="0.2">
      <c r="A374" s="110"/>
      <c r="B374" s="110"/>
      <c r="C374" s="110"/>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c r="BM374" s="183"/>
    </row>
    <row r="375" spans="1:65" x14ac:dyDescent="0.2">
      <c r="A375" s="110"/>
      <c r="B375" s="110"/>
      <c r="C375" s="110"/>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c r="BM375" s="183"/>
    </row>
    <row r="376" spans="1:65" x14ac:dyDescent="0.2">
      <c r="A376" s="110"/>
      <c r="B376" s="110"/>
      <c r="C376" s="110"/>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c r="BM376" s="183"/>
    </row>
    <row r="377" spans="1:65" x14ac:dyDescent="0.2">
      <c r="A377" s="110"/>
      <c r="B377" s="110"/>
      <c r="C377" s="110"/>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c r="BM377" s="183"/>
    </row>
    <row r="378" spans="1:65" x14ac:dyDescent="0.2">
      <c r="A378" s="110"/>
      <c r="B378" s="110"/>
      <c r="C378" s="110"/>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c r="BM378" s="183"/>
    </row>
    <row r="379" spans="1:65" x14ac:dyDescent="0.2">
      <c r="A379" s="110"/>
      <c r="B379" s="110"/>
      <c r="C379" s="110"/>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c r="BM379" s="183"/>
    </row>
    <row r="380" spans="1:65" x14ac:dyDescent="0.2">
      <c r="A380" s="110"/>
      <c r="B380" s="110"/>
      <c r="C380" s="110"/>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c r="BM380" s="183"/>
    </row>
    <row r="381" spans="1:65" x14ac:dyDescent="0.2">
      <c r="A381" s="110"/>
      <c r="B381" s="110"/>
      <c r="C381" s="110"/>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c r="BM381" s="183"/>
    </row>
    <row r="382" spans="1:65" x14ac:dyDescent="0.2">
      <c r="A382" s="110"/>
      <c r="B382" s="110"/>
      <c r="C382" s="110"/>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c r="BM382" s="183"/>
    </row>
    <row r="383" spans="1:65" x14ac:dyDescent="0.2">
      <c r="A383" s="110"/>
      <c r="B383" s="110"/>
      <c r="C383" s="110"/>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c r="BM383" s="183"/>
    </row>
    <row r="384" spans="1:65" x14ac:dyDescent="0.2">
      <c r="A384" s="110"/>
      <c r="B384" s="110"/>
      <c r="C384" s="110"/>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c r="BM384" s="183"/>
    </row>
    <row r="385" spans="1:65" x14ac:dyDescent="0.2">
      <c r="A385" s="110"/>
      <c r="B385" s="110"/>
      <c r="C385" s="110"/>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c r="BM385" s="183"/>
    </row>
    <row r="386" spans="1:65" x14ac:dyDescent="0.2">
      <c r="A386" s="110"/>
      <c r="B386" s="110"/>
      <c r="C386" s="110"/>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c r="BM386" s="183"/>
    </row>
    <row r="387" spans="1:65" x14ac:dyDescent="0.2">
      <c r="A387" s="110"/>
      <c r="B387" s="110"/>
      <c r="C387" s="110"/>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c r="BM387" s="183"/>
    </row>
    <row r="388" spans="1:65" x14ac:dyDescent="0.2">
      <c r="A388" s="110"/>
      <c r="B388" s="110"/>
      <c r="C388" s="110"/>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row>
    <row r="389" spans="1:65" x14ac:dyDescent="0.2">
      <c r="A389" s="110"/>
      <c r="B389" s="110"/>
      <c r="C389" s="110"/>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c r="BM389" s="183"/>
    </row>
    <row r="390" spans="1:65" x14ac:dyDescent="0.2">
      <c r="A390" s="110"/>
      <c r="B390" s="110"/>
      <c r="C390" s="110"/>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c r="BM390" s="183"/>
    </row>
    <row r="391" spans="1:65" x14ac:dyDescent="0.2">
      <c r="A391" s="110"/>
      <c r="B391" s="110"/>
      <c r="C391" s="110"/>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c r="BM391" s="183"/>
    </row>
    <row r="392" spans="1:65" x14ac:dyDescent="0.2">
      <c r="A392" s="110"/>
      <c r="B392" s="110"/>
      <c r="C392" s="110"/>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c r="BM392" s="183"/>
    </row>
    <row r="393" spans="1:65" x14ac:dyDescent="0.2">
      <c r="A393" s="110"/>
      <c r="B393" s="110"/>
      <c r="C393" s="110"/>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c r="BM393" s="183"/>
    </row>
    <row r="394" spans="1:65" x14ac:dyDescent="0.2">
      <c r="A394" s="110"/>
      <c r="B394" s="110"/>
      <c r="C394" s="110"/>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c r="BM394" s="183"/>
    </row>
    <row r="395" spans="1:65" x14ac:dyDescent="0.2">
      <c r="A395" s="110"/>
      <c r="B395" s="110"/>
      <c r="C395" s="110"/>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c r="BM395" s="183"/>
    </row>
    <row r="396" spans="1:65" x14ac:dyDescent="0.2">
      <c r="A396" s="110"/>
      <c r="B396" s="110"/>
      <c r="C396" s="110"/>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c r="BM396" s="183"/>
    </row>
    <row r="397" spans="1:65" x14ac:dyDescent="0.2">
      <c r="A397" s="110"/>
      <c r="B397" s="110"/>
      <c r="C397" s="110"/>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c r="BM397" s="183"/>
    </row>
    <row r="398" spans="1:65" x14ac:dyDescent="0.2">
      <c r="A398" s="110"/>
      <c r="B398" s="110"/>
      <c r="C398" s="110"/>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c r="BM398" s="183"/>
    </row>
    <row r="399" spans="1:65" x14ac:dyDescent="0.2">
      <c r="A399" s="110"/>
      <c r="B399" s="110"/>
      <c r="C399" s="110"/>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c r="BM399" s="183"/>
    </row>
    <row r="400" spans="1:65" x14ac:dyDescent="0.2">
      <c r="A400" s="110"/>
      <c r="B400" s="110"/>
      <c r="C400" s="110"/>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c r="BM400" s="183"/>
    </row>
    <row r="401" spans="1:65" x14ac:dyDescent="0.2">
      <c r="A401" s="110"/>
      <c r="B401" s="110"/>
      <c r="C401" s="110"/>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c r="BM401" s="183"/>
    </row>
    <row r="402" spans="1:65" x14ac:dyDescent="0.2">
      <c r="A402" s="110"/>
      <c r="B402" s="110"/>
      <c r="C402" s="110"/>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c r="BM402" s="183"/>
    </row>
    <row r="403" spans="1:65" x14ac:dyDescent="0.2">
      <c r="A403" s="110"/>
      <c r="B403" s="110"/>
      <c r="C403" s="110"/>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c r="BM403" s="183"/>
    </row>
    <row r="404" spans="1:65" x14ac:dyDescent="0.2">
      <c r="A404" s="110"/>
      <c r="B404" s="110"/>
      <c r="C404" s="110"/>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row>
    <row r="405" spans="1:65" x14ac:dyDescent="0.2">
      <c r="A405" s="110"/>
      <c r="B405" s="110"/>
      <c r="C405" s="110"/>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c r="BM405" s="183"/>
    </row>
    <row r="406" spans="1:65" x14ac:dyDescent="0.2">
      <c r="A406" s="110"/>
      <c r="B406" s="110"/>
      <c r="C406" s="110"/>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row>
    <row r="407" spans="1:65" x14ac:dyDescent="0.2">
      <c r="A407" s="110"/>
      <c r="B407" s="110"/>
      <c r="C407" s="110"/>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c r="BM407" s="183"/>
    </row>
    <row r="408" spans="1:65" x14ac:dyDescent="0.2">
      <c r="A408" s="110"/>
      <c r="B408" s="110"/>
      <c r="C408" s="110"/>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c r="BM408" s="183"/>
    </row>
    <row r="409" spans="1:65" x14ac:dyDescent="0.2">
      <c r="A409" s="110"/>
      <c r="B409" s="110"/>
      <c r="C409" s="110"/>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c r="BM409" s="183"/>
    </row>
    <row r="410" spans="1:65" x14ac:dyDescent="0.2">
      <c r="A410" s="110"/>
      <c r="B410" s="110"/>
      <c r="C410" s="110"/>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c r="BM410" s="183"/>
    </row>
    <row r="411" spans="1:65" x14ac:dyDescent="0.2">
      <c r="A411" s="110"/>
      <c r="B411" s="110"/>
      <c r="C411" s="110"/>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c r="BM411" s="183"/>
    </row>
    <row r="412" spans="1:65" x14ac:dyDescent="0.2">
      <c r="A412" s="110"/>
      <c r="B412" s="110"/>
      <c r="C412" s="110"/>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row>
    <row r="413" spans="1:65" x14ac:dyDescent="0.2">
      <c r="A413" s="110"/>
      <c r="B413" s="110"/>
      <c r="C413" s="110"/>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c r="BM413" s="183"/>
    </row>
    <row r="414" spans="1:65" x14ac:dyDescent="0.2">
      <c r="A414" s="110"/>
      <c r="B414" s="110"/>
      <c r="C414" s="110"/>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c r="BM414" s="183"/>
    </row>
    <row r="415" spans="1:65" x14ac:dyDescent="0.2">
      <c r="A415" s="110"/>
      <c r="B415" s="110"/>
      <c r="C415" s="110"/>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c r="BM415" s="183"/>
    </row>
    <row r="416" spans="1:65" x14ac:dyDescent="0.2">
      <c r="A416" s="110"/>
      <c r="B416" s="110"/>
      <c r="C416" s="110"/>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c r="BM416" s="183"/>
    </row>
    <row r="417" spans="1:65" x14ac:dyDescent="0.2">
      <c r="A417" s="110"/>
      <c r="B417" s="110"/>
      <c r="C417" s="110"/>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c r="BM417" s="183"/>
    </row>
    <row r="418" spans="1:65" x14ac:dyDescent="0.2">
      <c r="A418" s="110"/>
      <c r="B418" s="110"/>
      <c r="C418" s="110"/>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c r="BM418" s="183"/>
    </row>
    <row r="419" spans="1:65" x14ac:dyDescent="0.2">
      <c r="A419" s="110"/>
      <c r="B419" s="110"/>
      <c r="C419" s="110"/>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row>
    <row r="420" spans="1:65" x14ac:dyDescent="0.2">
      <c r="A420" s="110"/>
      <c r="B420" s="110"/>
      <c r="C420" s="110"/>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row>
    <row r="421" spans="1:65" x14ac:dyDescent="0.2">
      <c r="A421" s="110"/>
      <c r="B421" s="110"/>
      <c r="C421" s="110"/>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c r="BM421" s="183"/>
    </row>
    <row r="422" spans="1:65" x14ac:dyDescent="0.2">
      <c r="A422" s="110"/>
      <c r="B422" s="110"/>
      <c r="C422" s="110"/>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c r="BM422" s="183"/>
    </row>
    <row r="423" spans="1:65" x14ac:dyDescent="0.2">
      <c r="A423" s="110"/>
      <c r="B423" s="110"/>
      <c r="C423" s="110"/>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row>
    <row r="424" spans="1:65" x14ac:dyDescent="0.2">
      <c r="A424" s="110"/>
      <c r="B424" s="110"/>
      <c r="C424" s="110"/>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c r="BM424" s="183"/>
    </row>
    <row r="425" spans="1:65" x14ac:dyDescent="0.2">
      <c r="A425" s="110"/>
      <c r="B425" s="110"/>
      <c r="C425" s="110"/>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c r="BM425" s="183"/>
    </row>
    <row r="426" spans="1:65" x14ac:dyDescent="0.2">
      <c r="A426" s="110"/>
      <c r="B426" s="110"/>
      <c r="C426" s="110"/>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c r="BM426" s="183"/>
    </row>
    <row r="427" spans="1:65" x14ac:dyDescent="0.2">
      <c r="A427" s="110"/>
      <c r="B427" s="110"/>
      <c r="C427" s="110"/>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c r="BM427" s="183"/>
    </row>
    <row r="428" spans="1:65" x14ac:dyDescent="0.2">
      <c r="A428" s="110"/>
      <c r="B428" s="110"/>
      <c r="C428" s="110"/>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c r="BM428" s="183"/>
    </row>
    <row r="429" spans="1:65" x14ac:dyDescent="0.2">
      <c r="A429" s="110"/>
      <c r="B429" s="110"/>
      <c r="C429" s="110"/>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c r="BM429" s="183"/>
    </row>
    <row r="430" spans="1:65" x14ac:dyDescent="0.2">
      <c r="A430" s="110"/>
      <c r="B430" s="110"/>
      <c r="C430" s="110"/>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c r="BM430" s="183"/>
    </row>
    <row r="431" spans="1:65" x14ac:dyDescent="0.2">
      <c r="A431" s="110"/>
      <c r="B431" s="110"/>
      <c r="C431" s="110"/>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c r="BM431" s="183"/>
    </row>
    <row r="432" spans="1:65" x14ac:dyDescent="0.2">
      <c r="A432" s="110"/>
      <c r="B432" s="110"/>
      <c r="C432" s="110"/>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c r="BM432" s="183"/>
    </row>
    <row r="433" spans="1:65" x14ac:dyDescent="0.2">
      <c r="A433" s="110"/>
      <c r="B433" s="110"/>
      <c r="C433" s="110"/>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c r="BM433" s="183"/>
    </row>
    <row r="434" spans="1:65" x14ac:dyDescent="0.2">
      <c r="A434" s="110"/>
      <c r="B434" s="110"/>
      <c r="C434" s="110"/>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c r="BM434" s="183"/>
    </row>
    <row r="435" spans="1:65" x14ac:dyDescent="0.2">
      <c r="A435" s="110"/>
      <c r="B435" s="110"/>
      <c r="C435" s="110"/>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row>
    <row r="436" spans="1:65" x14ac:dyDescent="0.2">
      <c r="A436" s="110"/>
      <c r="B436" s="110"/>
      <c r="C436" s="110"/>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c r="BM436" s="183"/>
    </row>
    <row r="437" spans="1:65" x14ac:dyDescent="0.2">
      <c r="A437" s="110"/>
      <c r="B437" s="110"/>
      <c r="C437" s="110"/>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c r="BM437" s="183"/>
    </row>
    <row r="438" spans="1:65" x14ac:dyDescent="0.2">
      <c r="A438" s="110"/>
      <c r="B438" s="110"/>
      <c r="C438" s="110"/>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c r="BM438" s="183"/>
    </row>
    <row r="439" spans="1:65" x14ac:dyDescent="0.2">
      <c r="A439" s="110"/>
      <c r="B439" s="110"/>
      <c r="C439" s="110"/>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c r="BM439" s="183"/>
    </row>
    <row r="440" spans="1:65" x14ac:dyDescent="0.2">
      <c r="A440" s="110"/>
      <c r="B440" s="110"/>
      <c r="C440" s="110"/>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c r="BM440" s="183"/>
    </row>
    <row r="441" spans="1:65" x14ac:dyDescent="0.2">
      <c r="A441" s="110"/>
      <c r="B441" s="110"/>
      <c r="C441" s="110"/>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c r="BM441" s="183"/>
    </row>
    <row r="442" spans="1:65" x14ac:dyDescent="0.2">
      <c r="A442" s="110"/>
      <c r="B442" s="110"/>
      <c r="C442" s="110"/>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c r="BM442" s="183"/>
    </row>
    <row r="443" spans="1:65" x14ac:dyDescent="0.2">
      <c r="A443" s="110"/>
      <c r="B443" s="110"/>
      <c r="C443" s="110"/>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c r="BM443" s="183"/>
    </row>
    <row r="444" spans="1:65" x14ac:dyDescent="0.2">
      <c r="A444" s="110"/>
      <c r="B444" s="110"/>
      <c r="C444" s="110"/>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c r="BM444" s="183"/>
    </row>
    <row r="445" spans="1:65" x14ac:dyDescent="0.2">
      <c r="A445" s="110"/>
      <c r="B445" s="110"/>
      <c r="C445" s="110"/>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c r="BM445" s="183"/>
    </row>
    <row r="446" spans="1:65" x14ac:dyDescent="0.2">
      <c r="A446" s="110"/>
      <c r="B446" s="110"/>
      <c r="C446" s="110"/>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c r="BM446" s="183"/>
    </row>
    <row r="447" spans="1:65" x14ac:dyDescent="0.2">
      <c r="A447" s="110"/>
      <c r="B447" s="110"/>
      <c r="C447" s="110"/>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c r="BM447" s="183"/>
    </row>
    <row r="448" spans="1:65" x14ac:dyDescent="0.2">
      <c r="A448" s="110"/>
      <c r="B448" s="110"/>
      <c r="C448" s="110"/>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c r="BM448" s="183"/>
    </row>
    <row r="449" spans="1:65" x14ac:dyDescent="0.2">
      <c r="A449" s="110"/>
      <c r="B449" s="110"/>
      <c r="C449" s="110"/>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row>
    <row r="450" spans="1:65" x14ac:dyDescent="0.2">
      <c r="A450" s="110"/>
      <c r="B450" s="110"/>
      <c r="C450" s="110"/>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c r="BM450" s="183"/>
    </row>
    <row r="451" spans="1:65" x14ac:dyDescent="0.2">
      <c r="A451" s="110"/>
      <c r="B451" s="110"/>
      <c r="C451" s="110"/>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c r="BM451" s="183"/>
    </row>
    <row r="452" spans="1:65" x14ac:dyDescent="0.2">
      <c r="A452" s="110"/>
      <c r="B452" s="110"/>
      <c r="C452" s="110"/>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c r="BM452" s="183"/>
    </row>
    <row r="453" spans="1:65" x14ac:dyDescent="0.2">
      <c r="A453" s="110"/>
      <c r="B453" s="110"/>
      <c r="C453" s="110"/>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c r="BM453" s="183"/>
    </row>
    <row r="454" spans="1:65" x14ac:dyDescent="0.2">
      <c r="A454" s="110"/>
      <c r="B454" s="110"/>
      <c r="C454" s="110"/>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c r="BM454" s="183"/>
    </row>
    <row r="455" spans="1:65" x14ac:dyDescent="0.2">
      <c r="A455" s="110"/>
      <c r="B455" s="110"/>
      <c r="C455" s="110"/>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c r="BM455" s="183"/>
    </row>
    <row r="456" spans="1:65" x14ac:dyDescent="0.2">
      <c r="A456" s="110"/>
      <c r="B456" s="110"/>
      <c r="C456" s="110"/>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c r="BM456" s="183"/>
    </row>
    <row r="457" spans="1:65" x14ac:dyDescent="0.2">
      <c r="A457" s="110"/>
      <c r="B457" s="110"/>
      <c r="C457" s="110"/>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c r="BM457" s="183"/>
    </row>
    <row r="458" spans="1:65" x14ac:dyDescent="0.2">
      <c r="A458" s="110"/>
      <c r="B458" s="110"/>
      <c r="C458" s="110"/>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c r="BM458" s="183"/>
    </row>
    <row r="459" spans="1:65" x14ac:dyDescent="0.2">
      <c r="A459" s="110"/>
      <c r="B459" s="110"/>
      <c r="C459" s="110"/>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c r="BM459" s="183"/>
    </row>
    <row r="460" spans="1:65" x14ac:dyDescent="0.2">
      <c r="A460" s="110"/>
      <c r="B460" s="110"/>
      <c r="C460" s="110"/>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c r="BM460" s="183"/>
    </row>
    <row r="461" spans="1:65" x14ac:dyDescent="0.2">
      <c r="A461" s="110"/>
      <c r="B461" s="110"/>
      <c r="C461" s="110"/>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c r="BM461" s="183"/>
    </row>
    <row r="462" spans="1:65" x14ac:dyDescent="0.2">
      <c r="A462" s="110"/>
      <c r="B462" s="110"/>
      <c r="C462" s="110"/>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c r="BM462" s="183"/>
    </row>
    <row r="463" spans="1:65" x14ac:dyDescent="0.2">
      <c r="A463" s="110"/>
      <c r="B463" s="110"/>
      <c r="C463" s="110"/>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c r="BM463" s="183"/>
    </row>
    <row r="464" spans="1:65" x14ac:dyDescent="0.2">
      <c r="A464" s="110"/>
      <c r="B464" s="110"/>
      <c r="C464" s="110"/>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row>
    <row r="465" spans="1:65" x14ac:dyDescent="0.2">
      <c r="A465" s="110"/>
      <c r="B465" s="110"/>
      <c r="C465" s="110"/>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c r="BM465" s="183"/>
    </row>
    <row r="466" spans="1:65" x14ac:dyDescent="0.2">
      <c r="A466" s="110"/>
      <c r="B466" s="110"/>
      <c r="C466" s="110"/>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c r="BM466" s="183"/>
    </row>
    <row r="467" spans="1:65" x14ac:dyDescent="0.2">
      <c r="A467" s="110"/>
      <c r="B467" s="110"/>
      <c r="C467" s="110"/>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c r="BM467" s="183"/>
    </row>
    <row r="468" spans="1:65" x14ac:dyDescent="0.2">
      <c r="A468" s="110"/>
      <c r="B468" s="110"/>
      <c r="C468" s="110"/>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c r="BM468" s="183"/>
    </row>
    <row r="469" spans="1:65" x14ac:dyDescent="0.2">
      <c r="A469" s="110"/>
      <c r="B469" s="110"/>
      <c r="C469" s="110"/>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c r="BM469" s="183"/>
    </row>
    <row r="470" spans="1:65" x14ac:dyDescent="0.2">
      <c r="A470" s="110"/>
      <c r="B470" s="110"/>
      <c r="C470" s="110"/>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c r="BM470" s="183"/>
    </row>
    <row r="471" spans="1:65" x14ac:dyDescent="0.2">
      <c r="A471" s="110"/>
      <c r="B471" s="110"/>
      <c r="C471" s="110"/>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c r="BM471" s="183"/>
    </row>
    <row r="472" spans="1:65" x14ac:dyDescent="0.2">
      <c r="A472" s="110"/>
      <c r="B472" s="110"/>
      <c r="C472" s="110"/>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c r="BM472" s="183"/>
    </row>
    <row r="473" spans="1:65" x14ac:dyDescent="0.2">
      <c r="A473" s="110"/>
      <c r="B473" s="110"/>
      <c r="C473" s="110"/>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c r="BM473" s="183"/>
    </row>
    <row r="474" spans="1:65" x14ac:dyDescent="0.2">
      <c r="A474" s="110"/>
      <c r="B474" s="110"/>
      <c r="C474" s="110"/>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c r="BM474" s="183"/>
    </row>
    <row r="475" spans="1:65" x14ac:dyDescent="0.2">
      <c r="A475" s="110"/>
      <c r="B475" s="110"/>
      <c r="C475" s="110"/>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c r="BM475" s="183"/>
    </row>
    <row r="476" spans="1:65" x14ac:dyDescent="0.2">
      <c r="A476" s="110"/>
      <c r="B476" s="110"/>
      <c r="C476" s="110"/>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c r="BM476" s="183"/>
    </row>
    <row r="477" spans="1:65" x14ac:dyDescent="0.2">
      <c r="A477" s="110"/>
      <c r="B477" s="110"/>
      <c r="C477" s="110"/>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c r="BM477" s="183"/>
    </row>
    <row r="478" spans="1:65" x14ac:dyDescent="0.2">
      <c r="A478" s="110"/>
      <c r="B478" s="110"/>
      <c r="C478" s="110"/>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c r="BM478" s="183"/>
    </row>
    <row r="479" spans="1:65" x14ac:dyDescent="0.2">
      <c r="A479" s="110"/>
      <c r="B479" s="110"/>
      <c r="C479" s="110"/>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row>
    <row r="480" spans="1:65" x14ac:dyDescent="0.2">
      <c r="A480" s="110"/>
      <c r="B480" s="110"/>
      <c r="C480" s="110"/>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c r="BM480" s="183"/>
    </row>
    <row r="481" spans="1:65" x14ac:dyDescent="0.2">
      <c r="A481" s="110"/>
      <c r="B481" s="110"/>
      <c r="C481" s="110"/>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c r="BM481" s="183"/>
    </row>
    <row r="482" spans="1:65" x14ac:dyDescent="0.2">
      <c r="A482" s="110"/>
      <c r="B482" s="110"/>
      <c r="C482" s="110"/>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c r="BM482" s="183"/>
    </row>
    <row r="483" spans="1:65" x14ac:dyDescent="0.2">
      <c r="A483" s="110"/>
      <c r="B483" s="110"/>
      <c r="C483" s="110"/>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c r="BM483" s="183"/>
    </row>
    <row r="484" spans="1:65" x14ac:dyDescent="0.2">
      <c r="A484" s="110"/>
      <c r="B484" s="110"/>
      <c r="C484" s="110"/>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c r="BM484" s="183"/>
    </row>
    <row r="485" spans="1:65" x14ac:dyDescent="0.2">
      <c r="A485" s="110"/>
      <c r="B485" s="110"/>
      <c r="C485" s="110"/>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c r="BM485" s="183"/>
    </row>
    <row r="486" spans="1:65" x14ac:dyDescent="0.2">
      <c r="A486" s="110"/>
      <c r="B486" s="110"/>
      <c r="C486" s="110"/>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c r="BM486" s="183"/>
    </row>
    <row r="487" spans="1:65" x14ac:dyDescent="0.2">
      <c r="A487" s="110"/>
      <c r="B487" s="110"/>
      <c r="C487" s="110"/>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c r="BM487" s="183"/>
    </row>
    <row r="488" spans="1:65" x14ac:dyDescent="0.2">
      <c r="A488" s="110"/>
      <c r="B488" s="110"/>
      <c r="C488" s="110"/>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c r="BM488" s="183"/>
    </row>
    <row r="489" spans="1:65" x14ac:dyDescent="0.2">
      <c r="A489" s="110"/>
      <c r="B489" s="110"/>
      <c r="C489" s="110"/>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c r="BM489" s="183"/>
    </row>
    <row r="490" spans="1:65" x14ac:dyDescent="0.2">
      <c r="A490" s="110"/>
      <c r="B490" s="110"/>
      <c r="C490" s="110"/>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c r="BM490" s="183"/>
    </row>
    <row r="491" spans="1:65" x14ac:dyDescent="0.2">
      <c r="A491" s="110"/>
      <c r="B491" s="110"/>
      <c r="C491" s="110"/>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c r="BM491" s="183"/>
    </row>
    <row r="492" spans="1:65" x14ac:dyDescent="0.2">
      <c r="A492" s="110"/>
      <c r="B492" s="110"/>
      <c r="C492" s="110"/>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c r="BM492" s="183"/>
    </row>
    <row r="493" spans="1:65" x14ac:dyDescent="0.2">
      <c r="A493" s="110"/>
      <c r="B493" s="110"/>
      <c r="C493" s="110"/>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c r="BM493" s="183"/>
    </row>
    <row r="494" spans="1:65" x14ac:dyDescent="0.2">
      <c r="A494" s="110"/>
      <c r="B494" s="110"/>
      <c r="C494" s="110"/>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row>
    <row r="495" spans="1:65" x14ac:dyDescent="0.2">
      <c r="A495" s="110"/>
      <c r="B495" s="110"/>
      <c r="C495" s="110"/>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c r="BM495" s="183"/>
    </row>
    <row r="496" spans="1:65" x14ac:dyDescent="0.2">
      <c r="A496" s="110"/>
      <c r="B496" s="110"/>
      <c r="C496" s="110"/>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c r="BM496" s="183"/>
    </row>
    <row r="497" spans="1:65" x14ac:dyDescent="0.2">
      <c r="A497" s="110"/>
      <c r="B497" s="110"/>
      <c r="C497" s="110"/>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c r="BM497" s="183"/>
    </row>
    <row r="498" spans="1:65" x14ac:dyDescent="0.2">
      <c r="A498" s="110"/>
      <c r="B498" s="110"/>
      <c r="C498" s="110"/>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c r="BM498" s="183"/>
    </row>
    <row r="499" spans="1:65" x14ac:dyDescent="0.2">
      <c r="A499" s="110"/>
      <c r="B499" s="110"/>
      <c r="C499" s="110"/>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c r="BM499" s="183"/>
    </row>
    <row r="500" spans="1:65" x14ac:dyDescent="0.2">
      <c r="A500" s="110"/>
      <c r="B500" s="110"/>
      <c r="C500" s="110"/>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c r="BM500" s="183"/>
    </row>
    <row r="501" spans="1:65" x14ac:dyDescent="0.2">
      <c r="A501" s="110"/>
      <c r="B501" s="110"/>
      <c r="C501" s="110"/>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c r="BM501" s="183"/>
    </row>
    <row r="502" spans="1:65" x14ac:dyDescent="0.2">
      <c r="A502" s="110"/>
      <c r="B502" s="110"/>
      <c r="C502" s="110"/>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c r="BM502" s="183"/>
    </row>
    <row r="503" spans="1:65" x14ac:dyDescent="0.2">
      <c r="A503" s="110"/>
      <c r="B503" s="110"/>
      <c r="C503" s="110"/>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c r="BM503" s="183"/>
    </row>
    <row r="504" spans="1:65" x14ac:dyDescent="0.2">
      <c r="A504" s="110"/>
      <c r="B504" s="110"/>
      <c r="C504" s="110"/>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c r="BM504" s="183"/>
    </row>
    <row r="505" spans="1:65" x14ac:dyDescent="0.2">
      <c r="A505" s="110"/>
      <c r="B505" s="110"/>
      <c r="C505" s="110"/>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c r="BM505" s="183"/>
    </row>
    <row r="506" spans="1:65" x14ac:dyDescent="0.2">
      <c r="A506" s="110"/>
      <c r="B506" s="110"/>
      <c r="C506" s="110"/>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c r="BM506" s="183"/>
    </row>
    <row r="507" spans="1:65" x14ac:dyDescent="0.2">
      <c r="A507" s="110"/>
      <c r="B507" s="110"/>
      <c r="C507" s="110"/>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c r="BM507" s="183"/>
    </row>
    <row r="508" spans="1:65" x14ac:dyDescent="0.2">
      <c r="A508" s="110"/>
      <c r="B508" s="110"/>
      <c r="C508" s="110"/>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c r="BM508" s="183"/>
    </row>
    <row r="509" spans="1:65" x14ac:dyDescent="0.2">
      <c r="A509" s="110"/>
      <c r="B509" s="110"/>
      <c r="C509" s="110"/>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row>
    <row r="510" spans="1:65" x14ac:dyDescent="0.2">
      <c r="A510" s="110"/>
      <c r="B510" s="110"/>
      <c r="C510" s="110"/>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c r="BM510" s="183"/>
    </row>
    <row r="511" spans="1:65" x14ac:dyDescent="0.2">
      <c r="A511" s="110"/>
      <c r="B511" s="110"/>
      <c r="C511" s="110"/>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c r="BM511" s="183"/>
    </row>
    <row r="512" spans="1:65" x14ac:dyDescent="0.2">
      <c r="A512" s="110"/>
      <c r="B512" s="110"/>
      <c r="C512" s="110"/>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c r="BM512" s="183"/>
    </row>
    <row r="513" spans="1:65" x14ac:dyDescent="0.2">
      <c r="A513" s="110"/>
      <c r="B513" s="110"/>
      <c r="C513" s="110"/>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c r="BM513" s="183"/>
    </row>
    <row r="514" spans="1:65" x14ac:dyDescent="0.2">
      <c r="A514" s="110"/>
      <c r="B514" s="110"/>
      <c r="C514" s="110"/>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c r="BM514" s="183"/>
    </row>
    <row r="515" spans="1:65" x14ac:dyDescent="0.2">
      <c r="A515" s="110"/>
      <c r="B515" s="110"/>
      <c r="C515" s="110"/>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c r="BM515" s="183"/>
    </row>
    <row r="516" spans="1:65" x14ac:dyDescent="0.2">
      <c r="A516" s="110"/>
      <c r="B516" s="110"/>
      <c r="C516" s="110"/>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c r="BM516" s="183"/>
    </row>
    <row r="517" spans="1:65" x14ac:dyDescent="0.2">
      <c r="A517" s="110"/>
      <c r="B517" s="110"/>
      <c r="C517" s="110"/>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c r="BM517" s="183"/>
    </row>
    <row r="518" spans="1:65" x14ac:dyDescent="0.2">
      <c r="A518" s="110"/>
      <c r="B518" s="110"/>
      <c r="C518" s="110"/>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c r="BM518" s="183"/>
    </row>
    <row r="519" spans="1:65" x14ac:dyDescent="0.2">
      <c r="A519" s="110"/>
      <c r="B519" s="110"/>
      <c r="C519" s="110"/>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c r="BM519" s="183"/>
    </row>
    <row r="520" spans="1:65" x14ac:dyDescent="0.2">
      <c r="A520" s="110"/>
      <c r="B520" s="110"/>
      <c r="C520" s="110"/>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c r="BM520" s="183"/>
    </row>
    <row r="521" spans="1:65" x14ac:dyDescent="0.2">
      <c r="A521" s="110"/>
      <c r="B521" s="110"/>
      <c r="C521" s="110"/>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c r="BM521" s="183"/>
    </row>
    <row r="522" spans="1:65" x14ac:dyDescent="0.2">
      <c r="A522" s="110"/>
      <c r="B522" s="110"/>
      <c r="C522" s="110"/>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c r="BM522" s="183"/>
    </row>
    <row r="523" spans="1:65" x14ac:dyDescent="0.2">
      <c r="A523" s="110"/>
      <c r="B523" s="110"/>
      <c r="C523" s="110"/>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c r="BM523" s="183"/>
    </row>
    <row r="524" spans="1:65" x14ac:dyDescent="0.2">
      <c r="A524" s="110"/>
      <c r="B524" s="110"/>
      <c r="C524" s="110"/>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row>
    <row r="525" spans="1:65" x14ac:dyDescent="0.2">
      <c r="A525" s="110"/>
      <c r="B525" s="110"/>
      <c r="C525" s="110"/>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c r="BM525" s="183"/>
    </row>
    <row r="526" spans="1:65" x14ac:dyDescent="0.2">
      <c r="A526" s="110"/>
      <c r="B526" s="110"/>
      <c r="C526" s="110"/>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c r="BM526" s="183"/>
    </row>
    <row r="527" spans="1:65" x14ac:dyDescent="0.2">
      <c r="A527" s="110"/>
      <c r="B527" s="110"/>
      <c r="C527" s="110"/>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c r="BM527" s="183"/>
    </row>
    <row r="528" spans="1:65" x14ac:dyDescent="0.2">
      <c r="A528" s="110"/>
      <c r="B528" s="110"/>
      <c r="C528" s="110"/>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c r="BM528" s="183"/>
    </row>
    <row r="529" spans="1:65" x14ac:dyDescent="0.2">
      <c r="A529" s="110"/>
      <c r="B529" s="110"/>
      <c r="C529" s="110"/>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c r="BM529" s="183"/>
    </row>
    <row r="530" spans="1:65" x14ac:dyDescent="0.2">
      <c r="A530" s="110"/>
      <c r="B530" s="110"/>
      <c r="C530" s="110"/>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c r="BM530" s="183"/>
    </row>
    <row r="531" spans="1:65" x14ac:dyDescent="0.2">
      <c r="A531" s="110"/>
      <c r="B531" s="110"/>
      <c r="C531" s="110"/>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c r="BM531" s="183"/>
    </row>
    <row r="532" spans="1:65" x14ac:dyDescent="0.2">
      <c r="A532" s="110"/>
      <c r="B532" s="110"/>
      <c r="C532" s="110"/>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c r="BM532" s="183"/>
    </row>
    <row r="533" spans="1:65" x14ac:dyDescent="0.2">
      <c r="A533" s="110"/>
      <c r="B533" s="110"/>
      <c r="C533" s="110"/>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c r="BM533" s="183"/>
    </row>
    <row r="534" spans="1:65" x14ac:dyDescent="0.2">
      <c r="A534" s="110"/>
      <c r="B534" s="110"/>
      <c r="C534" s="110"/>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c r="BM534" s="183"/>
    </row>
    <row r="535" spans="1:65" x14ac:dyDescent="0.2">
      <c r="A535" s="110"/>
      <c r="B535" s="110"/>
      <c r="C535" s="110"/>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c r="BM535" s="183"/>
    </row>
    <row r="536" spans="1:65" x14ac:dyDescent="0.2">
      <c r="A536" s="110"/>
      <c r="B536" s="110"/>
      <c r="C536" s="110"/>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c r="BM536" s="183"/>
    </row>
    <row r="537" spans="1:65" x14ac:dyDescent="0.2">
      <c r="A537" s="110"/>
      <c r="B537" s="110"/>
      <c r="C537" s="110"/>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c r="BM537" s="183"/>
    </row>
    <row r="538" spans="1:65" x14ac:dyDescent="0.2">
      <c r="A538" s="110"/>
      <c r="B538" s="110"/>
      <c r="C538" s="110"/>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c r="BM538" s="183"/>
    </row>
    <row r="539" spans="1:65" x14ac:dyDescent="0.2">
      <c r="A539" s="110"/>
      <c r="B539" s="110"/>
      <c r="C539" s="110"/>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c r="BM539" s="183"/>
    </row>
    <row r="540" spans="1:65" x14ac:dyDescent="0.2">
      <c r="A540" s="110"/>
      <c r="B540" s="110"/>
      <c r="C540" s="110"/>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c r="BM540" s="183"/>
    </row>
    <row r="541" spans="1:65" x14ac:dyDescent="0.2">
      <c r="A541" s="110"/>
      <c r="B541" s="110"/>
      <c r="C541" s="110"/>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c r="BM541" s="183"/>
    </row>
    <row r="542" spans="1:65" x14ac:dyDescent="0.2">
      <c r="A542" s="110"/>
      <c r="B542" s="110"/>
      <c r="C542" s="110"/>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c r="BM542" s="183"/>
    </row>
    <row r="543" spans="1:65" x14ac:dyDescent="0.2">
      <c r="A543" s="110"/>
      <c r="B543" s="110"/>
      <c r="C543" s="110"/>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c r="BM543" s="183"/>
    </row>
    <row r="544" spans="1:65" x14ac:dyDescent="0.2">
      <c r="A544" s="110"/>
      <c r="B544" s="110"/>
      <c r="C544" s="110"/>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c r="BM544" s="183"/>
    </row>
    <row r="545" spans="1:65" x14ac:dyDescent="0.2">
      <c r="A545" s="110"/>
      <c r="B545" s="110"/>
      <c r="C545" s="110"/>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c r="BM545" s="183"/>
    </row>
    <row r="546" spans="1:65" x14ac:dyDescent="0.2">
      <c r="A546" s="110"/>
      <c r="B546" s="110"/>
      <c r="C546" s="110"/>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c r="BM546" s="183"/>
    </row>
    <row r="547" spans="1:65" x14ac:dyDescent="0.2">
      <c r="A547" s="110"/>
      <c r="B547" s="110"/>
      <c r="C547" s="110"/>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c r="BM547" s="183"/>
    </row>
    <row r="548" spans="1:65" x14ac:dyDescent="0.2">
      <c r="A548" s="110"/>
      <c r="B548" s="110"/>
      <c r="C548" s="110"/>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c r="BM548" s="183"/>
    </row>
    <row r="549" spans="1:65" x14ac:dyDescent="0.2">
      <c r="A549" s="110"/>
      <c r="B549" s="110"/>
      <c r="C549" s="110"/>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c r="BM549" s="183"/>
    </row>
    <row r="550" spans="1:65" x14ac:dyDescent="0.2">
      <c r="A550" s="110"/>
      <c r="B550" s="110"/>
      <c r="C550" s="110"/>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c r="BM550" s="183"/>
    </row>
    <row r="551" spans="1:65" x14ac:dyDescent="0.2">
      <c r="A551" s="110"/>
      <c r="B551" s="110"/>
      <c r="C551" s="110"/>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c r="BM551" s="183"/>
    </row>
    <row r="552" spans="1:65" x14ac:dyDescent="0.2">
      <c r="A552" s="110"/>
      <c r="B552" s="110"/>
      <c r="C552" s="110"/>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c r="BM552" s="183"/>
    </row>
    <row r="553" spans="1:65" x14ac:dyDescent="0.2">
      <c r="A553" s="110"/>
      <c r="B553" s="110"/>
      <c r="C553" s="110"/>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c r="BM553" s="183"/>
    </row>
    <row r="554" spans="1:65" x14ac:dyDescent="0.2">
      <c r="A554" s="110"/>
      <c r="B554" s="110"/>
      <c r="C554" s="110"/>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c r="BM554" s="183"/>
    </row>
    <row r="555" spans="1:65" x14ac:dyDescent="0.2">
      <c r="A555" s="110"/>
      <c r="B555" s="110"/>
      <c r="C555" s="110"/>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c r="BM555" s="183"/>
    </row>
    <row r="556" spans="1:65" x14ac:dyDescent="0.2">
      <c r="A556" s="110"/>
      <c r="B556" s="110"/>
      <c r="C556" s="110"/>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c r="BM556" s="183"/>
    </row>
    <row r="557" spans="1:65" x14ac:dyDescent="0.2">
      <c r="A557" s="110"/>
      <c r="B557" s="110"/>
      <c r="C557" s="110"/>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c r="BM557" s="183"/>
    </row>
    <row r="558" spans="1:65" x14ac:dyDescent="0.2">
      <c r="A558" s="110"/>
      <c r="B558" s="110"/>
      <c r="C558" s="110"/>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c r="BM558" s="183"/>
    </row>
    <row r="559" spans="1:65" x14ac:dyDescent="0.2">
      <c r="A559" s="110"/>
      <c r="B559" s="110"/>
      <c r="C559" s="110"/>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c r="BM559" s="183"/>
    </row>
    <row r="560" spans="1:65" x14ac:dyDescent="0.2">
      <c r="A560" s="110"/>
      <c r="B560" s="110"/>
      <c r="C560" s="110"/>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c r="BM560" s="183"/>
    </row>
    <row r="561" spans="1:65" x14ac:dyDescent="0.2">
      <c r="A561" s="110"/>
      <c r="B561" s="110"/>
      <c r="C561" s="110"/>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c r="BM561" s="183"/>
    </row>
    <row r="562" spans="1:65" x14ac:dyDescent="0.2">
      <c r="A562" s="110"/>
      <c r="B562" s="110"/>
      <c r="C562" s="110"/>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c r="BM562" s="183"/>
    </row>
    <row r="563" spans="1:65" x14ac:dyDescent="0.2">
      <c r="A563" s="110"/>
      <c r="B563" s="110"/>
      <c r="C563" s="110"/>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c r="BM563" s="183"/>
    </row>
    <row r="564" spans="1:65" x14ac:dyDescent="0.2">
      <c r="A564" s="110"/>
      <c r="B564" s="110"/>
      <c r="C564" s="110"/>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c r="BM564" s="183"/>
    </row>
    <row r="565" spans="1:65" x14ac:dyDescent="0.2">
      <c r="A565" s="110"/>
      <c r="B565" s="110"/>
      <c r="C565" s="110"/>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c r="BM565" s="183"/>
    </row>
    <row r="566" spans="1:65" x14ac:dyDescent="0.2">
      <c r="A566" s="110"/>
      <c r="B566" s="110"/>
      <c r="C566" s="110"/>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c r="BM566" s="183"/>
    </row>
    <row r="567" spans="1:65" x14ac:dyDescent="0.2">
      <c r="A567" s="110"/>
      <c r="B567" s="110"/>
      <c r="C567" s="110"/>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c r="BM567" s="183"/>
    </row>
    <row r="568" spans="1:65" x14ac:dyDescent="0.2">
      <c r="A568" s="110"/>
      <c r="B568" s="110"/>
      <c r="C568" s="110"/>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c r="BM568" s="183"/>
    </row>
    <row r="569" spans="1:65" x14ac:dyDescent="0.2">
      <c r="A569" s="110"/>
      <c r="B569" s="110"/>
      <c r="C569" s="110"/>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c r="BM569" s="183"/>
    </row>
    <row r="570" spans="1:65" x14ac:dyDescent="0.2">
      <c r="A570" s="110"/>
      <c r="B570" s="110"/>
      <c r="C570" s="110"/>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c r="BM570" s="183"/>
    </row>
    <row r="571" spans="1:65" x14ac:dyDescent="0.2">
      <c r="A571" s="110"/>
      <c r="B571" s="110"/>
      <c r="C571" s="110"/>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c r="BM571" s="183"/>
    </row>
    <row r="572" spans="1:65" x14ac:dyDescent="0.2">
      <c r="A572" s="110"/>
      <c r="B572" s="110"/>
      <c r="C572" s="110"/>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c r="BM572" s="183"/>
    </row>
    <row r="573" spans="1:65" x14ac:dyDescent="0.2">
      <c r="A573" s="110"/>
      <c r="B573" s="110"/>
      <c r="C573" s="110"/>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c r="BM573" s="183"/>
    </row>
    <row r="574" spans="1:65" x14ac:dyDescent="0.2">
      <c r="A574" s="110"/>
      <c r="B574" s="110"/>
      <c r="C574" s="110"/>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c r="BM574" s="183"/>
    </row>
    <row r="575" spans="1:65" x14ac:dyDescent="0.2">
      <c r="A575" s="110"/>
      <c r="B575" s="110"/>
      <c r="C575" s="110"/>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c r="BM575" s="183"/>
    </row>
    <row r="576" spans="1:65" x14ac:dyDescent="0.2">
      <c r="A576" s="110"/>
      <c r="B576" s="110"/>
      <c r="C576" s="110"/>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c r="BM576" s="183"/>
    </row>
    <row r="577" spans="1:65" x14ac:dyDescent="0.2">
      <c r="A577" s="110"/>
      <c r="B577" s="110"/>
      <c r="C577" s="110"/>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c r="BM577" s="183"/>
    </row>
    <row r="578" spans="1:65" x14ac:dyDescent="0.2">
      <c r="A578" s="110"/>
      <c r="B578" s="110"/>
      <c r="C578" s="110"/>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c r="BM578" s="183"/>
    </row>
    <row r="579" spans="1:65" x14ac:dyDescent="0.2">
      <c r="A579" s="110"/>
      <c r="B579" s="110"/>
      <c r="C579" s="110"/>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c r="BM579" s="183"/>
    </row>
    <row r="580" spans="1:65" x14ac:dyDescent="0.2">
      <c r="A580" s="110"/>
      <c r="B580" s="110"/>
      <c r="C580" s="110"/>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c r="BM580" s="183"/>
    </row>
    <row r="581" spans="1:65" x14ac:dyDescent="0.2">
      <c r="A581" s="110"/>
      <c r="B581" s="110"/>
      <c r="C581" s="110"/>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c r="BM581" s="183"/>
    </row>
    <row r="582" spans="1:65" x14ac:dyDescent="0.2">
      <c r="A582" s="110"/>
      <c r="B582" s="110"/>
      <c r="C582" s="110"/>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c r="BM582" s="183"/>
    </row>
    <row r="583" spans="1:65" x14ac:dyDescent="0.2">
      <c r="A583" s="110"/>
      <c r="B583" s="110"/>
      <c r="C583" s="110"/>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c r="BM583" s="183"/>
    </row>
    <row r="584" spans="1:65" x14ac:dyDescent="0.2">
      <c r="A584" s="110"/>
      <c r="B584" s="110"/>
      <c r="C584" s="110"/>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c r="BM584" s="183"/>
    </row>
    <row r="585" spans="1:65" x14ac:dyDescent="0.2">
      <c r="A585" s="110"/>
      <c r="B585" s="110"/>
      <c r="C585" s="110"/>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c r="BM585" s="183"/>
    </row>
    <row r="586" spans="1:65" x14ac:dyDescent="0.2">
      <c r="A586" s="110"/>
      <c r="B586" s="110"/>
      <c r="C586" s="110"/>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c r="BM586" s="183"/>
    </row>
    <row r="587" spans="1:65" x14ac:dyDescent="0.2">
      <c r="A587" s="110"/>
      <c r="B587" s="110"/>
      <c r="C587" s="110"/>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c r="BM587" s="183"/>
    </row>
    <row r="588" spans="1:65" x14ac:dyDescent="0.2">
      <c r="A588" s="110"/>
      <c r="B588" s="110"/>
      <c r="C588" s="110"/>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c r="BM588" s="183"/>
    </row>
    <row r="589" spans="1:65" x14ac:dyDescent="0.2">
      <c r="A589" s="110"/>
      <c r="B589" s="110"/>
      <c r="C589" s="110"/>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c r="BM589" s="183"/>
    </row>
    <row r="590" spans="1:65" x14ac:dyDescent="0.2">
      <c r="A590" s="110"/>
      <c r="B590" s="110"/>
      <c r="C590" s="110"/>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c r="BM590" s="183"/>
    </row>
    <row r="591" spans="1:65" x14ac:dyDescent="0.2">
      <c r="A591" s="110"/>
      <c r="B591" s="110"/>
      <c r="C591" s="110"/>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c r="BM591" s="183"/>
    </row>
    <row r="592" spans="1:65" x14ac:dyDescent="0.2">
      <c r="A592" s="110"/>
      <c r="B592" s="110"/>
      <c r="C592" s="110"/>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c r="BM592" s="183"/>
    </row>
    <row r="593" spans="1:65" x14ac:dyDescent="0.2">
      <c r="A593" s="110"/>
      <c r="B593" s="110"/>
      <c r="C593" s="110"/>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c r="BM593" s="183"/>
    </row>
    <row r="594" spans="1:65" x14ac:dyDescent="0.2">
      <c r="A594" s="110"/>
      <c r="B594" s="110"/>
      <c r="C594" s="110"/>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c r="BM594" s="183"/>
    </row>
    <row r="595" spans="1:65" x14ac:dyDescent="0.2">
      <c r="A595" s="110"/>
      <c r="B595" s="110"/>
      <c r="C595" s="110"/>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c r="BM595" s="183"/>
    </row>
    <row r="596" spans="1:65" x14ac:dyDescent="0.2">
      <c r="A596" s="110"/>
      <c r="B596" s="110"/>
      <c r="C596" s="110"/>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c r="BM596" s="183"/>
    </row>
    <row r="597" spans="1:65" x14ac:dyDescent="0.2">
      <c r="A597" s="110"/>
      <c r="B597" s="110"/>
      <c r="C597" s="110"/>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c r="BM597" s="183"/>
    </row>
    <row r="598" spans="1:65" x14ac:dyDescent="0.2">
      <c r="A598" s="110"/>
      <c r="B598" s="110"/>
      <c r="C598" s="110"/>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c r="BM598" s="183"/>
    </row>
    <row r="599" spans="1:65" x14ac:dyDescent="0.2">
      <c r="A599" s="110"/>
      <c r="B599" s="110"/>
      <c r="C599" s="110"/>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c r="BM599" s="183"/>
    </row>
    <row r="600" spans="1:65" x14ac:dyDescent="0.2">
      <c r="A600" s="110"/>
      <c r="B600" s="110"/>
      <c r="C600" s="110"/>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c r="BM600" s="183"/>
    </row>
    <row r="601" spans="1:65" x14ac:dyDescent="0.2">
      <c r="A601" s="110"/>
      <c r="B601" s="110"/>
      <c r="C601" s="110"/>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c r="BM601" s="183"/>
    </row>
    <row r="602" spans="1:65" x14ac:dyDescent="0.2">
      <c r="A602" s="110"/>
      <c r="B602" s="110"/>
      <c r="C602" s="110"/>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c r="BM602" s="183"/>
    </row>
    <row r="603" spans="1:65" x14ac:dyDescent="0.2">
      <c r="A603" s="110"/>
      <c r="B603" s="110"/>
      <c r="C603" s="110"/>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c r="BM603" s="183"/>
    </row>
    <row r="604" spans="1:65" x14ac:dyDescent="0.2">
      <c r="A604" s="110"/>
      <c r="B604" s="110"/>
      <c r="C604" s="110"/>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c r="BM604" s="183"/>
    </row>
    <row r="605" spans="1:65" x14ac:dyDescent="0.2">
      <c r="A605" s="110"/>
      <c r="B605" s="110"/>
      <c r="C605" s="110"/>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c r="BM605" s="183"/>
    </row>
    <row r="606" spans="1:65" x14ac:dyDescent="0.2">
      <c r="A606" s="110"/>
      <c r="B606" s="110"/>
      <c r="C606" s="110"/>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c r="BM606" s="183"/>
    </row>
    <row r="607" spans="1:65" x14ac:dyDescent="0.2">
      <c r="A607" s="110"/>
      <c r="B607" s="110"/>
      <c r="C607" s="110"/>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c r="BM607" s="183"/>
    </row>
    <row r="608" spans="1:65" x14ac:dyDescent="0.2">
      <c r="A608" s="110"/>
      <c r="B608" s="110"/>
      <c r="C608" s="110"/>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3"/>
    </row>
    <row r="609" spans="1:65" x14ac:dyDescent="0.2">
      <c r="A609" s="110"/>
      <c r="B609" s="110"/>
      <c r="C609" s="110"/>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c r="BM609" s="183"/>
    </row>
    <row r="610" spans="1:65" x14ac:dyDescent="0.2">
      <c r="A610" s="110"/>
      <c r="B610" s="110"/>
      <c r="C610" s="110"/>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c r="BM610" s="183"/>
    </row>
    <row r="611" spans="1:65" x14ac:dyDescent="0.2">
      <c r="A611" s="110"/>
      <c r="B611" s="110"/>
      <c r="C611" s="110"/>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c r="BM611" s="183"/>
    </row>
    <row r="612" spans="1:65" x14ac:dyDescent="0.2">
      <c r="A612" s="110"/>
      <c r="B612" s="110"/>
      <c r="C612" s="110"/>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c r="BM612" s="183"/>
    </row>
    <row r="613" spans="1:65" x14ac:dyDescent="0.2">
      <c r="A613" s="110"/>
      <c r="B613" s="110"/>
      <c r="C613" s="110"/>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c r="BM613" s="183"/>
    </row>
    <row r="614" spans="1:65" x14ac:dyDescent="0.2">
      <c r="A614" s="110"/>
      <c r="B614" s="110"/>
      <c r="C614" s="110"/>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c r="BM614" s="183"/>
    </row>
    <row r="615" spans="1:65" x14ac:dyDescent="0.2">
      <c r="A615" s="110"/>
      <c r="B615" s="110"/>
      <c r="C615" s="110"/>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c r="BM615" s="183"/>
    </row>
    <row r="616" spans="1:65" x14ac:dyDescent="0.2">
      <c r="A616" s="110"/>
      <c r="B616" s="110"/>
      <c r="C616" s="110"/>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c r="BM616" s="183"/>
    </row>
    <row r="617" spans="1:65" x14ac:dyDescent="0.2">
      <c r="A617" s="110"/>
      <c r="B617" s="110"/>
      <c r="C617" s="110"/>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c r="BM617" s="183"/>
    </row>
    <row r="618" spans="1:65" x14ac:dyDescent="0.2">
      <c r="A618" s="110"/>
      <c r="B618" s="110"/>
      <c r="C618" s="110"/>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c r="BM618" s="183"/>
    </row>
    <row r="619" spans="1:65" x14ac:dyDescent="0.2">
      <c r="A619" s="110"/>
      <c r="B619" s="110"/>
      <c r="C619" s="110"/>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c r="BM619" s="183"/>
    </row>
    <row r="620" spans="1:65" x14ac:dyDescent="0.2">
      <c r="A620" s="110"/>
      <c r="B620" s="110"/>
      <c r="C620" s="110"/>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c r="BM620" s="183"/>
    </row>
    <row r="621" spans="1:65" x14ac:dyDescent="0.2">
      <c r="A621" s="110"/>
      <c r="B621" s="110"/>
      <c r="C621" s="110"/>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c r="BM621" s="183"/>
    </row>
    <row r="622" spans="1:65" x14ac:dyDescent="0.2">
      <c r="A622" s="110"/>
      <c r="B622" s="110"/>
      <c r="C622" s="110"/>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c r="BM622" s="183"/>
    </row>
    <row r="623" spans="1:65" x14ac:dyDescent="0.2">
      <c r="A623" s="110"/>
      <c r="B623" s="110"/>
      <c r="C623" s="110"/>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c r="BM623" s="183"/>
    </row>
    <row r="624" spans="1:65" x14ac:dyDescent="0.2">
      <c r="A624" s="110"/>
      <c r="B624" s="110"/>
      <c r="C624" s="110"/>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c r="BM624" s="183"/>
    </row>
    <row r="625" spans="1:65" x14ac:dyDescent="0.2">
      <c r="A625" s="110"/>
      <c r="B625" s="110"/>
      <c r="C625" s="110"/>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c r="BM625" s="183"/>
    </row>
    <row r="626" spans="1:65" x14ac:dyDescent="0.2">
      <c r="A626" s="110"/>
      <c r="B626" s="110"/>
      <c r="C626" s="110"/>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c r="BM626" s="183"/>
    </row>
    <row r="627" spans="1:65" x14ac:dyDescent="0.2">
      <c r="A627" s="110"/>
      <c r="B627" s="110"/>
      <c r="C627" s="110"/>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c r="BM627" s="183"/>
    </row>
    <row r="628" spans="1:65" x14ac:dyDescent="0.2">
      <c r="A628" s="110"/>
      <c r="B628" s="110"/>
      <c r="C628" s="110"/>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c r="BM628" s="183"/>
    </row>
    <row r="629" spans="1:65" x14ac:dyDescent="0.2">
      <c r="A629" s="110"/>
      <c r="B629" s="110"/>
      <c r="C629" s="110"/>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c r="BM629" s="183"/>
    </row>
    <row r="630" spans="1:65" x14ac:dyDescent="0.2">
      <c r="A630" s="110"/>
      <c r="B630" s="110"/>
      <c r="C630" s="110"/>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c r="BM630" s="183"/>
    </row>
    <row r="631" spans="1:65" x14ac:dyDescent="0.2">
      <c r="A631" s="110"/>
      <c r="B631" s="110"/>
      <c r="C631" s="110"/>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c r="BM631" s="183"/>
    </row>
    <row r="632" spans="1:65" x14ac:dyDescent="0.2">
      <c r="A632" s="110"/>
      <c r="B632" s="110"/>
      <c r="C632" s="110"/>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c r="BM632" s="183"/>
    </row>
    <row r="633" spans="1:65" x14ac:dyDescent="0.2">
      <c r="A633" s="110"/>
      <c r="B633" s="110"/>
      <c r="C633" s="110"/>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row>
    <row r="634" spans="1:65" x14ac:dyDescent="0.2">
      <c r="A634" s="110"/>
      <c r="B634" s="110"/>
      <c r="C634" s="110"/>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c r="BM634" s="183"/>
    </row>
    <row r="635" spans="1:65" x14ac:dyDescent="0.2">
      <c r="A635" s="110"/>
      <c r="B635" s="110"/>
      <c r="C635" s="110"/>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c r="BM635" s="183"/>
    </row>
    <row r="636" spans="1:65" x14ac:dyDescent="0.2">
      <c r="A636" s="110"/>
      <c r="B636" s="110"/>
      <c r="C636" s="110"/>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c r="BM636" s="183"/>
    </row>
    <row r="637" spans="1:65" x14ac:dyDescent="0.2">
      <c r="A637" s="110"/>
      <c r="B637" s="110"/>
      <c r="C637" s="110"/>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c r="BM637" s="183"/>
    </row>
    <row r="638" spans="1:65" x14ac:dyDescent="0.2">
      <c r="A638" s="110"/>
      <c r="B638" s="110"/>
      <c r="C638" s="110"/>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c r="BM638" s="183"/>
    </row>
    <row r="639" spans="1:65" x14ac:dyDescent="0.2">
      <c r="A639" s="110"/>
      <c r="B639" s="110"/>
      <c r="C639" s="110"/>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c r="BM639" s="183"/>
    </row>
    <row r="640" spans="1:65" x14ac:dyDescent="0.2">
      <c r="A640" s="110"/>
      <c r="B640" s="110"/>
      <c r="C640" s="110"/>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c r="BM640" s="183"/>
    </row>
    <row r="641" spans="1:65" x14ac:dyDescent="0.2">
      <c r="A641" s="110"/>
      <c r="B641" s="110"/>
      <c r="C641" s="110"/>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c r="BM641" s="183"/>
    </row>
    <row r="642" spans="1:65" x14ac:dyDescent="0.2">
      <c r="A642" s="110"/>
      <c r="B642" s="110"/>
      <c r="C642" s="110"/>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row>
    <row r="643" spans="1:65" x14ac:dyDescent="0.2">
      <c r="A643" s="110"/>
      <c r="B643" s="110"/>
      <c r="C643" s="110"/>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c r="BM643" s="183"/>
    </row>
    <row r="644" spans="1:65" x14ac:dyDescent="0.2">
      <c r="A644" s="110"/>
      <c r="B644" s="110"/>
      <c r="C644" s="110"/>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c r="BM644" s="183"/>
    </row>
    <row r="645" spans="1:65" x14ac:dyDescent="0.2">
      <c r="A645" s="110"/>
      <c r="B645" s="110"/>
      <c r="C645" s="110"/>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c r="BM645" s="183"/>
    </row>
    <row r="646" spans="1:65" x14ac:dyDescent="0.2">
      <c r="A646" s="110"/>
      <c r="B646" s="110"/>
      <c r="C646" s="110"/>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c r="BM646" s="183"/>
    </row>
    <row r="647" spans="1:65" x14ac:dyDescent="0.2">
      <c r="A647" s="110"/>
      <c r="B647" s="110"/>
      <c r="C647" s="110"/>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c r="BM647" s="183"/>
    </row>
    <row r="648" spans="1:65" x14ac:dyDescent="0.2">
      <c r="A648" s="110"/>
      <c r="B648" s="110"/>
      <c r="C648" s="110"/>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c r="BM648" s="183"/>
    </row>
    <row r="649" spans="1:65" x14ac:dyDescent="0.2">
      <c r="A649" s="110"/>
      <c r="B649" s="110"/>
      <c r="C649" s="110"/>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c r="BM649" s="183"/>
    </row>
    <row r="650" spans="1:65" x14ac:dyDescent="0.2">
      <c r="A650" s="110"/>
      <c r="B650" s="110"/>
      <c r="C650" s="110"/>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c r="BM650" s="183"/>
    </row>
    <row r="651" spans="1:65" x14ac:dyDescent="0.2">
      <c r="A651" s="110"/>
      <c r="B651" s="110"/>
      <c r="C651" s="110"/>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c r="BM651" s="183"/>
    </row>
    <row r="652" spans="1:65" x14ac:dyDescent="0.2">
      <c r="A652" s="110"/>
      <c r="B652" s="110"/>
      <c r="C652" s="110"/>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c r="BM652" s="183"/>
    </row>
    <row r="653" spans="1:65" x14ac:dyDescent="0.2">
      <c r="A653" s="110"/>
      <c r="B653" s="110"/>
      <c r="C653" s="110"/>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c r="BM653" s="183"/>
    </row>
    <row r="654" spans="1:65" x14ac:dyDescent="0.2">
      <c r="A654" s="110"/>
      <c r="B654" s="110"/>
      <c r="C654" s="110"/>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c r="BM654" s="183"/>
    </row>
    <row r="655" spans="1:65" x14ac:dyDescent="0.2">
      <c r="A655" s="110"/>
      <c r="B655" s="110"/>
      <c r="C655" s="110"/>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c r="BM655" s="183"/>
    </row>
    <row r="656" spans="1:65" x14ac:dyDescent="0.2">
      <c r="A656" s="110"/>
      <c r="B656" s="110"/>
      <c r="C656" s="110"/>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c r="BM656" s="183"/>
    </row>
    <row r="657" spans="1:65" x14ac:dyDescent="0.2">
      <c r="A657" s="110"/>
      <c r="B657" s="110"/>
      <c r="C657" s="110"/>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c r="BM657" s="183"/>
    </row>
    <row r="658" spans="1:65" x14ac:dyDescent="0.2">
      <c r="A658" s="110"/>
      <c r="B658" s="110"/>
      <c r="C658" s="110"/>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c r="BM658" s="183"/>
    </row>
    <row r="659" spans="1:65" x14ac:dyDescent="0.2">
      <c r="A659" s="110"/>
      <c r="B659" s="110"/>
      <c r="C659" s="110"/>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c r="BM659" s="183"/>
    </row>
    <row r="660" spans="1:65" x14ac:dyDescent="0.2">
      <c r="A660" s="110"/>
      <c r="B660" s="110"/>
      <c r="C660" s="110"/>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c r="BM660" s="183"/>
    </row>
    <row r="661" spans="1:65" x14ac:dyDescent="0.2">
      <c r="A661" s="110"/>
      <c r="B661" s="110"/>
      <c r="C661" s="110"/>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c r="BM661" s="183"/>
    </row>
    <row r="662" spans="1:65" x14ac:dyDescent="0.2">
      <c r="A662" s="110"/>
      <c r="B662" s="110"/>
      <c r="C662" s="110"/>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c r="BM662" s="183"/>
    </row>
    <row r="663" spans="1:65" x14ac:dyDescent="0.2">
      <c r="A663" s="110"/>
      <c r="B663" s="110"/>
      <c r="C663" s="110"/>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c r="BM663" s="183"/>
    </row>
    <row r="664" spans="1:65" x14ac:dyDescent="0.2">
      <c r="A664" s="110"/>
      <c r="B664" s="110"/>
      <c r="C664" s="110"/>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c r="BM664" s="183"/>
    </row>
    <row r="665" spans="1:65" x14ac:dyDescent="0.2">
      <c r="A665" s="110"/>
      <c r="B665" s="110"/>
      <c r="C665" s="110"/>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c r="BM665" s="183"/>
    </row>
    <row r="666" spans="1:65" x14ac:dyDescent="0.2">
      <c r="A666" s="110"/>
      <c r="B666" s="110"/>
      <c r="C666" s="110"/>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c r="BM666" s="183"/>
    </row>
    <row r="667" spans="1:65" x14ac:dyDescent="0.2">
      <c r="A667" s="110"/>
      <c r="B667" s="110"/>
      <c r="C667" s="110"/>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c r="BM667" s="183"/>
    </row>
    <row r="668" spans="1:65" x14ac:dyDescent="0.2">
      <c r="A668" s="110"/>
      <c r="B668" s="110"/>
      <c r="C668" s="110"/>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c r="BM668" s="183"/>
    </row>
    <row r="669" spans="1:65" x14ac:dyDescent="0.2">
      <c r="A669" s="110"/>
      <c r="B669" s="110"/>
      <c r="C669" s="110"/>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c r="BM669" s="183"/>
    </row>
    <row r="670" spans="1:65" x14ac:dyDescent="0.2">
      <c r="A670" s="110"/>
      <c r="B670" s="110"/>
      <c r="C670" s="110"/>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c r="BM670" s="183"/>
    </row>
    <row r="671" spans="1:65" x14ac:dyDescent="0.2">
      <c r="A671" s="110"/>
      <c r="B671" s="110"/>
      <c r="C671" s="110"/>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c r="BM671" s="183"/>
    </row>
    <row r="672" spans="1:65" x14ac:dyDescent="0.2">
      <c r="A672" s="110"/>
      <c r="B672" s="110"/>
      <c r="C672" s="110"/>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c r="BM672" s="183"/>
    </row>
    <row r="673" spans="1:65" x14ac:dyDescent="0.2">
      <c r="A673" s="110"/>
      <c r="B673" s="110"/>
      <c r="C673" s="110"/>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c r="BM673" s="183"/>
    </row>
    <row r="674" spans="1:65" x14ac:dyDescent="0.2">
      <c r="A674" s="110"/>
      <c r="B674" s="110"/>
      <c r="C674" s="110"/>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c r="BM674" s="183"/>
    </row>
    <row r="675" spans="1:65" x14ac:dyDescent="0.2">
      <c r="A675" s="110"/>
      <c r="B675" s="110"/>
      <c r="C675" s="110"/>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c r="BM675" s="183"/>
    </row>
    <row r="676" spans="1:65" x14ac:dyDescent="0.2">
      <c r="A676" s="110"/>
      <c r="B676" s="110"/>
      <c r="C676" s="110"/>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c r="BM676" s="183"/>
    </row>
    <row r="677" spans="1:65" x14ac:dyDescent="0.2">
      <c r="A677" s="110"/>
      <c r="B677" s="110"/>
      <c r="C677" s="110"/>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c r="BM677" s="183"/>
    </row>
    <row r="678" spans="1:65" x14ac:dyDescent="0.2">
      <c r="A678" s="110"/>
      <c r="B678" s="110"/>
      <c r="C678" s="110"/>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c r="BM678" s="183"/>
    </row>
    <row r="679" spans="1:65" x14ac:dyDescent="0.2">
      <c r="A679" s="110"/>
      <c r="B679" s="110"/>
      <c r="C679" s="110"/>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c r="BM679" s="183"/>
    </row>
    <row r="680" spans="1:65" x14ac:dyDescent="0.2">
      <c r="A680" s="110"/>
      <c r="B680" s="110"/>
      <c r="C680" s="110"/>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c r="BM680" s="183"/>
    </row>
    <row r="681" spans="1:65" x14ac:dyDescent="0.2">
      <c r="A681" s="110"/>
      <c r="B681" s="110"/>
      <c r="C681" s="110"/>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c r="BM681" s="183"/>
    </row>
    <row r="682" spans="1:65" x14ac:dyDescent="0.2">
      <c r="A682" s="110"/>
      <c r="B682" s="110"/>
      <c r="C682" s="110"/>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c r="BM682" s="183"/>
    </row>
    <row r="683" spans="1:65" x14ac:dyDescent="0.2">
      <c r="A683" s="110"/>
      <c r="B683" s="110"/>
      <c r="C683" s="110"/>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c r="BM683" s="183"/>
    </row>
    <row r="684" spans="1:65" x14ac:dyDescent="0.2">
      <c r="A684" s="110"/>
      <c r="B684" s="110"/>
      <c r="C684" s="110"/>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c r="BM684" s="183"/>
    </row>
    <row r="685" spans="1:65" x14ac:dyDescent="0.2">
      <c r="A685" s="110"/>
      <c r="B685" s="110"/>
      <c r="C685" s="110"/>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c r="BM685" s="183"/>
    </row>
    <row r="686" spans="1:65" x14ac:dyDescent="0.2">
      <c r="A686" s="110"/>
      <c r="B686" s="110"/>
      <c r="C686" s="110"/>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c r="BM686" s="183"/>
    </row>
    <row r="687" spans="1:65" x14ac:dyDescent="0.2">
      <c r="A687" s="110"/>
      <c r="B687" s="110"/>
      <c r="C687" s="110"/>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c r="BM687" s="183"/>
    </row>
    <row r="688" spans="1:65" x14ac:dyDescent="0.2">
      <c r="A688" s="110"/>
      <c r="B688" s="110"/>
      <c r="C688" s="110"/>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c r="BM688" s="183"/>
    </row>
    <row r="689" spans="1:65" x14ac:dyDescent="0.2">
      <c r="A689" s="110"/>
      <c r="B689" s="110"/>
      <c r="C689" s="110"/>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c r="BM689" s="183"/>
    </row>
    <row r="690" spans="1:65" x14ac:dyDescent="0.2">
      <c r="A690" s="110"/>
      <c r="B690" s="110"/>
      <c r="C690" s="110"/>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c r="BM690" s="183"/>
    </row>
    <row r="691" spans="1:65" x14ac:dyDescent="0.2">
      <c r="A691" s="110"/>
      <c r="B691" s="110"/>
      <c r="C691" s="110"/>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c r="BM691" s="183"/>
    </row>
    <row r="692" spans="1:65" x14ac:dyDescent="0.2">
      <c r="A692" s="110"/>
      <c r="B692" s="110"/>
      <c r="C692" s="110"/>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c r="BM692" s="183"/>
    </row>
    <row r="693" spans="1:65" x14ac:dyDescent="0.2">
      <c r="A693" s="110"/>
      <c r="B693" s="110"/>
      <c r="C693" s="110"/>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c r="BM693" s="183"/>
    </row>
    <row r="694" spans="1:65" x14ac:dyDescent="0.2">
      <c r="A694" s="110"/>
      <c r="B694" s="110"/>
      <c r="C694" s="110"/>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c r="BM694" s="183"/>
    </row>
    <row r="695" spans="1:65" x14ac:dyDescent="0.2">
      <c r="A695" s="110"/>
      <c r="B695" s="110"/>
      <c r="C695" s="110"/>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c r="BM695" s="183"/>
    </row>
    <row r="696" spans="1:65" x14ac:dyDescent="0.2">
      <c r="A696" s="110"/>
      <c r="B696" s="110"/>
      <c r="C696" s="110"/>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c r="BM696" s="183"/>
    </row>
    <row r="697" spans="1:65" x14ac:dyDescent="0.2">
      <c r="A697" s="110"/>
      <c r="B697" s="110"/>
      <c r="C697" s="110"/>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c r="BM697" s="183"/>
    </row>
    <row r="698" spans="1:65" x14ac:dyDescent="0.2">
      <c r="A698" s="110"/>
      <c r="B698" s="110"/>
      <c r="C698" s="110"/>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c r="BM698" s="183"/>
    </row>
    <row r="699" spans="1:65" x14ac:dyDescent="0.2">
      <c r="A699" s="110"/>
      <c r="B699" s="110"/>
      <c r="C699" s="110"/>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c r="BM699" s="183"/>
    </row>
    <row r="700" spans="1:65" x14ac:dyDescent="0.2">
      <c r="A700" s="110"/>
      <c r="B700" s="110"/>
      <c r="C700" s="110"/>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c r="BM700" s="183"/>
    </row>
    <row r="701" spans="1:65" x14ac:dyDescent="0.2">
      <c r="A701" s="110"/>
      <c r="B701" s="110"/>
      <c r="C701" s="110"/>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c r="BM701" s="183"/>
    </row>
    <row r="702" spans="1:65" x14ac:dyDescent="0.2">
      <c r="A702" s="110"/>
      <c r="B702" s="110"/>
      <c r="C702" s="110"/>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c r="BM702" s="183"/>
    </row>
    <row r="703" spans="1:65" x14ac:dyDescent="0.2">
      <c r="A703" s="110"/>
      <c r="B703" s="110"/>
      <c r="C703" s="110"/>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c r="BM703" s="183"/>
    </row>
    <row r="704" spans="1:65" x14ac:dyDescent="0.2">
      <c r="A704" s="110"/>
      <c r="B704" s="110"/>
      <c r="C704" s="110"/>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c r="BM704" s="183"/>
    </row>
    <row r="705" spans="1:65" x14ac:dyDescent="0.2">
      <c r="A705" s="110"/>
      <c r="B705" s="110"/>
      <c r="C705" s="110"/>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c r="BM705" s="183"/>
    </row>
    <row r="706" spans="1:65" x14ac:dyDescent="0.2">
      <c r="A706" s="110"/>
      <c r="B706" s="110"/>
      <c r="C706" s="110"/>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c r="BM706" s="183"/>
    </row>
    <row r="707" spans="1:65" x14ac:dyDescent="0.2">
      <c r="A707" s="110"/>
      <c r="B707" s="110"/>
      <c r="C707" s="110"/>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c r="BM707" s="183"/>
    </row>
    <row r="708" spans="1:65" x14ac:dyDescent="0.2">
      <c r="A708" s="110"/>
      <c r="B708" s="110"/>
      <c r="C708" s="110"/>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c r="BM708" s="183"/>
    </row>
    <row r="709" spans="1:65" x14ac:dyDescent="0.2">
      <c r="A709" s="110"/>
      <c r="B709" s="110"/>
      <c r="C709" s="110"/>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c r="BM709" s="183"/>
    </row>
    <row r="710" spans="1:65" x14ac:dyDescent="0.2">
      <c r="A710" s="110"/>
      <c r="B710" s="110"/>
      <c r="C710" s="110"/>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c r="BM710" s="183"/>
    </row>
    <row r="711" spans="1:65" x14ac:dyDescent="0.2">
      <c r="A711" s="110"/>
      <c r="B711" s="110"/>
      <c r="C711" s="110"/>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c r="BM711" s="183"/>
    </row>
    <row r="712" spans="1:65" x14ac:dyDescent="0.2">
      <c r="A712" s="110"/>
      <c r="B712" s="110"/>
      <c r="C712" s="110"/>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c r="BM712" s="183"/>
    </row>
    <row r="713" spans="1:65" x14ac:dyDescent="0.2">
      <c r="A713" s="110"/>
      <c r="B713" s="110"/>
      <c r="C713" s="110"/>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c r="BM713" s="183"/>
    </row>
    <row r="714" spans="1:65" x14ac:dyDescent="0.2">
      <c r="A714" s="110"/>
      <c r="B714" s="110"/>
      <c r="C714" s="110"/>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c r="BM714" s="183"/>
    </row>
    <row r="715" spans="1:65" x14ac:dyDescent="0.2">
      <c r="A715" s="110"/>
      <c r="B715" s="110"/>
      <c r="C715" s="110"/>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c r="BM715" s="183"/>
    </row>
    <row r="716" spans="1:65" x14ac:dyDescent="0.2">
      <c r="A716" s="110"/>
      <c r="B716" s="110"/>
      <c r="C716" s="110"/>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c r="BM716" s="183"/>
    </row>
    <row r="717" spans="1:65" x14ac:dyDescent="0.2">
      <c r="A717" s="110"/>
      <c r="B717" s="110"/>
      <c r="C717" s="110"/>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c r="BM717" s="183"/>
    </row>
    <row r="718" spans="1:65" x14ac:dyDescent="0.2">
      <c r="A718" s="110"/>
      <c r="B718" s="110"/>
      <c r="C718" s="110"/>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c r="BM718" s="183"/>
    </row>
    <row r="719" spans="1:65" x14ac:dyDescent="0.2">
      <c r="A719" s="110"/>
      <c r="B719" s="110"/>
      <c r="C719" s="110"/>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c r="BM719" s="183"/>
    </row>
    <row r="720" spans="1:65" x14ac:dyDescent="0.2">
      <c r="A720" s="110"/>
      <c r="B720" s="110"/>
      <c r="C720" s="110"/>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c r="BM720" s="183"/>
    </row>
    <row r="721" spans="1:65" x14ac:dyDescent="0.2">
      <c r="A721" s="110"/>
      <c r="B721" s="110"/>
      <c r="C721" s="110"/>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c r="BM721" s="183"/>
    </row>
    <row r="722" spans="1:65" x14ac:dyDescent="0.2">
      <c r="A722" s="110"/>
      <c r="B722" s="110"/>
      <c r="C722" s="110"/>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c r="BM722" s="183"/>
    </row>
    <row r="723" spans="1:65" x14ac:dyDescent="0.2">
      <c r="A723" s="110"/>
      <c r="B723" s="110"/>
      <c r="C723" s="110"/>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c r="BM723" s="183"/>
    </row>
    <row r="724" spans="1:65" x14ac:dyDescent="0.2">
      <c r="A724" s="110"/>
      <c r="B724" s="110"/>
      <c r="C724" s="110"/>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c r="BM724" s="183"/>
    </row>
    <row r="725" spans="1:65" x14ac:dyDescent="0.2">
      <c r="A725" s="110"/>
      <c r="B725" s="110"/>
      <c r="C725" s="110"/>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c r="BM725" s="183"/>
    </row>
    <row r="726" spans="1:65" x14ac:dyDescent="0.2">
      <c r="A726" s="110"/>
      <c r="B726" s="110"/>
      <c r="C726" s="110"/>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c r="BM726" s="183"/>
    </row>
    <row r="727" spans="1:65" x14ac:dyDescent="0.2">
      <c r="A727" s="110"/>
      <c r="B727" s="110"/>
      <c r="C727" s="110"/>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c r="BM727" s="183"/>
    </row>
    <row r="728" spans="1:65" x14ac:dyDescent="0.2">
      <c r="A728" s="110"/>
      <c r="B728" s="110"/>
      <c r="C728" s="110"/>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c r="BM728" s="183"/>
    </row>
    <row r="729" spans="1:65" x14ac:dyDescent="0.2">
      <c r="A729" s="110"/>
      <c r="B729" s="110"/>
      <c r="C729" s="110"/>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c r="BM729" s="183"/>
    </row>
    <row r="730" spans="1:65" x14ac:dyDescent="0.2">
      <c r="A730" s="110"/>
      <c r="B730" s="110"/>
      <c r="C730" s="110"/>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c r="BM730" s="183"/>
    </row>
    <row r="731" spans="1:65" x14ac:dyDescent="0.2">
      <c r="A731" s="110"/>
      <c r="B731" s="110"/>
      <c r="C731" s="110"/>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c r="BM731" s="183"/>
    </row>
    <row r="732" spans="1:65" x14ac:dyDescent="0.2">
      <c r="A732" s="110"/>
      <c r="B732" s="110"/>
      <c r="C732" s="110"/>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c r="BM732" s="183"/>
    </row>
    <row r="733" spans="1:65" x14ac:dyDescent="0.2">
      <c r="A733" s="110"/>
      <c r="B733" s="110"/>
      <c r="C733" s="110"/>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c r="BM733" s="183"/>
    </row>
    <row r="734" spans="1:65" x14ac:dyDescent="0.2">
      <c r="A734" s="110"/>
      <c r="B734" s="110"/>
      <c r="C734" s="110"/>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c r="BM734" s="183"/>
    </row>
    <row r="735" spans="1:65" x14ac:dyDescent="0.2">
      <c r="A735" s="110"/>
      <c r="B735" s="110"/>
      <c r="C735" s="110"/>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c r="BM735" s="183"/>
    </row>
    <row r="736" spans="1:65" x14ac:dyDescent="0.2">
      <c r="A736" s="110"/>
      <c r="B736" s="110"/>
      <c r="C736" s="110"/>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c r="BM736" s="183"/>
    </row>
    <row r="737" spans="1:65" x14ac:dyDescent="0.2">
      <c r="A737" s="110"/>
      <c r="B737" s="110"/>
      <c r="C737" s="110"/>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c r="BM737" s="183"/>
    </row>
    <row r="738" spans="1:65" x14ac:dyDescent="0.2">
      <c r="A738" s="110"/>
      <c r="B738" s="110"/>
      <c r="C738" s="110"/>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c r="BM738" s="183"/>
    </row>
    <row r="739" spans="1:65" x14ac:dyDescent="0.2">
      <c r="A739" s="110"/>
      <c r="B739" s="110"/>
      <c r="C739" s="110"/>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c r="BM739" s="183"/>
    </row>
    <row r="740" spans="1:65" x14ac:dyDescent="0.2">
      <c r="A740" s="110"/>
      <c r="B740" s="110"/>
      <c r="C740" s="110"/>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c r="BM740" s="183"/>
    </row>
    <row r="741" spans="1:65" x14ac:dyDescent="0.2">
      <c r="A741" s="110"/>
      <c r="B741" s="110"/>
      <c r="C741" s="110"/>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c r="BM741" s="183"/>
    </row>
    <row r="742" spans="1:65" x14ac:dyDescent="0.2">
      <c r="A742" s="110"/>
      <c r="B742" s="110"/>
      <c r="C742" s="110"/>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c r="BM742" s="183"/>
    </row>
    <row r="743" spans="1:65" x14ac:dyDescent="0.2">
      <c r="A743" s="110"/>
      <c r="B743" s="110"/>
      <c r="C743" s="110"/>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c r="BM743" s="183"/>
    </row>
    <row r="744" spans="1:65" x14ac:dyDescent="0.2">
      <c r="A744" s="110"/>
      <c r="B744" s="110"/>
      <c r="C744" s="110"/>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c r="BM744" s="183"/>
    </row>
    <row r="745" spans="1:65" x14ac:dyDescent="0.2">
      <c r="A745" s="110"/>
      <c r="B745" s="110"/>
      <c r="C745" s="110"/>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c r="BM745" s="183"/>
    </row>
    <row r="746" spans="1:65" x14ac:dyDescent="0.2">
      <c r="A746" s="110"/>
      <c r="B746" s="110"/>
      <c r="C746" s="110"/>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c r="BM746" s="183"/>
    </row>
    <row r="747" spans="1:65" x14ac:dyDescent="0.2">
      <c r="A747" s="110"/>
      <c r="B747" s="110"/>
      <c r="C747" s="110"/>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c r="BM747" s="183"/>
    </row>
    <row r="748" spans="1:65" x14ac:dyDescent="0.2">
      <c r="A748" s="110"/>
      <c r="B748" s="110"/>
      <c r="C748" s="110"/>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c r="BM748" s="183"/>
    </row>
    <row r="749" spans="1:65" x14ac:dyDescent="0.2">
      <c r="A749" s="110"/>
      <c r="B749" s="110"/>
      <c r="C749" s="110"/>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c r="BM749" s="183"/>
    </row>
    <row r="750" spans="1:65" x14ac:dyDescent="0.2">
      <c r="A750" s="110"/>
      <c r="B750" s="110"/>
      <c r="C750" s="110"/>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c r="BM750" s="183"/>
    </row>
    <row r="751" spans="1:65" x14ac:dyDescent="0.2">
      <c r="A751" s="110"/>
      <c r="B751" s="110"/>
      <c r="C751" s="110"/>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c r="BM751" s="183"/>
    </row>
    <row r="752" spans="1:65" x14ac:dyDescent="0.2">
      <c r="A752" s="110"/>
      <c r="B752" s="110"/>
      <c r="C752" s="110"/>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c r="BM752" s="183"/>
    </row>
    <row r="753" spans="1:65" x14ac:dyDescent="0.2">
      <c r="A753" s="110"/>
      <c r="B753" s="110"/>
      <c r="C753" s="110"/>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c r="BM753" s="183"/>
    </row>
    <row r="754" spans="1:65" x14ac:dyDescent="0.2">
      <c r="A754" s="110"/>
      <c r="B754" s="110"/>
      <c r="C754" s="110"/>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c r="BM754" s="183"/>
    </row>
    <row r="755" spans="1:65" x14ac:dyDescent="0.2">
      <c r="A755" s="110"/>
      <c r="B755" s="110"/>
      <c r="C755" s="110"/>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c r="BM755" s="183"/>
    </row>
    <row r="756" spans="1:65" x14ac:dyDescent="0.2">
      <c r="A756" s="110"/>
      <c r="B756" s="110"/>
      <c r="C756" s="110"/>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c r="BM756" s="183"/>
    </row>
    <row r="757" spans="1:65" x14ac:dyDescent="0.2">
      <c r="A757" s="110"/>
      <c r="B757" s="110"/>
      <c r="C757" s="110"/>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c r="BM757" s="183"/>
    </row>
    <row r="758" spans="1:65" x14ac:dyDescent="0.2">
      <c r="A758" s="110"/>
      <c r="B758" s="110"/>
      <c r="C758" s="110"/>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c r="BM758" s="183"/>
    </row>
    <row r="759" spans="1:65" x14ac:dyDescent="0.2">
      <c r="A759" s="110"/>
      <c r="B759" s="110"/>
      <c r="C759" s="110"/>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row>
    <row r="760" spans="1:65" x14ac:dyDescent="0.2">
      <c r="A760" s="110"/>
      <c r="B760" s="110"/>
      <c r="C760" s="110"/>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row>
    <row r="761" spans="1:65" x14ac:dyDescent="0.2">
      <c r="A761" s="110"/>
      <c r="B761" s="110"/>
      <c r="C761" s="110"/>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row>
    <row r="762" spans="1:65" x14ac:dyDescent="0.2">
      <c r="A762" s="110"/>
      <c r="B762" s="110"/>
      <c r="C762" s="110"/>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row>
    <row r="763" spans="1:65" x14ac:dyDescent="0.2">
      <c r="A763" s="110"/>
      <c r="B763" s="110"/>
      <c r="C763" s="110"/>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row>
    <row r="764" spans="1:65" x14ac:dyDescent="0.2">
      <c r="A764" s="110"/>
      <c r="B764" s="110"/>
      <c r="C764" s="110"/>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row>
    <row r="765" spans="1:65" x14ac:dyDescent="0.2">
      <c r="A765" s="110"/>
      <c r="B765" s="110"/>
      <c r="C765" s="110"/>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row>
    <row r="766" spans="1:65" x14ac:dyDescent="0.2">
      <c r="A766" s="110"/>
      <c r="B766" s="110"/>
      <c r="C766" s="110"/>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row>
    <row r="767" spans="1:65" x14ac:dyDescent="0.2">
      <c r="A767" s="110"/>
      <c r="B767" s="110"/>
      <c r="C767" s="110"/>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row>
    <row r="768" spans="1:65" x14ac:dyDescent="0.2">
      <c r="A768" s="110"/>
      <c r="B768" s="110"/>
      <c r="C768" s="110"/>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row>
    <row r="769" spans="1:65" x14ac:dyDescent="0.2">
      <c r="A769" s="110"/>
      <c r="B769" s="110"/>
      <c r="C769" s="110"/>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row>
    <row r="770" spans="1:65" x14ac:dyDescent="0.2">
      <c r="A770" s="110"/>
      <c r="B770" s="110"/>
      <c r="C770" s="110"/>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row>
    <row r="771" spans="1:65" x14ac:dyDescent="0.2">
      <c r="A771" s="110"/>
      <c r="B771" s="110"/>
      <c r="C771" s="110"/>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row>
    <row r="772" spans="1:65" x14ac:dyDescent="0.2">
      <c r="A772" s="110"/>
      <c r="B772" s="110"/>
      <c r="C772" s="110"/>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row>
    <row r="773" spans="1:65" x14ac:dyDescent="0.2">
      <c r="A773" s="110"/>
      <c r="B773" s="110"/>
      <c r="C773" s="110"/>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row>
    <row r="774" spans="1:65" x14ac:dyDescent="0.2">
      <c r="A774" s="110"/>
      <c r="B774" s="110"/>
      <c r="C774" s="110"/>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row>
    <row r="775" spans="1:65" x14ac:dyDescent="0.2">
      <c r="A775" s="110"/>
      <c r="B775" s="110"/>
      <c r="C775" s="110"/>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row>
    <row r="776" spans="1:65" x14ac:dyDescent="0.2">
      <c r="A776" s="110"/>
      <c r="B776" s="110"/>
      <c r="C776" s="110"/>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row>
    <row r="777" spans="1:65" x14ac:dyDescent="0.2">
      <c r="A777" s="110"/>
      <c r="B777" s="110"/>
      <c r="C777" s="110"/>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row>
    <row r="778" spans="1:65" x14ac:dyDescent="0.2">
      <c r="A778" s="110"/>
      <c r="B778" s="110"/>
      <c r="C778" s="110"/>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row>
    <row r="779" spans="1:65" x14ac:dyDescent="0.2">
      <c r="A779" s="110"/>
      <c r="B779" s="110"/>
      <c r="C779" s="110"/>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row>
    <row r="780" spans="1:65" x14ac:dyDescent="0.2">
      <c r="A780" s="110"/>
      <c r="B780" s="110"/>
      <c r="C780" s="110"/>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row>
    <row r="781" spans="1:65" x14ac:dyDescent="0.2">
      <c r="A781" s="110"/>
      <c r="B781" s="110"/>
      <c r="C781" s="110"/>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row>
    <row r="782" spans="1:65" x14ac:dyDescent="0.2">
      <c r="A782" s="110"/>
      <c r="B782" s="110"/>
      <c r="C782" s="110"/>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row>
    <row r="783" spans="1:65" x14ac:dyDescent="0.2">
      <c r="A783" s="110"/>
      <c r="B783" s="110"/>
      <c r="C783" s="110"/>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c r="BM783" s="183"/>
    </row>
    <row r="784" spans="1:65" x14ac:dyDescent="0.2">
      <c r="A784" s="110"/>
      <c r="B784" s="110"/>
      <c r="C784" s="110"/>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c r="BM784" s="183"/>
    </row>
    <row r="785" spans="1:65" x14ac:dyDescent="0.2">
      <c r="A785" s="110"/>
      <c r="B785" s="110"/>
      <c r="C785" s="110"/>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c r="BM785" s="183"/>
    </row>
    <row r="786" spans="1:65" x14ac:dyDescent="0.2">
      <c r="A786" s="110"/>
      <c r="B786" s="110"/>
      <c r="C786" s="110"/>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c r="BM786" s="183"/>
    </row>
    <row r="787" spans="1:65" x14ac:dyDescent="0.2">
      <c r="A787" s="110"/>
      <c r="B787" s="110"/>
      <c r="C787" s="110"/>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c r="BM787" s="183"/>
    </row>
    <row r="788" spans="1:65" x14ac:dyDescent="0.2">
      <c r="A788" s="110"/>
      <c r="B788" s="110"/>
      <c r="C788" s="110"/>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c r="BM788" s="183"/>
    </row>
    <row r="789" spans="1:65" x14ac:dyDescent="0.2">
      <c r="A789" s="110"/>
      <c r="B789" s="110"/>
      <c r="C789" s="110"/>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c r="BM789" s="183"/>
    </row>
    <row r="790" spans="1:65" x14ac:dyDescent="0.2">
      <c r="A790" s="110"/>
      <c r="B790" s="110"/>
      <c r="C790" s="110"/>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c r="BM790" s="183"/>
    </row>
    <row r="791" spans="1:65" x14ac:dyDescent="0.2">
      <c r="A791" s="110"/>
      <c r="B791" s="110"/>
      <c r="C791" s="110"/>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c r="BM791" s="183"/>
    </row>
    <row r="792" spans="1:65" x14ac:dyDescent="0.2">
      <c r="A792" s="110"/>
      <c r="B792" s="110"/>
      <c r="C792" s="110"/>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c r="BM792" s="183"/>
    </row>
    <row r="793" spans="1:65" x14ac:dyDescent="0.2">
      <c r="A793" s="110"/>
      <c r="B793" s="110"/>
      <c r="C793" s="110"/>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c r="BM793" s="183"/>
    </row>
    <row r="794" spans="1:65" x14ac:dyDescent="0.2">
      <c r="A794" s="110"/>
      <c r="B794" s="110"/>
      <c r="C794" s="110"/>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c r="BM794" s="183"/>
    </row>
    <row r="795" spans="1:65" x14ac:dyDescent="0.2">
      <c r="A795" s="110"/>
      <c r="B795" s="110"/>
      <c r="C795" s="110"/>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c r="BM795" s="183"/>
    </row>
    <row r="796" spans="1:65" x14ac:dyDescent="0.2">
      <c r="A796" s="110"/>
      <c r="B796" s="110"/>
      <c r="C796" s="110"/>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c r="BM796" s="183"/>
    </row>
    <row r="797" spans="1:65" x14ac:dyDescent="0.2">
      <c r="A797" s="110"/>
      <c r="B797" s="110"/>
      <c r="C797" s="110"/>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c r="BM797" s="183"/>
    </row>
    <row r="798" spans="1:65" x14ac:dyDescent="0.2">
      <c r="A798" s="110"/>
      <c r="B798" s="110"/>
      <c r="C798" s="110"/>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c r="BM798" s="183"/>
    </row>
    <row r="799" spans="1:65" x14ac:dyDescent="0.2">
      <c r="A799" s="110"/>
      <c r="B799" s="110"/>
      <c r="C799" s="110"/>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c r="BM799" s="183"/>
    </row>
    <row r="800" spans="1:65" x14ac:dyDescent="0.2">
      <c r="A800" s="110"/>
      <c r="B800" s="110"/>
      <c r="C800" s="110"/>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c r="BM800" s="183"/>
    </row>
    <row r="801" spans="1:65" x14ac:dyDescent="0.2">
      <c r="A801" s="110"/>
      <c r="B801" s="110"/>
      <c r="C801" s="110"/>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c r="BM801" s="183"/>
    </row>
    <row r="802" spans="1:65" x14ac:dyDescent="0.2">
      <c r="A802" s="110"/>
      <c r="B802" s="110"/>
      <c r="C802" s="110"/>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c r="BM802" s="183"/>
    </row>
    <row r="803" spans="1:65" x14ac:dyDescent="0.2">
      <c r="A803" s="110"/>
      <c r="B803" s="110"/>
      <c r="C803" s="110"/>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c r="BM803" s="183"/>
    </row>
    <row r="804" spans="1:65" x14ac:dyDescent="0.2">
      <c r="A804" s="110"/>
      <c r="B804" s="110"/>
      <c r="C804" s="110"/>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c r="BM804" s="183"/>
    </row>
    <row r="805" spans="1:65" x14ac:dyDescent="0.2">
      <c r="A805" s="110"/>
      <c r="B805" s="110"/>
      <c r="C805" s="110"/>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c r="BM805" s="183"/>
    </row>
    <row r="806" spans="1:65" x14ac:dyDescent="0.2">
      <c r="A806" s="110"/>
      <c r="B806" s="110"/>
      <c r="C806" s="110"/>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c r="BM806" s="183"/>
    </row>
    <row r="807" spans="1:65" x14ac:dyDescent="0.2">
      <c r="A807" s="110"/>
      <c r="B807" s="110"/>
      <c r="C807" s="110"/>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c r="BM807" s="183"/>
    </row>
    <row r="808" spans="1:65" x14ac:dyDescent="0.2">
      <c r="A808" s="110"/>
      <c r="B808" s="110"/>
      <c r="C808" s="110"/>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c r="BM808" s="183"/>
    </row>
    <row r="809" spans="1:65" x14ac:dyDescent="0.2">
      <c r="A809" s="110"/>
      <c r="B809" s="110"/>
      <c r="C809" s="110"/>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c r="BM809" s="183"/>
    </row>
    <row r="810" spans="1:65" x14ac:dyDescent="0.2">
      <c r="A810" s="110"/>
      <c r="B810" s="110"/>
      <c r="C810" s="110"/>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c r="BM810" s="183"/>
    </row>
    <row r="811" spans="1:65" x14ac:dyDescent="0.2">
      <c r="A811" s="110"/>
      <c r="B811" s="110"/>
      <c r="C811" s="110"/>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c r="BM811" s="183"/>
    </row>
    <row r="812" spans="1:65" x14ac:dyDescent="0.2">
      <c r="A812" s="110"/>
      <c r="B812" s="110"/>
      <c r="C812" s="110"/>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c r="BM812" s="183"/>
    </row>
    <row r="813" spans="1:65" x14ac:dyDescent="0.2">
      <c r="A813" s="110"/>
      <c r="B813" s="110"/>
      <c r="C813" s="110"/>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c r="BM813" s="183"/>
    </row>
    <row r="814" spans="1:65" x14ac:dyDescent="0.2">
      <c r="A814" s="110"/>
      <c r="B814" s="110"/>
      <c r="C814" s="110"/>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c r="BM814" s="183"/>
    </row>
    <row r="815" spans="1:65" x14ac:dyDescent="0.2">
      <c r="A815" s="110"/>
      <c r="B815" s="110"/>
      <c r="C815" s="110"/>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c r="BM815" s="183"/>
    </row>
    <row r="816" spans="1:65" x14ac:dyDescent="0.2">
      <c r="A816" s="110"/>
      <c r="B816" s="110"/>
      <c r="C816" s="110"/>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c r="BM816" s="183"/>
    </row>
    <row r="817" spans="1:65" x14ac:dyDescent="0.2">
      <c r="A817" s="110"/>
      <c r="B817" s="110"/>
      <c r="C817" s="110"/>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c r="BM817" s="183"/>
    </row>
    <row r="818" spans="1:65" x14ac:dyDescent="0.2">
      <c r="A818" s="110"/>
      <c r="B818" s="110"/>
      <c r="C818" s="110"/>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c r="BM818" s="183"/>
    </row>
    <row r="819" spans="1:65" x14ac:dyDescent="0.2">
      <c r="A819" s="110"/>
      <c r="B819" s="110"/>
      <c r="C819" s="110"/>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c r="BM819" s="183"/>
    </row>
    <row r="820" spans="1:65" x14ac:dyDescent="0.2">
      <c r="A820" s="110"/>
      <c r="B820" s="110"/>
      <c r="C820" s="110"/>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c r="BM820" s="183"/>
    </row>
    <row r="821" spans="1:65" x14ac:dyDescent="0.2">
      <c r="A821" s="110"/>
      <c r="B821" s="110"/>
      <c r="C821" s="110"/>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c r="BM821" s="183"/>
    </row>
    <row r="822" spans="1:65" x14ac:dyDescent="0.2">
      <c r="A822" s="110"/>
      <c r="B822" s="110"/>
      <c r="C822" s="110"/>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c r="BM822" s="183"/>
    </row>
    <row r="823" spans="1:65" x14ac:dyDescent="0.2">
      <c r="A823" s="110"/>
      <c r="B823" s="110"/>
      <c r="C823" s="110"/>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c r="BM823" s="183"/>
    </row>
    <row r="824" spans="1:65" x14ac:dyDescent="0.2">
      <c r="A824" s="110"/>
      <c r="B824" s="110"/>
      <c r="C824" s="110"/>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c r="BM824" s="183"/>
    </row>
    <row r="825" spans="1:65" x14ac:dyDescent="0.2">
      <c r="A825" s="110"/>
      <c r="B825" s="110"/>
      <c r="C825" s="110"/>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c r="BM825" s="183"/>
    </row>
    <row r="826" spans="1:65" x14ac:dyDescent="0.2">
      <c r="A826" s="110"/>
      <c r="B826" s="110"/>
      <c r="C826" s="110"/>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c r="BM826" s="183"/>
    </row>
    <row r="827" spans="1:65" x14ac:dyDescent="0.2">
      <c r="A827" s="110"/>
      <c r="B827" s="110"/>
      <c r="C827" s="110"/>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c r="BM827" s="183"/>
    </row>
    <row r="828" spans="1:65" x14ac:dyDescent="0.2">
      <c r="A828" s="110"/>
      <c r="B828" s="110"/>
      <c r="C828" s="110"/>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c r="BM828" s="183"/>
    </row>
    <row r="829" spans="1:65" x14ac:dyDescent="0.2">
      <c r="A829" s="110"/>
      <c r="B829" s="110"/>
      <c r="C829" s="110"/>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c r="BM829" s="183"/>
    </row>
    <row r="830" spans="1:65" x14ac:dyDescent="0.2">
      <c r="A830" s="110"/>
      <c r="B830" s="110"/>
      <c r="C830" s="110"/>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c r="BM830" s="183"/>
    </row>
    <row r="831" spans="1:65" x14ac:dyDescent="0.2">
      <c r="A831" s="110"/>
      <c r="B831" s="110"/>
      <c r="C831" s="110"/>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c r="BM831" s="183"/>
    </row>
    <row r="832" spans="1:65" x14ac:dyDescent="0.2">
      <c r="A832" s="110"/>
      <c r="B832" s="110"/>
      <c r="C832" s="110"/>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c r="BM832" s="183"/>
    </row>
    <row r="833" spans="1:65" x14ac:dyDescent="0.2">
      <c r="A833" s="110"/>
      <c r="B833" s="110"/>
      <c r="C833" s="110"/>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c r="BM833" s="183"/>
    </row>
    <row r="834" spans="1:65" x14ac:dyDescent="0.2">
      <c r="A834" s="110"/>
      <c r="B834" s="110"/>
      <c r="C834" s="110"/>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c r="BM834" s="183"/>
    </row>
    <row r="835" spans="1:65" x14ac:dyDescent="0.2">
      <c r="A835" s="110"/>
      <c r="B835" s="110"/>
      <c r="C835" s="110"/>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c r="BM835" s="183"/>
    </row>
    <row r="836" spans="1:65" x14ac:dyDescent="0.2">
      <c r="A836" s="110"/>
      <c r="B836" s="110"/>
      <c r="C836" s="110"/>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c r="BM836" s="183"/>
    </row>
    <row r="837" spans="1:65" x14ac:dyDescent="0.2">
      <c r="A837" s="110"/>
      <c r="B837" s="110"/>
      <c r="C837" s="110"/>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c r="BM837" s="183"/>
    </row>
    <row r="838" spans="1:65" x14ac:dyDescent="0.2">
      <c r="A838" s="110"/>
      <c r="B838" s="110"/>
      <c r="C838" s="110"/>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c r="BM838" s="183"/>
    </row>
    <row r="839" spans="1:65" x14ac:dyDescent="0.2">
      <c r="A839" s="110"/>
      <c r="B839" s="110"/>
      <c r="C839" s="110"/>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c r="BM839" s="183"/>
    </row>
    <row r="840" spans="1:65" x14ac:dyDescent="0.2">
      <c r="A840" s="110"/>
      <c r="B840" s="110"/>
      <c r="C840" s="110"/>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c r="BM840" s="183"/>
    </row>
    <row r="841" spans="1:65" x14ac:dyDescent="0.2">
      <c r="A841" s="110"/>
      <c r="B841" s="110"/>
      <c r="C841" s="110"/>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c r="BM841" s="183"/>
    </row>
    <row r="842" spans="1:65" x14ac:dyDescent="0.2">
      <c r="A842" s="110"/>
      <c r="B842" s="110"/>
      <c r="C842" s="110"/>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c r="BM842" s="183"/>
    </row>
    <row r="843" spans="1:65" x14ac:dyDescent="0.2">
      <c r="A843" s="110"/>
      <c r="B843" s="110"/>
      <c r="C843" s="110"/>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c r="BM843" s="183"/>
    </row>
    <row r="844" spans="1:65" x14ac:dyDescent="0.2">
      <c r="A844" s="110"/>
      <c r="B844" s="110"/>
      <c r="C844" s="110"/>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c r="BM844" s="183"/>
    </row>
    <row r="845" spans="1:65" x14ac:dyDescent="0.2">
      <c r="A845" s="110"/>
      <c r="B845" s="110"/>
      <c r="C845" s="110"/>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c r="BM845" s="183"/>
    </row>
    <row r="846" spans="1:65" x14ac:dyDescent="0.2">
      <c r="A846" s="110"/>
      <c r="B846" s="110"/>
      <c r="C846" s="110"/>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c r="BM846" s="183"/>
    </row>
    <row r="847" spans="1:65" x14ac:dyDescent="0.2">
      <c r="A847" s="110"/>
      <c r="B847" s="110"/>
      <c r="C847" s="110"/>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c r="BM847" s="183"/>
    </row>
    <row r="848" spans="1:65" x14ac:dyDescent="0.2">
      <c r="A848" s="110"/>
      <c r="B848" s="110"/>
      <c r="C848" s="110"/>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c r="BM848" s="183"/>
    </row>
    <row r="849" spans="1:65" x14ac:dyDescent="0.2">
      <c r="A849" s="110"/>
      <c r="B849" s="110"/>
      <c r="C849" s="110"/>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c r="BM849" s="183"/>
    </row>
    <row r="850" spans="1:65" x14ac:dyDescent="0.2">
      <c r="A850" s="110"/>
      <c r="B850" s="110"/>
      <c r="C850" s="110"/>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c r="BM850" s="183"/>
    </row>
    <row r="851" spans="1:65" x14ac:dyDescent="0.2">
      <c r="A851" s="110"/>
      <c r="B851" s="110"/>
      <c r="C851" s="110"/>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c r="BM851" s="183"/>
    </row>
    <row r="852" spans="1:65" x14ac:dyDescent="0.2">
      <c r="A852" s="110"/>
      <c r="B852" s="110"/>
      <c r="C852" s="110"/>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c r="BM852" s="183"/>
    </row>
    <row r="853" spans="1:65" x14ac:dyDescent="0.2">
      <c r="A853" s="110"/>
      <c r="B853" s="110"/>
      <c r="C853" s="110"/>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c r="BM853" s="183"/>
    </row>
    <row r="854" spans="1:65" x14ac:dyDescent="0.2">
      <c r="A854" s="110"/>
      <c r="B854" s="110"/>
      <c r="C854" s="110"/>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c r="BM854" s="183"/>
    </row>
    <row r="855" spans="1:65" x14ac:dyDescent="0.2">
      <c r="A855" s="110"/>
      <c r="B855" s="110"/>
      <c r="C855" s="110"/>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c r="BM855" s="183"/>
    </row>
    <row r="856" spans="1:65" x14ac:dyDescent="0.2">
      <c r="A856" s="110"/>
      <c r="B856" s="110"/>
      <c r="C856" s="110"/>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c r="BM856" s="183"/>
    </row>
    <row r="857" spans="1:65" x14ac:dyDescent="0.2">
      <c r="A857" s="110"/>
      <c r="B857" s="110"/>
      <c r="C857" s="110"/>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c r="BM857" s="183"/>
    </row>
    <row r="858" spans="1:65" x14ac:dyDescent="0.2">
      <c r="A858" s="110"/>
      <c r="B858" s="110"/>
      <c r="C858" s="110"/>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c r="BM858" s="183"/>
    </row>
    <row r="859" spans="1:65" x14ac:dyDescent="0.2">
      <c r="A859" s="110"/>
      <c r="B859" s="110"/>
      <c r="C859" s="110"/>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c r="BM859" s="183"/>
    </row>
    <row r="860" spans="1:65" x14ac:dyDescent="0.2">
      <c r="A860" s="110"/>
      <c r="B860" s="110"/>
      <c r="C860" s="110"/>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c r="BM860" s="183"/>
    </row>
    <row r="861" spans="1:65" x14ac:dyDescent="0.2">
      <c r="A861" s="110"/>
      <c r="B861" s="110"/>
      <c r="C861" s="110"/>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c r="BM861" s="183"/>
    </row>
    <row r="862" spans="1:65" x14ac:dyDescent="0.2">
      <c r="A862" s="110"/>
      <c r="B862" s="110"/>
      <c r="C862" s="110"/>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c r="BM862" s="183"/>
    </row>
    <row r="863" spans="1:65" x14ac:dyDescent="0.2">
      <c r="A863" s="110"/>
      <c r="B863" s="110"/>
      <c r="C863" s="110"/>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c r="BM863" s="183"/>
    </row>
    <row r="864" spans="1:65" x14ac:dyDescent="0.2">
      <c r="A864" s="110"/>
      <c r="B864" s="110"/>
      <c r="C864" s="110"/>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c r="BM864" s="183"/>
    </row>
    <row r="865" spans="1:65" x14ac:dyDescent="0.2">
      <c r="A865" s="110"/>
      <c r="B865" s="110"/>
      <c r="C865" s="110"/>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c r="BM865" s="183"/>
    </row>
    <row r="866" spans="1:65" x14ac:dyDescent="0.2">
      <c r="A866" s="110"/>
      <c r="B866" s="110"/>
      <c r="C866" s="110"/>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c r="BM866" s="183"/>
    </row>
    <row r="867" spans="1:65" x14ac:dyDescent="0.2">
      <c r="A867" s="110"/>
      <c r="B867" s="110"/>
      <c r="C867" s="110"/>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c r="BM867" s="183"/>
    </row>
    <row r="868" spans="1:65" x14ac:dyDescent="0.2">
      <c r="A868" s="110"/>
      <c r="B868" s="110"/>
      <c r="C868" s="110"/>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c r="BM868" s="183"/>
    </row>
    <row r="869" spans="1:65" x14ac:dyDescent="0.2">
      <c r="A869" s="110"/>
      <c r="B869" s="110"/>
      <c r="C869" s="110"/>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c r="BM869" s="183"/>
    </row>
    <row r="870" spans="1:65" x14ac:dyDescent="0.2">
      <c r="A870" s="110"/>
      <c r="B870" s="110"/>
      <c r="C870" s="110"/>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c r="BM870" s="183"/>
    </row>
    <row r="871" spans="1:65" x14ac:dyDescent="0.2">
      <c r="A871" s="110"/>
      <c r="B871" s="110"/>
      <c r="C871" s="110"/>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c r="BM871" s="183"/>
    </row>
    <row r="872" spans="1:65" x14ac:dyDescent="0.2">
      <c r="A872" s="110"/>
      <c r="B872" s="110"/>
      <c r="C872" s="110"/>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c r="BM872" s="183"/>
    </row>
    <row r="873" spans="1:65" x14ac:dyDescent="0.2">
      <c r="A873" s="110"/>
      <c r="B873" s="110"/>
      <c r="C873" s="110"/>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c r="BM873" s="183"/>
    </row>
    <row r="874" spans="1:65" x14ac:dyDescent="0.2">
      <c r="A874" s="110"/>
      <c r="B874" s="110"/>
      <c r="C874" s="110"/>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c r="BM874" s="183"/>
    </row>
    <row r="875" spans="1:65" x14ac:dyDescent="0.2">
      <c r="A875" s="110"/>
      <c r="B875" s="110"/>
      <c r="C875" s="110"/>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c r="BM875" s="183"/>
    </row>
    <row r="876" spans="1:65" x14ac:dyDescent="0.2">
      <c r="A876" s="110"/>
      <c r="B876" s="110"/>
      <c r="C876" s="110"/>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c r="BM876" s="183"/>
    </row>
    <row r="877" spans="1:65" x14ac:dyDescent="0.2">
      <c r="A877" s="110"/>
      <c r="B877" s="110"/>
      <c r="C877" s="110"/>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c r="BM877" s="183"/>
    </row>
    <row r="878" spans="1:65" x14ac:dyDescent="0.2">
      <c r="A878" s="110"/>
      <c r="B878" s="110"/>
      <c r="C878" s="110"/>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c r="BM878" s="183"/>
    </row>
    <row r="879" spans="1:65" x14ac:dyDescent="0.2">
      <c r="A879" s="110"/>
      <c r="B879" s="110"/>
      <c r="C879" s="110"/>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c r="BM879" s="183"/>
    </row>
    <row r="880" spans="1:65" x14ac:dyDescent="0.2">
      <c r="A880" s="110"/>
      <c r="B880" s="110"/>
      <c r="C880" s="110"/>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c r="BM880" s="183"/>
    </row>
    <row r="881" spans="1:65" x14ac:dyDescent="0.2">
      <c r="A881" s="110"/>
      <c r="B881" s="110"/>
      <c r="C881" s="110"/>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c r="BM881" s="183"/>
    </row>
    <row r="882" spans="1:65" x14ac:dyDescent="0.2">
      <c r="A882" s="110"/>
      <c r="B882" s="110"/>
      <c r="C882" s="110"/>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c r="BM882" s="183"/>
    </row>
    <row r="883" spans="1:65" x14ac:dyDescent="0.2">
      <c r="A883" s="110"/>
      <c r="B883" s="110"/>
      <c r="C883" s="110"/>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c r="BM883" s="183"/>
    </row>
    <row r="884" spans="1:65" x14ac:dyDescent="0.2">
      <c r="A884" s="110"/>
      <c r="B884" s="110"/>
      <c r="C884" s="110"/>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c r="BM884" s="183"/>
    </row>
    <row r="885" spans="1:65" x14ac:dyDescent="0.2">
      <c r="A885" s="110"/>
      <c r="B885" s="110"/>
      <c r="C885" s="110"/>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c r="BM885" s="183"/>
    </row>
    <row r="886" spans="1:65" x14ac:dyDescent="0.2">
      <c r="A886" s="110"/>
      <c r="B886" s="110"/>
      <c r="C886" s="110"/>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c r="BM886" s="183"/>
    </row>
    <row r="887" spans="1:65" x14ac:dyDescent="0.2">
      <c r="A887" s="110"/>
      <c r="B887" s="110"/>
      <c r="C887" s="110"/>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c r="BM887" s="183"/>
    </row>
    <row r="888" spans="1:65" x14ac:dyDescent="0.2">
      <c r="A888" s="110"/>
      <c r="B888" s="110"/>
      <c r="C888" s="110"/>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c r="BM888" s="183"/>
    </row>
    <row r="889" spans="1:65" x14ac:dyDescent="0.2">
      <c r="A889" s="110"/>
      <c r="B889" s="110"/>
      <c r="C889" s="110"/>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c r="BM889" s="183"/>
    </row>
    <row r="890" spans="1:65" x14ac:dyDescent="0.2">
      <c r="A890" s="110"/>
      <c r="B890" s="110"/>
      <c r="C890" s="110"/>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c r="BM890" s="183"/>
    </row>
    <row r="891" spans="1:65" x14ac:dyDescent="0.2">
      <c r="A891" s="110"/>
      <c r="B891" s="110"/>
      <c r="C891" s="110"/>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c r="BM891" s="183"/>
    </row>
    <row r="892" spans="1:65" x14ac:dyDescent="0.2">
      <c r="A892" s="110"/>
      <c r="B892" s="110"/>
      <c r="C892" s="110"/>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c r="BM892" s="183"/>
    </row>
    <row r="893" spans="1:65" x14ac:dyDescent="0.2">
      <c r="A893" s="110"/>
      <c r="B893" s="110"/>
      <c r="C893" s="110"/>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c r="BM893" s="183"/>
    </row>
    <row r="894" spans="1:65" x14ac:dyDescent="0.2">
      <c r="A894" s="110"/>
      <c r="B894" s="110"/>
      <c r="C894" s="110"/>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c r="BM894" s="183"/>
    </row>
    <row r="895" spans="1:65" x14ac:dyDescent="0.2">
      <c r="A895" s="110"/>
      <c r="B895" s="110"/>
      <c r="C895" s="110"/>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c r="BM895" s="183"/>
    </row>
    <row r="896" spans="1:65" x14ac:dyDescent="0.2">
      <c r="A896" s="110"/>
      <c r="B896" s="110"/>
      <c r="C896" s="110"/>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c r="BM896" s="183"/>
    </row>
    <row r="897" spans="1:65" x14ac:dyDescent="0.2">
      <c r="A897" s="110"/>
      <c r="B897" s="110"/>
      <c r="C897" s="110"/>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c r="BM897" s="183"/>
    </row>
    <row r="898" spans="1:65" x14ac:dyDescent="0.2">
      <c r="A898" s="110"/>
      <c r="B898" s="110"/>
      <c r="C898" s="110"/>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c r="BM898" s="183"/>
    </row>
    <row r="899" spans="1:65" x14ac:dyDescent="0.2">
      <c r="A899" s="110"/>
      <c r="B899" s="110"/>
      <c r="C899" s="110"/>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c r="BM899" s="183"/>
    </row>
    <row r="900" spans="1:65" x14ac:dyDescent="0.2">
      <c r="A900" s="110"/>
      <c r="B900" s="110"/>
      <c r="C900" s="110"/>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c r="BM900" s="183"/>
    </row>
    <row r="901" spans="1:65" x14ac:dyDescent="0.2">
      <c r="A901" s="110"/>
      <c r="B901" s="110"/>
      <c r="C901" s="110"/>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c r="BM901" s="183"/>
    </row>
    <row r="902" spans="1:65" x14ac:dyDescent="0.2">
      <c r="A902" s="110"/>
      <c r="B902" s="110"/>
      <c r="C902" s="110"/>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c r="BM902" s="183"/>
    </row>
    <row r="903" spans="1:65" x14ac:dyDescent="0.2">
      <c r="A903" s="110"/>
      <c r="B903" s="110"/>
      <c r="C903" s="110"/>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c r="BM903" s="183"/>
    </row>
    <row r="904" spans="1:65" x14ac:dyDescent="0.2">
      <c r="A904" s="110"/>
      <c r="B904" s="110"/>
      <c r="C904" s="110"/>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c r="BM904" s="183"/>
    </row>
    <row r="905" spans="1:65" x14ac:dyDescent="0.2">
      <c r="A905" s="110"/>
      <c r="B905" s="110"/>
      <c r="C905" s="110"/>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c r="BM905" s="183"/>
    </row>
    <row r="906" spans="1:65" x14ac:dyDescent="0.2">
      <c r="A906" s="110"/>
      <c r="B906" s="110"/>
      <c r="C906" s="110"/>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c r="BM906" s="183"/>
    </row>
    <row r="907" spans="1:65" x14ac:dyDescent="0.2">
      <c r="A907" s="110"/>
      <c r="B907" s="110"/>
      <c r="C907" s="110"/>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c r="BM907" s="183"/>
    </row>
    <row r="908" spans="1:65" x14ac:dyDescent="0.2">
      <c r="A908" s="110"/>
      <c r="B908" s="110"/>
      <c r="C908" s="110"/>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c r="BM908" s="183"/>
    </row>
    <row r="909" spans="1:65" x14ac:dyDescent="0.2">
      <c r="A909" s="110"/>
      <c r="B909" s="110"/>
      <c r="C909" s="110"/>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c r="BM909" s="183"/>
    </row>
    <row r="910" spans="1:65" x14ac:dyDescent="0.2">
      <c r="A910" s="110"/>
      <c r="B910" s="110"/>
      <c r="C910" s="110"/>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c r="BM910" s="183"/>
    </row>
    <row r="911" spans="1:65" x14ac:dyDescent="0.2">
      <c r="A911" s="110"/>
      <c r="B911" s="110"/>
      <c r="C911" s="110"/>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c r="BM911" s="183"/>
    </row>
    <row r="912" spans="1:65" x14ac:dyDescent="0.2">
      <c r="A912" s="110"/>
      <c r="B912" s="110"/>
      <c r="C912" s="110"/>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c r="BM912" s="183"/>
    </row>
    <row r="913" spans="1:65" x14ac:dyDescent="0.2">
      <c r="A913" s="110"/>
      <c r="B913" s="110"/>
      <c r="C913" s="110"/>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c r="BM913" s="183"/>
    </row>
    <row r="914" spans="1:65" x14ac:dyDescent="0.2">
      <c r="A914" s="110"/>
      <c r="B914" s="110"/>
      <c r="C914" s="110"/>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c r="BM914" s="183"/>
    </row>
    <row r="915" spans="1:65" x14ac:dyDescent="0.2">
      <c r="A915" s="110"/>
      <c r="B915" s="110"/>
      <c r="C915" s="110"/>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c r="BM915" s="183"/>
    </row>
    <row r="916" spans="1:65" x14ac:dyDescent="0.2">
      <c r="A916" s="110"/>
      <c r="B916" s="110"/>
      <c r="C916" s="110"/>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c r="BM916" s="183"/>
    </row>
    <row r="917" spans="1:65" x14ac:dyDescent="0.2">
      <c r="A917" s="110"/>
      <c r="B917" s="110"/>
      <c r="C917" s="110"/>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c r="BM917" s="183"/>
    </row>
    <row r="918" spans="1:65" x14ac:dyDescent="0.2">
      <c r="A918" s="110"/>
      <c r="B918" s="110"/>
      <c r="C918" s="110"/>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c r="BM918" s="183"/>
    </row>
    <row r="919" spans="1:65" x14ac:dyDescent="0.2">
      <c r="A919" s="110"/>
      <c r="B919" s="110"/>
      <c r="C919" s="110"/>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c r="BM919" s="183"/>
    </row>
    <row r="920" spans="1:65" x14ac:dyDescent="0.2">
      <c r="A920" s="110"/>
      <c r="B920" s="110"/>
      <c r="C920" s="110"/>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c r="BM920" s="183"/>
    </row>
    <row r="921" spans="1:65" x14ac:dyDescent="0.2">
      <c r="A921" s="110"/>
      <c r="B921" s="110"/>
      <c r="C921" s="110"/>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c r="BM921" s="183"/>
    </row>
    <row r="922" spans="1:65" x14ac:dyDescent="0.2">
      <c r="A922" s="110"/>
      <c r="B922" s="110"/>
      <c r="C922" s="110"/>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c r="BM922" s="183"/>
    </row>
    <row r="923" spans="1:65" x14ac:dyDescent="0.2">
      <c r="A923" s="110"/>
      <c r="B923" s="110"/>
      <c r="C923" s="110"/>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c r="BM923" s="183"/>
    </row>
    <row r="924" spans="1:65" x14ac:dyDescent="0.2">
      <c r="A924" s="110"/>
      <c r="B924" s="110"/>
      <c r="C924" s="110"/>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c r="BM924" s="183"/>
    </row>
    <row r="925" spans="1:65" x14ac:dyDescent="0.2">
      <c r="A925" s="110"/>
      <c r="B925" s="110"/>
      <c r="C925" s="110"/>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c r="BM925" s="183"/>
    </row>
    <row r="926" spans="1:65" x14ac:dyDescent="0.2">
      <c r="A926" s="110"/>
      <c r="B926" s="110"/>
      <c r="C926" s="110"/>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c r="BM926" s="183"/>
    </row>
    <row r="927" spans="1:65" x14ac:dyDescent="0.2">
      <c r="A927" s="110"/>
      <c r="B927" s="110"/>
      <c r="C927" s="110"/>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c r="BM927" s="183"/>
    </row>
    <row r="928" spans="1:65" x14ac:dyDescent="0.2">
      <c r="A928" s="110"/>
      <c r="B928" s="110"/>
      <c r="C928" s="110"/>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c r="BM928" s="183"/>
    </row>
    <row r="929" spans="1:65" x14ac:dyDescent="0.2">
      <c r="A929" s="110"/>
      <c r="B929" s="110"/>
      <c r="C929" s="110"/>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c r="BM929" s="183"/>
    </row>
    <row r="930" spans="1:65" x14ac:dyDescent="0.2">
      <c r="A930" s="110"/>
      <c r="B930" s="110"/>
      <c r="C930" s="110"/>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c r="BM930" s="183"/>
    </row>
    <row r="931" spans="1:65" x14ac:dyDescent="0.2">
      <c r="A931" s="110"/>
      <c r="B931" s="110"/>
      <c r="C931" s="110"/>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c r="BM931" s="183"/>
    </row>
    <row r="932" spans="1:65" x14ac:dyDescent="0.2">
      <c r="A932" s="110"/>
      <c r="B932" s="110"/>
      <c r="C932" s="110"/>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c r="BM932" s="183"/>
    </row>
    <row r="933" spans="1:65" x14ac:dyDescent="0.2">
      <c r="A933" s="110"/>
      <c r="B933" s="110"/>
      <c r="C933" s="110"/>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c r="BM933" s="183"/>
    </row>
    <row r="934" spans="1:65" x14ac:dyDescent="0.2">
      <c r="A934" s="110"/>
      <c r="B934" s="110"/>
      <c r="C934" s="110"/>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c r="BM934" s="183"/>
    </row>
    <row r="935" spans="1:65" x14ac:dyDescent="0.2">
      <c r="A935" s="110"/>
      <c r="B935" s="110"/>
      <c r="C935" s="110"/>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c r="BM935" s="183"/>
    </row>
    <row r="936" spans="1:65" x14ac:dyDescent="0.2">
      <c r="A936" s="110"/>
      <c r="B936" s="110"/>
      <c r="C936" s="110"/>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c r="BM936" s="183"/>
    </row>
    <row r="937" spans="1:65" x14ac:dyDescent="0.2">
      <c r="A937" s="110"/>
      <c r="B937" s="110"/>
      <c r="C937" s="110"/>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c r="BM937" s="183"/>
    </row>
    <row r="938" spans="1:65" x14ac:dyDescent="0.2">
      <c r="A938" s="110"/>
      <c r="B938" s="110"/>
      <c r="C938" s="110"/>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c r="BM938" s="183"/>
    </row>
    <row r="939" spans="1:65" x14ac:dyDescent="0.2">
      <c r="A939" s="110"/>
      <c r="B939" s="110"/>
      <c r="C939" s="110"/>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c r="BM939" s="183"/>
    </row>
    <row r="940" spans="1:65" x14ac:dyDescent="0.2">
      <c r="A940" s="110"/>
      <c r="B940" s="110"/>
      <c r="C940" s="110"/>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c r="BM940" s="183"/>
    </row>
    <row r="941" spans="1:65" x14ac:dyDescent="0.2">
      <c r="A941" s="110"/>
      <c r="B941" s="110"/>
      <c r="C941" s="110"/>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c r="BM941" s="183"/>
    </row>
    <row r="942" spans="1:65" x14ac:dyDescent="0.2">
      <c r="A942" s="110"/>
      <c r="B942" s="110"/>
      <c r="C942" s="110"/>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c r="BM942" s="183"/>
    </row>
    <row r="943" spans="1:65" x14ac:dyDescent="0.2">
      <c r="A943" s="110"/>
      <c r="B943" s="110"/>
      <c r="C943" s="110"/>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c r="BM943" s="183"/>
    </row>
    <row r="944" spans="1:65" x14ac:dyDescent="0.2">
      <c r="A944" s="110"/>
      <c r="B944" s="110"/>
      <c r="C944" s="110"/>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c r="BM944" s="183"/>
    </row>
    <row r="945" spans="1:65" x14ac:dyDescent="0.2">
      <c r="A945" s="110"/>
      <c r="B945" s="110"/>
      <c r="C945" s="110"/>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c r="BM945" s="183"/>
    </row>
    <row r="946" spans="1:65" x14ac:dyDescent="0.2">
      <c r="A946" s="110"/>
      <c r="B946" s="110"/>
      <c r="C946" s="110"/>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c r="BM946" s="183"/>
    </row>
    <row r="947" spans="1:65" x14ac:dyDescent="0.2">
      <c r="A947" s="110"/>
      <c r="B947" s="110"/>
      <c r="C947" s="110"/>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c r="BM947" s="183"/>
    </row>
    <row r="948" spans="1:65" x14ac:dyDescent="0.2">
      <c r="A948" s="110"/>
      <c r="B948" s="110"/>
      <c r="C948" s="110"/>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c r="BM948" s="183"/>
    </row>
    <row r="949" spans="1:65" x14ac:dyDescent="0.2">
      <c r="A949" s="110"/>
      <c r="B949" s="110"/>
      <c r="C949" s="110"/>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c r="BM949" s="183"/>
    </row>
    <row r="950" spans="1:65" x14ac:dyDescent="0.2">
      <c r="A950" s="110"/>
      <c r="B950" s="110"/>
      <c r="C950" s="110"/>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c r="BM950" s="183"/>
    </row>
    <row r="951" spans="1:65" x14ac:dyDescent="0.2">
      <c r="A951" s="110"/>
      <c r="B951" s="110"/>
      <c r="C951" s="110"/>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c r="BM951" s="183"/>
    </row>
    <row r="952" spans="1:65" x14ac:dyDescent="0.2">
      <c r="A952" s="110"/>
      <c r="B952" s="110"/>
      <c r="C952" s="110"/>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c r="BM952" s="183"/>
    </row>
    <row r="953" spans="1:65" x14ac:dyDescent="0.2">
      <c r="A953" s="110"/>
      <c r="B953" s="110"/>
      <c r="C953" s="110"/>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c r="BM953" s="183"/>
    </row>
    <row r="954" spans="1:65" x14ac:dyDescent="0.2">
      <c r="A954" s="110"/>
      <c r="B954" s="110"/>
      <c r="C954" s="110"/>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c r="BM954" s="183"/>
    </row>
    <row r="955" spans="1:65" x14ac:dyDescent="0.2">
      <c r="A955" s="110"/>
      <c r="B955" s="110"/>
      <c r="C955" s="110"/>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c r="BM955" s="183"/>
    </row>
    <row r="956" spans="1:65" x14ac:dyDescent="0.2">
      <c r="A956" s="110"/>
      <c r="B956" s="110"/>
      <c r="C956" s="110"/>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c r="BM956" s="183"/>
    </row>
    <row r="957" spans="1:65" x14ac:dyDescent="0.2">
      <c r="A957" s="110"/>
      <c r="B957" s="110"/>
      <c r="C957" s="110"/>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c r="BM957" s="183"/>
    </row>
    <row r="958" spans="1:65" x14ac:dyDescent="0.2">
      <c r="A958" s="110"/>
      <c r="B958" s="110"/>
      <c r="C958" s="110"/>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c r="BM958" s="183"/>
    </row>
    <row r="959" spans="1:65" x14ac:dyDescent="0.2">
      <c r="A959" s="110"/>
      <c r="B959" s="110"/>
      <c r="C959" s="110"/>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c r="BM959" s="183"/>
    </row>
    <row r="960" spans="1:65" x14ac:dyDescent="0.2">
      <c r="A960" s="110"/>
      <c r="B960" s="110"/>
      <c r="C960" s="110"/>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c r="BM960" s="183"/>
    </row>
    <row r="961" spans="1:65" x14ac:dyDescent="0.2">
      <c r="A961" s="110"/>
      <c r="B961" s="110"/>
      <c r="C961" s="110"/>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c r="BM961" s="183"/>
    </row>
    <row r="962" spans="1:65" x14ac:dyDescent="0.2">
      <c r="A962" s="110"/>
      <c r="B962" s="110"/>
      <c r="C962" s="110"/>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c r="BM962" s="183"/>
    </row>
    <row r="963" spans="1:65" x14ac:dyDescent="0.2">
      <c r="A963" s="110"/>
      <c r="B963" s="110"/>
      <c r="C963" s="110"/>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c r="BM963" s="183"/>
    </row>
    <row r="964" spans="1:65" x14ac:dyDescent="0.2">
      <c r="A964" s="110"/>
      <c r="B964" s="110"/>
      <c r="C964" s="110"/>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c r="BM964" s="183"/>
    </row>
    <row r="965" spans="1:65" x14ac:dyDescent="0.2">
      <c r="A965" s="110"/>
      <c r="B965" s="110"/>
      <c r="C965" s="110"/>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c r="BM965" s="183"/>
    </row>
    <row r="966" spans="1:65" x14ac:dyDescent="0.2">
      <c r="A966" s="110"/>
      <c r="B966" s="110"/>
      <c r="C966" s="110"/>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c r="BM966" s="183"/>
    </row>
    <row r="967" spans="1:65" x14ac:dyDescent="0.2">
      <c r="A967" s="110"/>
      <c r="B967" s="110"/>
      <c r="C967" s="110"/>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c r="BM967" s="183"/>
    </row>
    <row r="968" spans="1:65" x14ac:dyDescent="0.2">
      <c r="A968" s="110"/>
      <c r="B968" s="110"/>
      <c r="C968" s="110"/>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c r="BM968" s="183"/>
    </row>
    <row r="969" spans="1:65" x14ac:dyDescent="0.2">
      <c r="A969" s="110"/>
      <c r="B969" s="110"/>
      <c r="C969" s="110"/>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c r="BM969" s="183"/>
    </row>
    <row r="970" spans="1:65" x14ac:dyDescent="0.2">
      <c r="A970" s="110"/>
      <c r="B970" s="110"/>
      <c r="C970" s="110"/>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c r="BM970" s="183"/>
    </row>
    <row r="971" spans="1:65" x14ac:dyDescent="0.2">
      <c r="A971" s="110"/>
      <c r="B971" s="110"/>
      <c r="C971" s="110"/>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c r="BM971" s="183"/>
    </row>
    <row r="972" spans="1:65" x14ac:dyDescent="0.2">
      <c r="A972" s="110"/>
      <c r="B972" s="110"/>
      <c r="C972" s="110"/>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c r="BM972" s="183"/>
    </row>
    <row r="973" spans="1:65" x14ac:dyDescent="0.2">
      <c r="A973" s="110"/>
      <c r="B973" s="110"/>
      <c r="C973" s="110"/>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c r="BM973" s="183"/>
    </row>
    <row r="974" spans="1:65" x14ac:dyDescent="0.2">
      <c r="A974" s="110"/>
      <c r="B974" s="110"/>
      <c r="C974" s="110"/>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c r="BM974" s="183"/>
    </row>
    <row r="975" spans="1:65" x14ac:dyDescent="0.2">
      <c r="A975" s="110"/>
      <c r="B975" s="110"/>
      <c r="C975" s="110"/>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c r="BM975" s="183"/>
    </row>
    <row r="976" spans="1:65" x14ac:dyDescent="0.2">
      <c r="A976" s="110"/>
      <c r="B976" s="110"/>
      <c r="C976" s="110"/>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c r="BM976" s="183"/>
    </row>
    <row r="977" spans="1:65" x14ac:dyDescent="0.2">
      <c r="A977" s="110"/>
      <c r="B977" s="110"/>
      <c r="C977" s="110"/>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c r="AB977" s="183"/>
      <c r="AC977" s="183"/>
      <c r="AD977" s="183"/>
      <c r="AE977" s="183"/>
      <c r="AF977" s="183"/>
      <c r="AG977" s="183"/>
      <c r="AH977" s="183"/>
      <c r="AI977" s="183"/>
      <c r="AJ977" s="183"/>
      <c r="AK977" s="183"/>
      <c r="AL977" s="183"/>
      <c r="AM977" s="183"/>
      <c r="AN977" s="183"/>
      <c r="AO977" s="183"/>
      <c r="AP977" s="183"/>
      <c r="AQ977" s="183"/>
      <c r="AR977" s="183"/>
      <c r="AS977" s="183"/>
      <c r="AT977" s="183"/>
      <c r="AU977" s="183"/>
      <c r="AV977" s="183"/>
      <c r="AW977" s="183"/>
      <c r="AX977" s="183"/>
      <c r="AY977" s="183"/>
      <c r="AZ977" s="183"/>
      <c r="BA977" s="183"/>
      <c r="BB977" s="183"/>
      <c r="BC977" s="183"/>
      <c r="BD977" s="183"/>
      <c r="BE977" s="183"/>
      <c r="BF977" s="183"/>
      <c r="BG977" s="183"/>
      <c r="BH977" s="183"/>
      <c r="BI977" s="183"/>
      <c r="BJ977" s="183"/>
      <c r="BK977" s="183"/>
      <c r="BL977" s="183"/>
      <c r="BM977" s="183"/>
    </row>
    <row r="978" spans="1:65" x14ac:dyDescent="0.2">
      <c r="A978" s="110"/>
      <c r="B978" s="110"/>
      <c r="C978" s="110"/>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c r="AB978" s="183"/>
      <c r="AC978" s="183"/>
      <c r="AD978" s="183"/>
      <c r="AE978" s="183"/>
      <c r="AF978" s="183"/>
      <c r="AG978" s="183"/>
      <c r="AH978" s="183"/>
      <c r="AI978" s="183"/>
      <c r="AJ978" s="183"/>
      <c r="AK978" s="183"/>
      <c r="AL978" s="183"/>
      <c r="AM978" s="183"/>
      <c r="AN978" s="183"/>
      <c r="AO978" s="183"/>
      <c r="AP978" s="183"/>
      <c r="AQ978" s="183"/>
      <c r="AR978" s="183"/>
      <c r="AS978" s="183"/>
      <c r="AT978" s="183"/>
      <c r="AU978" s="183"/>
      <c r="AV978" s="183"/>
      <c r="AW978" s="183"/>
      <c r="AX978" s="183"/>
      <c r="AY978" s="183"/>
      <c r="AZ978" s="183"/>
      <c r="BA978" s="183"/>
      <c r="BB978" s="183"/>
      <c r="BC978" s="183"/>
      <c r="BD978" s="183"/>
      <c r="BE978" s="183"/>
      <c r="BF978" s="183"/>
      <c r="BG978" s="183"/>
      <c r="BH978" s="183"/>
      <c r="BI978" s="183"/>
      <c r="BJ978" s="183"/>
      <c r="BK978" s="183"/>
      <c r="BL978" s="183"/>
      <c r="BM978" s="183"/>
    </row>
    <row r="979" spans="1:65" x14ac:dyDescent="0.2">
      <c r="A979" s="110"/>
      <c r="B979" s="110"/>
      <c r="C979" s="110"/>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c r="AB979" s="183"/>
      <c r="AC979" s="183"/>
      <c r="AD979" s="183"/>
      <c r="AE979" s="183"/>
      <c r="AF979" s="183"/>
      <c r="AG979" s="183"/>
      <c r="AH979" s="183"/>
      <c r="AI979" s="183"/>
      <c r="AJ979" s="183"/>
      <c r="AK979" s="183"/>
      <c r="AL979" s="183"/>
      <c r="AM979" s="183"/>
      <c r="AN979" s="183"/>
      <c r="AO979" s="183"/>
      <c r="AP979" s="183"/>
      <c r="AQ979" s="183"/>
      <c r="AR979" s="183"/>
      <c r="AS979" s="183"/>
      <c r="AT979" s="183"/>
      <c r="AU979" s="183"/>
      <c r="AV979" s="183"/>
      <c r="AW979" s="183"/>
      <c r="AX979" s="183"/>
      <c r="AY979" s="183"/>
      <c r="AZ979" s="183"/>
      <c r="BA979" s="183"/>
      <c r="BB979" s="183"/>
      <c r="BC979" s="183"/>
      <c r="BD979" s="183"/>
      <c r="BE979" s="183"/>
      <c r="BF979" s="183"/>
      <c r="BG979" s="183"/>
      <c r="BH979" s="183"/>
      <c r="BI979" s="183"/>
      <c r="BJ979" s="183"/>
      <c r="BK979" s="183"/>
      <c r="BL979" s="183"/>
      <c r="BM979" s="183"/>
    </row>
    <row r="980" spans="1:65" x14ac:dyDescent="0.2">
      <c r="A980" s="110"/>
      <c r="B980" s="110"/>
      <c r="C980" s="110"/>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c r="AB980" s="183"/>
      <c r="AC980" s="183"/>
      <c r="AD980" s="183"/>
      <c r="AE980" s="183"/>
      <c r="AF980" s="183"/>
      <c r="AG980" s="183"/>
      <c r="AH980" s="183"/>
      <c r="AI980" s="183"/>
      <c r="AJ980" s="183"/>
      <c r="AK980" s="183"/>
      <c r="AL980" s="183"/>
      <c r="AM980" s="183"/>
      <c r="AN980" s="183"/>
      <c r="AO980" s="183"/>
      <c r="AP980" s="183"/>
      <c r="AQ980" s="183"/>
      <c r="AR980" s="183"/>
      <c r="AS980" s="183"/>
      <c r="AT980" s="183"/>
      <c r="AU980" s="183"/>
      <c r="AV980" s="183"/>
      <c r="AW980" s="183"/>
      <c r="AX980" s="183"/>
      <c r="AY980" s="183"/>
      <c r="AZ980" s="183"/>
      <c r="BA980" s="183"/>
      <c r="BB980" s="183"/>
      <c r="BC980" s="183"/>
      <c r="BD980" s="183"/>
      <c r="BE980" s="183"/>
      <c r="BF980" s="183"/>
      <c r="BG980" s="183"/>
      <c r="BH980" s="183"/>
      <c r="BI980" s="183"/>
      <c r="BJ980" s="183"/>
      <c r="BK980" s="183"/>
      <c r="BL980" s="183"/>
      <c r="BM980" s="183"/>
    </row>
    <row r="981" spans="1:65" x14ac:dyDescent="0.2">
      <c r="A981" s="110"/>
      <c r="B981" s="110"/>
      <c r="C981" s="110"/>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c r="AB981" s="183"/>
      <c r="AC981" s="183"/>
      <c r="AD981" s="183"/>
      <c r="AE981" s="183"/>
      <c r="AF981" s="183"/>
      <c r="AG981" s="183"/>
      <c r="AH981" s="183"/>
      <c r="AI981" s="183"/>
      <c r="AJ981" s="183"/>
      <c r="AK981" s="183"/>
      <c r="AL981" s="183"/>
      <c r="AM981" s="183"/>
      <c r="AN981" s="183"/>
      <c r="AO981" s="183"/>
      <c r="AP981" s="183"/>
      <c r="AQ981" s="183"/>
      <c r="AR981" s="183"/>
      <c r="AS981" s="183"/>
      <c r="AT981" s="183"/>
      <c r="AU981" s="183"/>
      <c r="AV981" s="183"/>
      <c r="AW981" s="183"/>
      <c r="AX981" s="183"/>
      <c r="AY981" s="183"/>
      <c r="AZ981" s="183"/>
      <c r="BA981" s="183"/>
      <c r="BB981" s="183"/>
      <c r="BC981" s="183"/>
      <c r="BD981" s="183"/>
      <c r="BE981" s="183"/>
      <c r="BF981" s="183"/>
      <c r="BG981" s="183"/>
      <c r="BH981" s="183"/>
      <c r="BI981" s="183"/>
      <c r="BJ981" s="183"/>
      <c r="BK981" s="183"/>
      <c r="BL981" s="183"/>
      <c r="BM981" s="183"/>
    </row>
    <row r="982" spans="1:65" x14ac:dyDescent="0.2">
      <c r="A982" s="110"/>
      <c r="B982" s="110"/>
      <c r="C982" s="110"/>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c r="AB982" s="183"/>
      <c r="AC982" s="183"/>
      <c r="AD982" s="183"/>
      <c r="AE982" s="183"/>
      <c r="AF982" s="183"/>
      <c r="AG982" s="183"/>
      <c r="AH982" s="183"/>
      <c r="AI982" s="183"/>
      <c r="AJ982" s="183"/>
      <c r="AK982" s="183"/>
      <c r="AL982" s="183"/>
      <c r="AM982" s="183"/>
      <c r="AN982" s="183"/>
      <c r="AO982" s="183"/>
      <c r="AP982" s="183"/>
      <c r="AQ982" s="183"/>
      <c r="AR982" s="183"/>
      <c r="AS982" s="183"/>
      <c r="AT982" s="183"/>
      <c r="AU982" s="183"/>
      <c r="AV982" s="183"/>
      <c r="AW982" s="183"/>
      <c r="AX982" s="183"/>
      <c r="AY982" s="183"/>
      <c r="AZ982" s="183"/>
      <c r="BA982" s="183"/>
      <c r="BB982" s="183"/>
      <c r="BC982" s="183"/>
      <c r="BD982" s="183"/>
      <c r="BE982" s="183"/>
      <c r="BF982" s="183"/>
      <c r="BG982" s="183"/>
      <c r="BH982" s="183"/>
      <c r="BI982" s="183"/>
      <c r="BJ982" s="183"/>
      <c r="BK982" s="183"/>
      <c r="BL982" s="183"/>
      <c r="BM982" s="183"/>
    </row>
    <row r="983" spans="1:65" x14ac:dyDescent="0.2">
      <c r="A983" s="110"/>
      <c r="B983" s="110"/>
      <c r="C983" s="110"/>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c r="AB983" s="183"/>
      <c r="AC983" s="183"/>
      <c r="AD983" s="183"/>
      <c r="AE983" s="183"/>
      <c r="AF983" s="183"/>
      <c r="AG983" s="183"/>
      <c r="AH983" s="183"/>
      <c r="AI983" s="183"/>
      <c r="AJ983" s="183"/>
      <c r="AK983" s="183"/>
      <c r="AL983" s="183"/>
      <c r="AM983" s="183"/>
      <c r="AN983" s="183"/>
      <c r="AO983" s="183"/>
      <c r="AP983" s="183"/>
      <c r="AQ983" s="183"/>
      <c r="AR983" s="183"/>
      <c r="AS983" s="183"/>
      <c r="AT983" s="183"/>
      <c r="AU983" s="183"/>
      <c r="AV983" s="183"/>
      <c r="AW983" s="183"/>
      <c r="AX983" s="183"/>
      <c r="AY983" s="183"/>
      <c r="AZ983" s="183"/>
      <c r="BA983" s="183"/>
      <c r="BB983" s="183"/>
      <c r="BC983" s="183"/>
      <c r="BD983" s="183"/>
      <c r="BE983" s="183"/>
      <c r="BF983" s="183"/>
      <c r="BG983" s="183"/>
      <c r="BH983" s="183"/>
      <c r="BI983" s="183"/>
      <c r="BJ983" s="183"/>
      <c r="BK983" s="183"/>
      <c r="BL983" s="183"/>
      <c r="BM983" s="183"/>
    </row>
    <row r="984" spans="1:65" x14ac:dyDescent="0.2">
      <c r="A984" s="110"/>
      <c r="B984" s="110"/>
      <c r="C984" s="110"/>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c r="AB984" s="183"/>
      <c r="AC984" s="183"/>
      <c r="AD984" s="183"/>
      <c r="AE984" s="183"/>
      <c r="AF984" s="183"/>
      <c r="AG984" s="183"/>
      <c r="AH984" s="183"/>
      <c r="AI984" s="183"/>
      <c r="AJ984" s="183"/>
      <c r="AK984" s="183"/>
      <c r="AL984" s="183"/>
      <c r="AM984" s="183"/>
      <c r="AN984" s="183"/>
      <c r="AO984" s="183"/>
      <c r="AP984" s="183"/>
      <c r="AQ984" s="183"/>
      <c r="AR984" s="183"/>
      <c r="AS984" s="183"/>
      <c r="AT984" s="183"/>
      <c r="AU984" s="183"/>
      <c r="AV984" s="183"/>
      <c r="AW984" s="183"/>
      <c r="AX984" s="183"/>
      <c r="AY984" s="183"/>
      <c r="AZ984" s="183"/>
      <c r="BA984" s="183"/>
      <c r="BB984" s="183"/>
      <c r="BC984" s="183"/>
      <c r="BD984" s="183"/>
      <c r="BE984" s="183"/>
      <c r="BF984" s="183"/>
      <c r="BG984" s="183"/>
      <c r="BH984" s="183"/>
      <c r="BI984" s="183"/>
      <c r="BJ984" s="183"/>
      <c r="BK984" s="183"/>
      <c r="BL984" s="183"/>
      <c r="BM984" s="183"/>
    </row>
    <row r="985" spans="1:65" x14ac:dyDescent="0.2">
      <c r="A985" s="110"/>
      <c r="B985" s="110"/>
      <c r="C985" s="110"/>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c r="AB985" s="183"/>
      <c r="AC985" s="183"/>
      <c r="AD985" s="183"/>
      <c r="AE985" s="183"/>
      <c r="AF985" s="183"/>
      <c r="AG985" s="183"/>
      <c r="AH985" s="183"/>
      <c r="AI985" s="183"/>
      <c r="AJ985" s="183"/>
      <c r="AK985" s="183"/>
      <c r="AL985" s="183"/>
      <c r="AM985" s="183"/>
      <c r="AN985" s="183"/>
      <c r="AO985" s="183"/>
      <c r="AP985" s="183"/>
      <c r="AQ985" s="183"/>
      <c r="AR985" s="183"/>
      <c r="AS985" s="183"/>
      <c r="AT985" s="183"/>
      <c r="AU985" s="183"/>
      <c r="AV985" s="183"/>
      <c r="AW985" s="183"/>
      <c r="AX985" s="183"/>
      <c r="AY985" s="183"/>
      <c r="AZ985" s="183"/>
      <c r="BA985" s="183"/>
      <c r="BB985" s="183"/>
      <c r="BC985" s="183"/>
      <c r="BD985" s="183"/>
      <c r="BE985" s="183"/>
      <c r="BF985" s="183"/>
      <c r="BG985" s="183"/>
      <c r="BH985" s="183"/>
      <c r="BI985" s="183"/>
      <c r="BJ985" s="183"/>
      <c r="BK985" s="183"/>
      <c r="BL985" s="183"/>
      <c r="BM985" s="183"/>
    </row>
    <row r="986" spans="1:65" x14ac:dyDescent="0.2">
      <c r="A986" s="110"/>
      <c r="B986" s="110"/>
      <c r="C986" s="110"/>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c r="AB986" s="183"/>
      <c r="AC986" s="183"/>
      <c r="AD986" s="183"/>
      <c r="AE986" s="183"/>
      <c r="AF986" s="183"/>
      <c r="AG986" s="183"/>
      <c r="AH986" s="183"/>
      <c r="AI986" s="183"/>
      <c r="AJ986" s="183"/>
      <c r="AK986" s="183"/>
      <c r="AL986" s="183"/>
      <c r="AM986" s="183"/>
      <c r="AN986" s="183"/>
      <c r="AO986" s="183"/>
      <c r="AP986" s="183"/>
      <c r="AQ986" s="183"/>
      <c r="AR986" s="183"/>
      <c r="AS986" s="183"/>
      <c r="AT986" s="183"/>
      <c r="AU986" s="183"/>
      <c r="AV986" s="183"/>
      <c r="AW986" s="183"/>
      <c r="AX986" s="183"/>
      <c r="AY986" s="183"/>
      <c r="AZ986" s="183"/>
      <c r="BA986" s="183"/>
      <c r="BB986" s="183"/>
      <c r="BC986" s="183"/>
      <c r="BD986" s="183"/>
      <c r="BE986" s="183"/>
      <c r="BF986" s="183"/>
      <c r="BG986" s="183"/>
      <c r="BH986" s="183"/>
      <c r="BI986" s="183"/>
      <c r="BJ986" s="183"/>
      <c r="BK986" s="183"/>
      <c r="BL986" s="183"/>
      <c r="BM986" s="183"/>
    </row>
    <row r="987" spans="1:65" x14ac:dyDescent="0.2">
      <c r="A987" s="110"/>
      <c r="B987" s="110"/>
      <c r="C987" s="110"/>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c r="AB987" s="183"/>
      <c r="AC987" s="183"/>
      <c r="AD987" s="183"/>
      <c r="AE987" s="183"/>
      <c r="AF987" s="183"/>
      <c r="AG987" s="183"/>
      <c r="AH987" s="183"/>
      <c r="AI987" s="183"/>
      <c r="AJ987" s="183"/>
      <c r="AK987" s="183"/>
      <c r="AL987" s="183"/>
      <c r="AM987" s="183"/>
      <c r="AN987" s="183"/>
      <c r="AO987" s="183"/>
      <c r="AP987" s="183"/>
      <c r="AQ987" s="183"/>
      <c r="AR987" s="183"/>
      <c r="AS987" s="183"/>
      <c r="AT987" s="183"/>
      <c r="AU987" s="183"/>
      <c r="AV987" s="183"/>
      <c r="AW987" s="183"/>
      <c r="AX987" s="183"/>
      <c r="AY987" s="183"/>
      <c r="AZ987" s="183"/>
      <c r="BA987" s="183"/>
      <c r="BB987" s="183"/>
      <c r="BC987" s="183"/>
      <c r="BD987" s="183"/>
      <c r="BE987" s="183"/>
      <c r="BF987" s="183"/>
      <c r="BG987" s="183"/>
      <c r="BH987" s="183"/>
      <c r="BI987" s="183"/>
      <c r="BJ987" s="183"/>
      <c r="BK987" s="183"/>
      <c r="BL987" s="183"/>
      <c r="BM987" s="183"/>
    </row>
    <row r="988" spans="1:65" x14ac:dyDescent="0.2">
      <c r="A988" s="110"/>
      <c r="B988" s="110"/>
      <c r="C988" s="110"/>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c r="AB988" s="183"/>
      <c r="AC988" s="183"/>
      <c r="AD988" s="183"/>
      <c r="AE988" s="183"/>
      <c r="AF988" s="183"/>
      <c r="AG988" s="183"/>
      <c r="AH988" s="183"/>
      <c r="AI988" s="183"/>
      <c r="AJ988" s="183"/>
      <c r="AK988" s="183"/>
      <c r="AL988" s="183"/>
      <c r="AM988" s="183"/>
      <c r="AN988" s="183"/>
      <c r="AO988" s="183"/>
      <c r="AP988" s="183"/>
      <c r="AQ988" s="183"/>
      <c r="AR988" s="183"/>
      <c r="AS988" s="183"/>
      <c r="AT988" s="183"/>
      <c r="AU988" s="183"/>
      <c r="AV988" s="183"/>
      <c r="AW988" s="183"/>
      <c r="AX988" s="183"/>
      <c r="AY988" s="183"/>
      <c r="AZ988" s="183"/>
      <c r="BA988" s="183"/>
      <c r="BB988" s="183"/>
      <c r="BC988" s="183"/>
      <c r="BD988" s="183"/>
      <c r="BE988" s="183"/>
      <c r="BF988" s="183"/>
      <c r="BG988" s="183"/>
      <c r="BH988" s="183"/>
      <c r="BI988" s="183"/>
      <c r="BJ988" s="183"/>
      <c r="BK988" s="183"/>
      <c r="BL988" s="183"/>
      <c r="BM988" s="183"/>
    </row>
    <row r="989" spans="1:65" x14ac:dyDescent="0.2">
      <c r="A989" s="110"/>
      <c r="B989" s="110"/>
      <c r="C989" s="110"/>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3"/>
      <c r="AD989" s="183"/>
      <c r="AE989" s="183"/>
      <c r="AF989" s="183"/>
      <c r="AG989" s="183"/>
      <c r="AH989" s="183"/>
      <c r="AI989" s="183"/>
      <c r="AJ989" s="183"/>
      <c r="AK989" s="183"/>
      <c r="AL989" s="183"/>
      <c r="AM989" s="183"/>
      <c r="AN989" s="183"/>
      <c r="AO989" s="183"/>
      <c r="AP989" s="183"/>
      <c r="AQ989" s="183"/>
      <c r="AR989" s="183"/>
      <c r="AS989" s="183"/>
      <c r="AT989" s="183"/>
      <c r="AU989" s="183"/>
      <c r="AV989" s="183"/>
      <c r="AW989" s="183"/>
      <c r="AX989" s="183"/>
      <c r="AY989" s="183"/>
      <c r="AZ989" s="183"/>
      <c r="BA989" s="183"/>
      <c r="BB989" s="183"/>
      <c r="BC989" s="183"/>
      <c r="BD989" s="183"/>
      <c r="BE989" s="183"/>
      <c r="BF989" s="183"/>
      <c r="BG989" s="183"/>
      <c r="BH989" s="183"/>
      <c r="BI989" s="183"/>
      <c r="BJ989" s="183"/>
      <c r="BK989" s="183"/>
      <c r="BL989" s="183"/>
      <c r="BM989" s="183"/>
    </row>
    <row r="990" spans="1:65" x14ac:dyDescent="0.2">
      <c r="A990" s="110"/>
      <c r="B990" s="110"/>
      <c r="C990" s="110"/>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c r="AB990" s="183"/>
      <c r="AC990" s="183"/>
      <c r="AD990" s="183"/>
      <c r="AE990" s="183"/>
      <c r="AF990" s="183"/>
      <c r="AG990" s="183"/>
      <c r="AH990" s="183"/>
      <c r="AI990" s="183"/>
      <c r="AJ990" s="183"/>
      <c r="AK990" s="183"/>
      <c r="AL990" s="183"/>
      <c r="AM990" s="183"/>
      <c r="AN990" s="183"/>
      <c r="AO990" s="183"/>
      <c r="AP990" s="183"/>
      <c r="AQ990" s="183"/>
      <c r="AR990" s="183"/>
      <c r="AS990" s="183"/>
      <c r="AT990" s="183"/>
      <c r="AU990" s="183"/>
      <c r="AV990" s="183"/>
      <c r="AW990" s="183"/>
      <c r="AX990" s="183"/>
      <c r="AY990" s="183"/>
      <c r="AZ990" s="183"/>
      <c r="BA990" s="183"/>
      <c r="BB990" s="183"/>
      <c r="BC990" s="183"/>
      <c r="BD990" s="183"/>
      <c r="BE990" s="183"/>
      <c r="BF990" s="183"/>
      <c r="BG990" s="183"/>
      <c r="BH990" s="183"/>
      <c r="BI990" s="183"/>
      <c r="BJ990" s="183"/>
      <c r="BK990" s="183"/>
      <c r="BL990" s="183"/>
      <c r="BM990" s="183"/>
    </row>
    <row r="991" spans="1:65" x14ac:dyDescent="0.2">
      <c r="A991" s="110"/>
      <c r="B991" s="110"/>
      <c r="C991" s="110"/>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c r="AB991" s="183"/>
      <c r="AC991" s="183"/>
      <c r="AD991" s="183"/>
      <c r="AE991" s="183"/>
      <c r="AF991" s="183"/>
      <c r="AG991" s="183"/>
      <c r="AH991" s="183"/>
      <c r="AI991" s="183"/>
      <c r="AJ991" s="183"/>
      <c r="AK991" s="183"/>
      <c r="AL991" s="183"/>
      <c r="AM991" s="183"/>
      <c r="AN991" s="183"/>
      <c r="AO991" s="183"/>
      <c r="AP991" s="183"/>
      <c r="AQ991" s="183"/>
      <c r="AR991" s="183"/>
      <c r="AS991" s="183"/>
      <c r="AT991" s="183"/>
      <c r="AU991" s="183"/>
      <c r="AV991" s="183"/>
      <c r="AW991" s="183"/>
      <c r="AX991" s="183"/>
      <c r="AY991" s="183"/>
      <c r="AZ991" s="183"/>
      <c r="BA991" s="183"/>
      <c r="BB991" s="183"/>
      <c r="BC991" s="183"/>
      <c r="BD991" s="183"/>
      <c r="BE991" s="183"/>
      <c r="BF991" s="183"/>
      <c r="BG991" s="183"/>
      <c r="BH991" s="183"/>
      <c r="BI991" s="183"/>
      <c r="BJ991" s="183"/>
      <c r="BK991" s="183"/>
      <c r="BL991" s="183"/>
      <c r="BM991" s="183"/>
    </row>
    <row r="992" spans="1:65" x14ac:dyDescent="0.2">
      <c r="A992" s="110"/>
      <c r="B992" s="110"/>
      <c r="C992" s="110"/>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c r="AB992" s="183"/>
      <c r="AC992" s="183"/>
      <c r="AD992" s="183"/>
      <c r="AE992" s="183"/>
      <c r="AF992" s="183"/>
      <c r="AG992" s="183"/>
      <c r="AH992" s="183"/>
      <c r="AI992" s="183"/>
      <c r="AJ992" s="183"/>
      <c r="AK992" s="183"/>
      <c r="AL992" s="183"/>
      <c r="AM992" s="183"/>
      <c r="AN992" s="183"/>
      <c r="AO992" s="183"/>
      <c r="AP992" s="183"/>
      <c r="AQ992" s="183"/>
      <c r="AR992" s="183"/>
      <c r="AS992" s="183"/>
      <c r="AT992" s="183"/>
      <c r="AU992" s="183"/>
      <c r="AV992" s="183"/>
      <c r="AW992" s="183"/>
      <c r="AX992" s="183"/>
      <c r="AY992" s="183"/>
      <c r="AZ992" s="183"/>
      <c r="BA992" s="183"/>
      <c r="BB992" s="183"/>
      <c r="BC992" s="183"/>
      <c r="BD992" s="183"/>
      <c r="BE992" s="183"/>
      <c r="BF992" s="183"/>
      <c r="BG992" s="183"/>
      <c r="BH992" s="183"/>
      <c r="BI992" s="183"/>
      <c r="BJ992" s="183"/>
      <c r="BK992" s="183"/>
      <c r="BL992" s="183"/>
      <c r="BM992" s="183"/>
    </row>
    <row r="993" spans="1:65" x14ac:dyDescent="0.2">
      <c r="A993" s="110"/>
      <c r="B993" s="110"/>
      <c r="C993" s="110"/>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c r="AB993" s="183"/>
      <c r="AC993" s="183"/>
      <c r="AD993" s="183"/>
      <c r="AE993" s="183"/>
      <c r="AF993" s="183"/>
      <c r="AG993" s="183"/>
      <c r="AH993" s="183"/>
      <c r="AI993" s="183"/>
      <c r="AJ993" s="183"/>
      <c r="AK993" s="183"/>
      <c r="AL993" s="183"/>
      <c r="AM993" s="183"/>
      <c r="AN993" s="183"/>
      <c r="AO993" s="183"/>
      <c r="AP993" s="183"/>
      <c r="AQ993" s="183"/>
      <c r="AR993" s="183"/>
      <c r="AS993" s="183"/>
      <c r="AT993" s="183"/>
      <c r="AU993" s="183"/>
      <c r="AV993" s="183"/>
      <c r="AW993" s="183"/>
      <c r="AX993" s="183"/>
      <c r="AY993" s="183"/>
      <c r="AZ993" s="183"/>
      <c r="BA993" s="183"/>
      <c r="BB993" s="183"/>
      <c r="BC993" s="183"/>
      <c r="BD993" s="183"/>
      <c r="BE993" s="183"/>
      <c r="BF993" s="183"/>
      <c r="BG993" s="183"/>
      <c r="BH993" s="183"/>
      <c r="BI993" s="183"/>
      <c r="BJ993" s="183"/>
      <c r="BK993" s="183"/>
      <c r="BL993" s="183"/>
      <c r="BM993" s="183"/>
    </row>
    <row r="994" spans="1:65" x14ac:dyDescent="0.2">
      <c r="A994" s="110"/>
      <c r="B994" s="110"/>
      <c r="C994" s="110"/>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c r="AB994" s="183"/>
      <c r="AC994" s="183"/>
      <c r="AD994" s="183"/>
      <c r="AE994" s="183"/>
      <c r="AF994" s="183"/>
      <c r="AG994" s="183"/>
      <c r="AH994" s="183"/>
      <c r="AI994" s="183"/>
      <c r="AJ994" s="183"/>
      <c r="AK994" s="183"/>
      <c r="AL994" s="183"/>
      <c r="AM994" s="183"/>
      <c r="AN994" s="183"/>
      <c r="AO994" s="183"/>
      <c r="AP994" s="183"/>
      <c r="AQ994" s="183"/>
      <c r="AR994" s="183"/>
      <c r="AS994" s="183"/>
      <c r="AT994" s="183"/>
      <c r="AU994" s="183"/>
      <c r="AV994" s="183"/>
      <c r="AW994" s="183"/>
      <c r="AX994" s="183"/>
      <c r="AY994" s="183"/>
      <c r="AZ994" s="183"/>
      <c r="BA994" s="183"/>
      <c r="BB994" s="183"/>
      <c r="BC994" s="183"/>
      <c r="BD994" s="183"/>
      <c r="BE994" s="183"/>
      <c r="BF994" s="183"/>
      <c r="BG994" s="183"/>
      <c r="BH994" s="183"/>
      <c r="BI994" s="183"/>
      <c r="BJ994" s="183"/>
      <c r="BK994" s="183"/>
      <c r="BL994" s="183"/>
      <c r="BM994" s="183"/>
    </row>
    <row r="995" spans="1:65" x14ac:dyDescent="0.2">
      <c r="A995" s="110"/>
      <c r="B995" s="110"/>
      <c r="C995" s="110"/>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row>
    <row r="996" spans="1:65" x14ac:dyDescent="0.2">
      <c r="A996" s="110"/>
      <c r="B996" s="110"/>
      <c r="C996" s="110"/>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c r="AB996" s="183"/>
      <c r="AC996" s="183"/>
      <c r="AD996" s="183"/>
      <c r="AE996" s="183"/>
      <c r="AF996" s="183"/>
      <c r="AG996" s="183"/>
      <c r="AH996" s="183"/>
      <c r="AI996" s="183"/>
      <c r="AJ996" s="183"/>
      <c r="AK996" s="183"/>
      <c r="AL996" s="183"/>
      <c r="AM996" s="183"/>
      <c r="AN996" s="183"/>
      <c r="AO996" s="183"/>
      <c r="AP996" s="183"/>
      <c r="AQ996" s="183"/>
      <c r="AR996" s="183"/>
      <c r="AS996" s="183"/>
      <c r="AT996" s="183"/>
      <c r="AU996" s="183"/>
      <c r="AV996" s="183"/>
      <c r="AW996" s="183"/>
      <c r="AX996" s="183"/>
      <c r="AY996" s="183"/>
      <c r="AZ996" s="183"/>
      <c r="BA996" s="183"/>
      <c r="BB996" s="183"/>
      <c r="BC996" s="183"/>
      <c r="BD996" s="183"/>
      <c r="BE996" s="183"/>
      <c r="BF996" s="183"/>
      <c r="BG996" s="183"/>
      <c r="BH996" s="183"/>
      <c r="BI996" s="183"/>
      <c r="BJ996" s="183"/>
      <c r="BK996" s="183"/>
      <c r="BL996" s="183"/>
      <c r="BM996" s="183"/>
    </row>
    <row r="997" spans="1:65" x14ac:dyDescent="0.2">
      <c r="A997" s="110"/>
      <c r="B997" s="110"/>
      <c r="C997" s="110"/>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c r="AB997" s="183"/>
      <c r="AC997" s="183"/>
      <c r="AD997" s="183"/>
      <c r="AE997" s="183"/>
      <c r="AF997" s="183"/>
      <c r="AG997" s="183"/>
      <c r="AH997" s="183"/>
      <c r="AI997" s="183"/>
      <c r="AJ997" s="183"/>
      <c r="AK997" s="183"/>
      <c r="AL997" s="183"/>
      <c r="AM997" s="183"/>
      <c r="AN997" s="183"/>
      <c r="AO997" s="183"/>
      <c r="AP997" s="183"/>
      <c r="AQ997" s="183"/>
      <c r="AR997" s="183"/>
      <c r="AS997" s="183"/>
      <c r="AT997" s="183"/>
      <c r="AU997" s="183"/>
      <c r="AV997" s="183"/>
      <c r="AW997" s="183"/>
      <c r="AX997" s="183"/>
      <c r="AY997" s="183"/>
      <c r="AZ997" s="183"/>
      <c r="BA997" s="183"/>
      <c r="BB997" s="183"/>
      <c r="BC997" s="183"/>
      <c r="BD997" s="183"/>
      <c r="BE997" s="183"/>
      <c r="BF997" s="183"/>
      <c r="BG997" s="183"/>
      <c r="BH997" s="183"/>
      <c r="BI997" s="183"/>
      <c r="BJ997" s="183"/>
      <c r="BK997" s="183"/>
      <c r="BL997" s="183"/>
      <c r="BM997" s="183"/>
    </row>
    <row r="998" spans="1:65" x14ac:dyDescent="0.2">
      <c r="A998" s="110"/>
      <c r="B998" s="110"/>
      <c r="C998" s="110"/>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c r="AB998" s="183"/>
      <c r="AC998" s="183"/>
      <c r="AD998" s="183"/>
      <c r="AE998" s="183"/>
      <c r="AF998" s="183"/>
      <c r="AG998" s="183"/>
      <c r="AH998" s="183"/>
      <c r="AI998" s="183"/>
      <c r="AJ998" s="183"/>
      <c r="AK998" s="183"/>
      <c r="AL998" s="183"/>
      <c r="AM998" s="183"/>
      <c r="AN998" s="183"/>
      <c r="AO998" s="183"/>
      <c r="AP998" s="183"/>
      <c r="AQ998" s="183"/>
      <c r="AR998" s="183"/>
      <c r="AS998" s="183"/>
      <c r="AT998" s="183"/>
      <c r="AU998" s="183"/>
      <c r="AV998" s="183"/>
      <c r="AW998" s="183"/>
      <c r="AX998" s="183"/>
      <c r="AY998" s="183"/>
      <c r="AZ998" s="183"/>
      <c r="BA998" s="183"/>
      <c r="BB998" s="183"/>
      <c r="BC998" s="183"/>
      <c r="BD998" s="183"/>
      <c r="BE998" s="183"/>
      <c r="BF998" s="183"/>
      <c r="BG998" s="183"/>
      <c r="BH998" s="183"/>
      <c r="BI998" s="183"/>
      <c r="BJ998" s="183"/>
      <c r="BK998" s="183"/>
      <c r="BL998" s="183"/>
      <c r="BM998" s="183"/>
    </row>
    <row r="999" spans="1:65" x14ac:dyDescent="0.2">
      <c r="A999" s="110"/>
      <c r="B999" s="110"/>
      <c r="C999" s="110"/>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c r="AB999" s="183"/>
      <c r="AC999" s="183"/>
      <c r="AD999" s="183"/>
      <c r="AE999" s="183"/>
      <c r="AF999" s="183"/>
      <c r="AG999" s="183"/>
      <c r="AH999" s="183"/>
      <c r="AI999" s="183"/>
      <c r="AJ999" s="183"/>
      <c r="AK999" s="183"/>
      <c r="AL999" s="183"/>
      <c r="AM999" s="183"/>
      <c r="AN999" s="183"/>
      <c r="AO999" s="183"/>
      <c r="AP999" s="183"/>
      <c r="AQ999" s="183"/>
      <c r="AR999" s="183"/>
      <c r="AS999" s="183"/>
      <c r="AT999" s="183"/>
      <c r="AU999" s="183"/>
      <c r="AV999" s="183"/>
      <c r="AW999" s="183"/>
      <c r="AX999" s="183"/>
      <c r="AY999" s="183"/>
      <c r="AZ999" s="183"/>
      <c r="BA999" s="183"/>
      <c r="BB999" s="183"/>
      <c r="BC999" s="183"/>
      <c r="BD999" s="183"/>
      <c r="BE999" s="183"/>
      <c r="BF999" s="183"/>
      <c r="BG999" s="183"/>
      <c r="BH999" s="183"/>
      <c r="BI999" s="183"/>
      <c r="BJ999" s="183"/>
      <c r="BK999" s="183"/>
      <c r="BL999" s="183"/>
      <c r="BM999" s="183"/>
    </row>
    <row r="1000" spans="1:65" x14ac:dyDescent="0.2">
      <c r="A1000" s="110"/>
      <c r="B1000" s="110"/>
      <c r="C1000" s="110"/>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c r="AB1000" s="183"/>
      <c r="AC1000" s="183"/>
      <c r="AD1000" s="183"/>
      <c r="AE1000" s="183"/>
      <c r="AF1000" s="183"/>
      <c r="AG1000" s="183"/>
      <c r="AH1000" s="183"/>
      <c r="AI1000" s="183"/>
      <c r="AJ1000" s="183"/>
      <c r="AK1000" s="183"/>
      <c r="AL1000" s="183"/>
      <c r="AM1000" s="183"/>
      <c r="AN1000" s="183"/>
      <c r="AO1000" s="183"/>
      <c r="AP1000" s="183"/>
      <c r="AQ1000" s="183"/>
      <c r="AR1000" s="183"/>
      <c r="AS1000" s="183"/>
      <c r="AT1000" s="183"/>
      <c r="AU1000" s="183"/>
      <c r="AV1000" s="183"/>
      <c r="AW1000" s="183"/>
      <c r="AX1000" s="183"/>
      <c r="AY1000" s="183"/>
      <c r="AZ1000" s="183"/>
      <c r="BA1000" s="183"/>
      <c r="BB1000" s="183"/>
      <c r="BC1000" s="183"/>
      <c r="BD1000" s="183"/>
      <c r="BE1000" s="183"/>
      <c r="BF1000" s="183"/>
      <c r="BG1000" s="183"/>
      <c r="BH1000" s="183"/>
      <c r="BI1000" s="183"/>
      <c r="BJ1000" s="183"/>
      <c r="BK1000" s="183"/>
      <c r="BL1000" s="183"/>
      <c r="BM1000" s="183"/>
    </row>
    <row r="1001" spans="1:65" x14ac:dyDescent="0.2">
      <c r="A1001" s="110"/>
      <c r="B1001" s="110"/>
      <c r="C1001" s="110"/>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c r="AB1001" s="183"/>
      <c r="AC1001" s="183"/>
      <c r="AD1001" s="183"/>
      <c r="AE1001" s="183"/>
      <c r="AF1001" s="183"/>
      <c r="AG1001" s="183"/>
      <c r="AH1001" s="183"/>
      <c r="AI1001" s="183"/>
      <c r="AJ1001" s="183"/>
      <c r="AK1001" s="183"/>
      <c r="AL1001" s="183"/>
      <c r="AM1001" s="183"/>
      <c r="AN1001" s="183"/>
      <c r="AO1001" s="183"/>
      <c r="AP1001" s="183"/>
      <c r="AQ1001" s="183"/>
      <c r="AR1001" s="183"/>
      <c r="AS1001" s="183"/>
      <c r="AT1001" s="183"/>
      <c r="AU1001" s="183"/>
      <c r="AV1001" s="183"/>
      <c r="AW1001" s="183"/>
      <c r="AX1001" s="183"/>
      <c r="AY1001" s="183"/>
      <c r="AZ1001" s="183"/>
      <c r="BA1001" s="183"/>
      <c r="BB1001" s="183"/>
      <c r="BC1001" s="183"/>
      <c r="BD1001" s="183"/>
      <c r="BE1001" s="183"/>
      <c r="BF1001" s="183"/>
      <c r="BG1001" s="183"/>
      <c r="BH1001" s="183"/>
      <c r="BI1001" s="183"/>
      <c r="BJ1001" s="183"/>
      <c r="BK1001" s="183"/>
      <c r="BL1001" s="183"/>
      <c r="BM1001" s="183"/>
    </row>
    <row r="1002" spans="1:65" x14ac:dyDescent="0.2">
      <c r="A1002" s="110"/>
      <c r="B1002" s="110"/>
      <c r="C1002" s="110"/>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c r="AB1002" s="183"/>
      <c r="AC1002" s="183"/>
      <c r="AD1002" s="183"/>
      <c r="AE1002" s="183"/>
      <c r="AF1002" s="183"/>
      <c r="AG1002" s="183"/>
      <c r="AH1002" s="183"/>
      <c r="AI1002" s="183"/>
      <c r="AJ1002" s="183"/>
      <c r="AK1002" s="183"/>
      <c r="AL1002" s="183"/>
      <c r="AM1002" s="183"/>
      <c r="AN1002" s="183"/>
      <c r="AO1002" s="183"/>
      <c r="AP1002" s="183"/>
      <c r="AQ1002" s="183"/>
      <c r="AR1002" s="183"/>
      <c r="AS1002" s="183"/>
      <c r="AT1002" s="183"/>
      <c r="AU1002" s="183"/>
      <c r="AV1002" s="183"/>
      <c r="AW1002" s="183"/>
      <c r="AX1002" s="183"/>
      <c r="AY1002" s="183"/>
      <c r="AZ1002" s="183"/>
      <c r="BA1002" s="183"/>
      <c r="BB1002" s="183"/>
      <c r="BC1002" s="183"/>
      <c r="BD1002" s="183"/>
      <c r="BE1002" s="183"/>
      <c r="BF1002" s="183"/>
      <c r="BG1002" s="183"/>
      <c r="BH1002" s="183"/>
      <c r="BI1002" s="183"/>
      <c r="BJ1002" s="183"/>
      <c r="BK1002" s="183"/>
      <c r="BL1002" s="183"/>
      <c r="BM1002" s="183"/>
    </row>
    <row r="1003" spans="1:65" x14ac:dyDescent="0.2">
      <c r="A1003" s="110"/>
      <c r="B1003" s="110"/>
      <c r="C1003" s="110"/>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c r="AB1003" s="183"/>
      <c r="AC1003" s="183"/>
      <c r="AD1003" s="183"/>
      <c r="AE1003" s="183"/>
      <c r="AF1003" s="183"/>
      <c r="AG1003" s="183"/>
      <c r="AH1003" s="183"/>
      <c r="AI1003" s="183"/>
      <c r="AJ1003" s="183"/>
      <c r="AK1003" s="183"/>
      <c r="AL1003" s="183"/>
      <c r="AM1003" s="183"/>
      <c r="AN1003" s="183"/>
      <c r="AO1003" s="183"/>
      <c r="AP1003" s="183"/>
      <c r="AQ1003" s="183"/>
      <c r="AR1003" s="183"/>
      <c r="AS1003" s="183"/>
      <c r="AT1003" s="183"/>
      <c r="AU1003" s="183"/>
      <c r="AV1003" s="183"/>
      <c r="AW1003" s="183"/>
      <c r="AX1003" s="183"/>
      <c r="AY1003" s="183"/>
      <c r="AZ1003" s="183"/>
      <c r="BA1003" s="183"/>
      <c r="BB1003" s="183"/>
      <c r="BC1003" s="183"/>
      <c r="BD1003" s="183"/>
      <c r="BE1003" s="183"/>
      <c r="BF1003" s="183"/>
      <c r="BG1003" s="183"/>
      <c r="BH1003" s="183"/>
      <c r="BI1003" s="183"/>
      <c r="BJ1003" s="183"/>
      <c r="BK1003" s="183"/>
      <c r="BL1003" s="183"/>
      <c r="BM1003" s="183"/>
    </row>
    <row r="1004" spans="1:65" x14ac:dyDescent="0.2">
      <c r="A1004" s="110"/>
      <c r="B1004" s="110"/>
      <c r="C1004" s="110"/>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c r="AB1004" s="183"/>
      <c r="AC1004" s="183"/>
      <c r="AD1004" s="183"/>
      <c r="AE1004" s="183"/>
      <c r="AF1004" s="183"/>
      <c r="AG1004" s="183"/>
      <c r="AH1004" s="183"/>
      <c r="AI1004" s="183"/>
      <c r="AJ1004" s="183"/>
      <c r="AK1004" s="183"/>
      <c r="AL1004" s="183"/>
      <c r="AM1004" s="183"/>
      <c r="AN1004" s="183"/>
      <c r="AO1004" s="183"/>
      <c r="AP1004" s="183"/>
      <c r="AQ1004" s="183"/>
      <c r="AR1004" s="183"/>
      <c r="AS1004" s="183"/>
      <c r="AT1004" s="183"/>
      <c r="AU1004" s="183"/>
      <c r="AV1004" s="183"/>
      <c r="AW1004" s="183"/>
      <c r="AX1004" s="183"/>
      <c r="AY1004" s="183"/>
      <c r="AZ1004" s="183"/>
      <c r="BA1004" s="183"/>
      <c r="BB1004" s="183"/>
      <c r="BC1004" s="183"/>
      <c r="BD1004" s="183"/>
      <c r="BE1004" s="183"/>
      <c r="BF1004" s="183"/>
      <c r="BG1004" s="183"/>
      <c r="BH1004" s="183"/>
      <c r="BI1004" s="183"/>
      <c r="BJ1004" s="183"/>
      <c r="BK1004" s="183"/>
      <c r="BL1004" s="183"/>
      <c r="BM1004" s="183"/>
    </row>
    <row r="1005" spans="1:65" x14ac:dyDescent="0.2">
      <c r="A1005" s="110"/>
      <c r="B1005" s="110"/>
      <c r="C1005" s="110"/>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c r="AB1005" s="183"/>
      <c r="AC1005" s="183"/>
      <c r="AD1005" s="183"/>
      <c r="AE1005" s="183"/>
      <c r="AF1005" s="183"/>
      <c r="AG1005" s="183"/>
      <c r="AH1005" s="183"/>
      <c r="AI1005" s="183"/>
      <c r="AJ1005" s="183"/>
      <c r="AK1005" s="183"/>
      <c r="AL1005" s="183"/>
      <c r="AM1005" s="183"/>
      <c r="AN1005" s="183"/>
      <c r="AO1005" s="183"/>
      <c r="AP1005" s="183"/>
      <c r="AQ1005" s="183"/>
      <c r="AR1005" s="183"/>
      <c r="AS1005" s="183"/>
      <c r="AT1005" s="183"/>
      <c r="AU1005" s="183"/>
      <c r="AV1005" s="183"/>
      <c r="AW1005" s="183"/>
      <c r="AX1005" s="183"/>
      <c r="AY1005" s="183"/>
      <c r="AZ1005" s="183"/>
      <c r="BA1005" s="183"/>
      <c r="BB1005" s="183"/>
      <c r="BC1005" s="183"/>
      <c r="BD1005" s="183"/>
      <c r="BE1005" s="183"/>
      <c r="BF1005" s="183"/>
      <c r="BG1005" s="183"/>
      <c r="BH1005" s="183"/>
      <c r="BI1005" s="183"/>
      <c r="BJ1005" s="183"/>
      <c r="BK1005" s="183"/>
      <c r="BL1005" s="183"/>
      <c r="BM1005" s="183"/>
    </row>
    <row r="1006" spans="1:65" x14ac:dyDescent="0.2">
      <c r="A1006" s="110"/>
      <c r="B1006" s="110"/>
      <c r="C1006" s="110"/>
      <c r="D1006" s="183"/>
      <c r="E1006" s="183"/>
      <c r="F1006" s="183"/>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c r="AB1006" s="183"/>
      <c r="AC1006" s="183"/>
      <c r="AD1006" s="183"/>
      <c r="AE1006" s="183"/>
      <c r="AF1006" s="183"/>
      <c r="AG1006" s="183"/>
      <c r="AH1006" s="183"/>
      <c r="AI1006" s="183"/>
      <c r="AJ1006" s="183"/>
      <c r="AK1006" s="183"/>
      <c r="AL1006" s="183"/>
      <c r="AM1006" s="183"/>
      <c r="AN1006" s="183"/>
      <c r="AO1006" s="183"/>
      <c r="AP1006" s="183"/>
      <c r="AQ1006" s="183"/>
      <c r="AR1006" s="183"/>
      <c r="AS1006" s="183"/>
      <c r="AT1006" s="183"/>
      <c r="AU1006" s="183"/>
      <c r="AV1006" s="183"/>
      <c r="AW1006" s="183"/>
      <c r="AX1006" s="183"/>
      <c r="AY1006" s="183"/>
      <c r="AZ1006" s="183"/>
      <c r="BA1006" s="183"/>
      <c r="BB1006" s="183"/>
      <c r="BC1006" s="183"/>
      <c r="BD1006" s="183"/>
      <c r="BE1006" s="183"/>
      <c r="BF1006" s="183"/>
      <c r="BG1006" s="183"/>
      <c r="BH1006" s="183"/>
      <c r="BI1006" s="183"/>
      <c r="BJ1006" s="183"/>
      <c r="BK1006" s="183"/>
      <c r="BL1006" s="183"/>
      <c r="BM1006" s="183"/>
    </row>
    <row r="1007" spans="1:65" x14ac:dyDescent="0.2">
      <c r="A1007" s="110"/>
      <c r="B1007" s="110"/>
      <c r="C1007" s="110"/>
      <c r="D1007" s="183"/>
      <c r="E1007" s="183"/>
      <c r="F1007" s="183"/>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c r="AB1007" s="183"/>
      <c r="AC1007" s="183"/>
      <c r="AD1007" s="183"/>
      <c r="AE1007" s="183"/>
      <c r="AF1007" s="183"/>
      <c r="AG1007" s="183"/>
      <c r="AH1007" s="183"/>
      <c r="AI1007" s="183"/>
      <c r="AJ1007" s="183"/>
      <c r="AK1007" s="183"/>
      <c r="AL1007" s="183"/>
      <c r="AM1007" s="183"/>
      <c r="AN1007" s="183"/>
      <c r="AO1007" s="183"/>
      <c r="AP1007" s="183"/>
      <c r="AQ1007" s="183"/>
      <c r="AR1007" s="183"/>
      <c r="AS1007" s="183"/>
      <c r="AT1007" s="183"/>
      <c r="AU1007" s="183"/>
      <c r="AV1007" s="183"/>
      <c r="AW1007" s="183"/>
      <c r="AX1007" s="183"/>
      <c r="AY1007" s="183"/>
      <c r="AZ1007" s="183"/>
      <c r="BA1007" s="183"/>
      <c r="BB1007" s="183"/>
      <c r="BC1007" s="183"/>
      <c r="BD1007" s="183"/>
      <c r="BE1007" s="183"/>
      <c r="BF1007" s="183"/>
      <c r="BG1007" s="183"/>
      <c r="BH1007" s="183"/>
      <c r="BI1007" s="183"/>
      <c r="BJ1007" s="183"/>
      <c r="BK1007" s="183"/>
      <c r="BL1007" s="183"/>
      <c r="BM1007" s="183"/>
    </row>
    <row r="1008" spans="1:65" x14ac:dyDescent="0.2">
      <c r="A1008" s="110"/>
      <c r="B1008" s="110"/>
      <c r="C1008" s="110"/>
      <c r="D1008" s="183"/>
      <c r="E1008" s="183"/>
      <c r="F1008" s="183"/>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c r="AB1008" s="183"/>
      <c r="AC1008" s="183"/>
      <c r="AD1008" s="183"/>
      <c r="AE1008" s="183"/>
      <c r="AF1008" s="183"/>
      <c r="AG1008" s="183"/>
      <c r="AH1008" s="183"/>
      <c r="AI1008" s="183"/>
      <c r="AJ1008" s="183"/>
      <c r="AK1008" s="183"/>
      <c r="AL1008" s="183"/>
      <c r="AM1008" s="183"/>
      <c r="AN1008" s="183"/>
      <c r="AO1008" s="183"/>
      <c r="AP1008" s="183"/>
      <c r="AQ1008" s="183"/>
      <c r="AR1008" s="183"/>
      <c r="AS1008" s="183"/>
      <c r="AT1008" s="183"/>
      <c r="AU1008" s="183"/>
      <c r="AV1008" s="183"/>
      <c r="AW1008" s="183"/>
      <c r="AX1008" s="183"/>
      <c r="AY1008" s="183"/>
      <c r="AZ1008" s="183"/>
      <c r="BA1008" s="183"/>
      <c r="BB1008" s="183"/>
      <c r="BC1008" s="183"/>
      <c r="BD1008" s="183"/>
      <c r="BE1008" s="183"/>
      <c r="BF1008" s="183"/>
      <c r="BG1008" s="183"/>
      <c r="BH1008" s="183"/>
      <c r="BI1008" s="183"/>
      <c r="BJ1008" s="183"/>
      <c r="BK1008" s="183"/>
      <c r="BL1008" s="183"/>
      <c r="BM1008" s="183"/>
    </row>
    <row r="1009" spans="1:65" x14ac:dyDescent="0.2">
      <c r="A1009" s="110"/>
      <c r="B1009" s="110"/>
      <c r="C1009" s="110"/>
      <c r="D1009" s="183"/>
      <c r="E1009" s="183"/>
      <c r="F1009" s="183"/>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c r="AB1009" s="183"/>
      <c r="AC1009" s="183"/>
      <c r="AD1009" s="183"/>
      <c r="AE1009" s="183"/>
      <c r="AF1009" s="183"/>
      <c r="AG1009" s="183"/>
      <c r="AH1009" s="183"/>
      <c r="AI1009" s="183"/>
      <c r="AJ1009" s="183"/>
      <c r="AK1009" s="183"/>
      <c r="AL1009" s="183"/>
      <c r="AM1009" s="183"/>
      <c r="AN1009" s="183"/>
      <c r="AO1009" s="183"/>
      <c r="AP1009" s="183"/>
      <c r="AQ1009" s="183"/>
      <c r="AR1009" s="183"/>
      <c r="AS1009" s="183"/>
      <c r="AT1009" s="183"/>
      <c r="AU1009" s="183"/>
      <c r="AV1009" s="183"/>
      <c r="AW1009" s="183"/>
      <c r="AX1009" s="183"/>
      <c r="AY1009" s="183"/>
      <c r="AZ1009" s="183"/>
      <c r="BA1009" s="183"/>
      <c r="BB1009" s="183"/>
      <c r="BC1009" s="183"/>
      <c r="BD1009" s="183"/>
      <c r="BE1009" s="183"/>
      <c r="BF1009" s="183"/>
      <c r="BG1009" s="183"/>
      <c r="BH1009" s="183"/>
      <c r="BI1009" s="183"/>
      <c r="BJ1009" s="183"/>
      <c r="BK1009" s="183"/>
      <c r="BL1009" s="183"/>
      <c r="BM1009" s="183"/>
    </row>
    <row r="1010" spans="1:65" x14ac:dyDescent="0.2">
      <c r="A1010" s="110"/>
      <c r="B1010" s="110"/>
      <c r="C1010" s="110"/>
      <c r="D1010" s="183"/>
      <c r="E1010" s="183"/>
      <c r="F1010" s="183"/>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c r="AB1010" s="183"/>
      <c r="AC1010" s="183"/>
      <c r="AD1010" s="183"/>
      <c r="AE1010" s="183"/>
      <c r="AF1010" s="183"/>
      <c r="AG1010" s="183"/>
      <c r="AH1010" s="183"/>
      <c r="AI1010" s="183"/>
      <c r="AJ1010" s="183"/>
      <c r="AK1010" s="183"/>
      <c r="AL1010" s="183"/>
      <c r="AM1010" s="183"/>
      <c r="AN1010" s="183"/>
      <c r="AO1010" s="183"/>
      <c r="AP1010" s="183"/>
      <c r="AQ1010" s="183"/>
      <c r="AR1010" s="183"/>
      <c r="AS1010" s="183"/>
      <c r="AT1010" s="183"/>
      <c r="AU1010" s="183"/>
      <c r="AV1010" s="183"/>
      <c r="AW1010" s="183"/>
      <c r="AX1010" s="183"/>
      <c r="AY1010" s="183"/>
      <c r="AZ1010" s="183"/>
      <c r="BA1010" s="183"/>
      <c r="BB1010" s="183"/>
      <c r="BC1010" s="183"/>
      <c r="BD1010" s="183"/>
      <c r="BE1010" s="183"/>
      <c r="BF1010" s="183"/>
      <c r="BG1010" s="183"/>
      <c r="BH1010" s="183"/>
      <c r="BI1010" s="183"/>
      <c r="BJ1010" s="183"/>
      <c r="BK1010" s="183"/>
      <c r="BL1010" s="183"/>
      <c r="BM1010" s="183"/>
    </row>
    <row r="1011" spans="1:65" x14ac:dyDescent="0.2">
      <c r="A1011" s="110"/>
      <c r="B1011" s="110"/>
      <c r="C1011" s="110"/>
      <c r="D1011" s="183"/>
      <c r="E1011" s="183"/>
      <c r="F1011" s="183"/>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c r="AB1011" s="183"/>
      <c r="AC1011" s="183"/>
      <c r="AD1011" s="183"/>
      <c r="AE1011" s="183"/>
      <c r="AF1011" s="183"/>
      <c r="AG1011" s="183"/>
      <c r="AH1011" s="183"/>
      <c r="AI1011" s="183"/>
      <c r="AJ1011" s="183"/>
      <c r="AK1011" s="183"/>
      <c r="AL1011" s="183"/>
      <c r="AM1011" s="183"/>
      <c r="AN1011" s="183"/>
      <c r="AO1011" s="183"/>
      <c r="AP1011" s="183"/>
      <c r="AQ1011" s="183"/>
      <c r="AR1011" s="183"/>
      <c r="AS1011" s="183"/>
      <c r="AT1011" s="183"/>
      <c r="AU1011" s="183"/>
      <c r="AV1011" s="183"/>
      <c r="AW1011" s="183"/>
      <c r="AX1011" s="183"/>
      <c r="AY1011" s="183"/>
      <c r="AZ1011" s="183"/>
      <c r="BA1011" s="183"/>
      <c r="BB1011" s="183"/>
      <c r="BC1011" s="183"/>
      <c r="BD1011" s="183"/>
      <c r="BE1011" s="183"/>
      <c r="BF1011" s="183"/>
      <c r="BG1011" s="183"/>
      <c r="BH1011" s="183"/>
      <c r="BI1011" s="183"/>
      <c r="BJ1011" s="183"/>
      <c r="BK1011" s="183"/>
      <c r="BL1011" s="183"/>
      <c r="BM1011" s="183"/>
    </row>
    <row r="1012" spans="1:65" x14ac:dyDescent="0.2">
      <c r="A1012" s="110"/>
      <c r="B1012" s="110"/>
      <c r="C1012" s="110"/>
      <c r="D1012" s="183"/>
      <c r="E1012" s="183"/>
      <c r="F1012" s="183"/>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c r="AB1012" s="183"/>
      <c r="AC1012" s="183"/>
      <c r="AD1012" s="183"/>
      <c r="AE1012" s="183"/>
      <c r="AF1012" s="183"/>
      <c r="AG1012" s="183"/>
      <c r="AH1012" s="183"/>
      <c r="AI1012" s="183"/>
      <c r="AJ1012" s="183"/>
      <c r="AK1012" s="183"/>
      <c r="AL1012" s="183"/>
      <c r="AM1012" s="183"/>
      <c r="AN1012" s="183"/>
      <c r="AO1012" s="183"/>
      <c r="AP1012" s="183"/>
      <c r="AQ1012" s="183"/>
      <c r="AR1012" s="183"/>
      <c r="AS1012" s="183"/>
      <c r="AT1012" s="183"/>
      <c r="AU1012" s="183"/>
      <c r="AV1012" s="183"/>
      <c r="AW1012" s="183"/>
      <c r="AX1012" s="183"/>
      <c r="AY1012" s="183"/>
      <c r="AZ1012" s="183"/>
      <c r="BA1012" s="183"/>
      <c r="BB1012" s="183"/>
      <c r="BC1012" s="183"/>
      <c r="BD1012" s="183"/>
      <c r="BE1012" s="183"/>
      <c r="BF1012" s="183"/>
      <c r="BG1012" s="183"/>
      <c r="BH1012" s="183"/>
      <c r="BI1012" s="183"/>
      <c r="BJ1012" s="183"/>
      <c r="BK1012" s="183"/>
      <c r="BL1012" s="183"/>
      <c r="BM1012" s="183"/>
    </row>
    <row r="1013" spans="1:65" x14ac:dyDescent="0.2">
      <c r="A1013" s="110"/>
      <c r="B1013" s="110"/>
      <c r="C1013" s="110"/>
      <c r="D1013" s="183"/>
      <c r="E1013" s="183"/>
      <c r="F1013" s="183"/>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c r="AB1013" s="183"/>
      <c r="AC1013" s="183"/>
      <c r="AD1013" s="183"/>
      <c r="AE1013" s="183"/>
      <c r="AF1013" s="183"/>
      <c r="AG1013" s="183"/>
      <c r="AH1013" s="183"/>
      <c r="AI1013" s="183"/>
      <c r="AJ1013" s="183"/>
      <c r="AK1013" s="183"/>
      <c r="AL1013" s="183"/>
      <c r="AM1013" s="183"/>
      <c r="AN1013" s="183"/>
      <c r="AO1013" s="183"/>
      <c r="AP1013" s="183"/>
      <c r="AQ1013" s="183"/>
      <c r="AR1013" s="183"/>
      <c r="AS1013" s="183"/>
      <c r="AT1013" s="183"/>
      <c r="AU1013" s="183"/>
      <c r="AV1013" s="183"/>
      <c r="AW1013" s="183"/>
      <c r="AX1013" s="183"/>
      <c r="AY1013" s="183"/>
      <c r="AZ1013" s="183"/>
      <c r="BA1013" s="183"/>
      <c r="BB1013" s="183"/>
      <c r="BC1013" s="183"/>
      <c r="BD1013" s="183"/>
      <c r="BE1013" s="183"/>
      <c r="BF1013" s="183"/>
      <c r="BG1013" s="183"/>
      <c r="BH1013" s="183"/>
      <c r="BI1013" s="183"/>
      <c r="BJ1013" s="183"/>
      <c r="BK1013" s="183"/>
      <c r="BL1013" s="183"/>
      <c r="BM1013" s="183"/>
    </row>
    <row r="1014" spans="1:65" x14ac:dyDescent="0.2">
      <c r="A1014" s="110"/>
      <c r="B1014" s="110"/>
      <c r="C1014" s="110"/>
      <c r="D1014" s="183"/>
      <c r="E1014" s="183"/>
      <c r="F1014" s="183"/>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c r="AB1014" s="183"/>
      <c r="AC1014" s="183"/>
      <c r="AD1014" s="183"/>
      <c r="AE1014" s="183"/>
      <c r="AF1014" s="183"/>
      <c r="AG1014" s="183"/>
      <c r="AH1014" s="183"/>
      <c r="AI1014" s="183"/>
      <c r="AJ1014" s="183"/>
      <c r="AK1014" s="183"/>
      <c r="AL1014" s="183"/>
      <c r="AM1014" s="183"/>
      <c r="AN1014" s="183"/>
      <c r="AO1014" s="183"/>
      <c r="AP1014" s="183"/>
      <c r="AQ1014" s="183"/>
      <c r="AR1014" s="183"/>
      <c r="AS1014" s="183"/>
      <c r="AT1014" s="183"/>
      <c r="AU1014" s="183"/>
      <c r="AV1014" s="183"/>
      <c r="AW1014" s="183"/>
      <c r="AX1014" s="183"/>
      <c r="AY1014" s="183"/>
      <c r="AZ1014" s="183"/>
      <c r="BA1014" s="183"/>
      <c r="BB1014" s="183"/>
      <c r="BC1014" s="183"/>
      <c r="BD1014" s="183"/>
      <c r="BE1014" s="183"/>
      <c r="BF1014" s="183"/>
      <c r="BG1014" s="183"/>
      <c r="BH1014" s="183"/>
      <c r="BI1014" s="183"/>
      <c r="BJ1014" s="183"/>
      <c r="BK1014" s="183"/>
      <c r="BL1014" s="183"/>
      <c r="BM1014" s="183"/>
    </row>
    <row r="1015" spans="1:65" x14ac:dyDescent="0.2">
      <c r="A1015" s="110"/>
      <c r="B1015" s="110"/>
      <c r="C1015" s="110"/>
      <c r="D1015" s="183"/>
      <c r="E1015" s="183"/>
      <c r="F1015" s="183"/>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c r="AB1015" s="183"/>
      <c r="AC1015" s="183"/>
      <c r="AD1015" s="183"/>
      <c r="AE1015" s="183"/>
      <c r="AF1015" s="183"/>
      <c r="AG1015" s="183"/>
      <c r="AH1015" s="183"/>
      <c r="AI1015" s="183"/>
      <c r="AJ1015" s="183"/>
      <c r="AK1015" s="183"/>
      <c r="AL1015" s="183"/>
      <c r="AM1015" s="183"/>
      <c r="AN1015" s="183"/>
      <c r="AO1015" s="183"/>
      <c r="AP1015" s="183"/>
      <c r="AQ1015" s="183"/>
      <c r="AR1015" s="183"/>
      <c r="AS1015" s="183"/>
      <c r="AT1015" s="183"/>
      <c r="AU1015" s="183"/>
      <c r="AV1015" s="183"/>
      <c r="AW1015" s="183"/>
      <c r="AX1015" s="183"/>
      <c r="AY1015" s="183"/>
      <c r="AZ1015" s="183"/>
      <c r="BA1015" s="183"/>
      <c r="BB1015" s="183"/>
      <c r="BC1015" s="183"/>
      <c r="BD1015" s="183"/>
      <c r="BE1015" s="183"/>
      <c r="BF1015" s="183"/>
      <c r="BG1015" s="183"/>
      <c r="BH1015" s="183"/>
      <c r="BI1015" s="183"/>
      <c r="BJ1015" s="183"/>
      <c r="BK1015" s="183"/>
      <c r="BL1015" s="183"/>
      <c r="BM1015" s="183"/>
    </row>
    <row r="1016" spans="1:65" x14ac:dyDescent="0.2">
      <c r="A1016" s="110"/>
      <c r="B1016" s="110"/>
      <c r="C1016" s="110"/>
      <c r="D1016" s="183"/>
      <c r="E1016" s="183"/>
      <c r="F1016" s="183"/>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c r="AB1016" s="183"/>
      <c r="AC1016" s="183"/>
      <c r="AD1016" s="183"/>
      <c r="AE1016" s="183"/>
      <c r="AF1016" s="183"/>
      <c r="AG1016" s="183"/>
      <c r="AH1016" s="183"/>
      <c r="AI1016" s="183"/>
      <c r="AJ1016" s="183"/>
      <c r="AK1016" s="183"/>
      <c r="AL1016" s="183"/>
      <c r="AM1016" s="183"/>
      <c r="AN1016" s="183"/>
      <c r="AO1016" s="183"/>
      <c r="AP1016" s="183"/>
      <c r="AQ1016" s="183"/>
      <c r="AR1016" s="183"/>
      <c r="AS1016" s="183"/>
      <c r="AT1016" s="183"/>
      <c r="AU1016" s="183"/>
      <c r="AV1016" s="183"/>
      <c r="AW1016" s="183"/>
      <c r="AX1016" s="183"/>
      <c r="AY1016" s="183"/>
      <c r="AZ1016" s="183"/>
      <c r="BA1016" s="183"/>
      <c r="BB1016" s="183"/>
      <c r="BC1016" s="183"/>
      <c r="BD1016" s="183"/>
      <c r="BE1016" s="183"/>
      <c r="BF1016" s="183"/>
      <c r="BG1016" s="183"/>
      <c r="BH1016" s="183"/>
      <c r="BI1016" s="183"/>
      <c r="BJ1016" s="183"/>
      <c r="BK1016" s="183"/>
      <c r="BL1016" s="183"/>
      <c r="BM1016" s="183"/>
    </row>
    <row r="1017" spans="1:65" x14ac:dyDescent="0.2">
      <c r="A1017" s="110"/>
      <c r="B1017" s="110"/>
      <c r="C1017" s="110"/>
      <c r="D1017" s="183"/>
      <c r="E1017" s="183"/>
      <c r="F1017" s="183"/>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c r="AB1017" s="183"/>
      <c r="AC1017" s="183"/>
      <c r="AD1017" s="183"/>
      <c r="AE1017" s="183"/>
      <c r="AF1017" s="183"/>
      <c r="AG1017" s="183"/>
      <c r="AH1017" s="183"/>
      <c r="AI1017" s="183"/>
      <c r="AJ1017" s="183"/>
      <c r="AK1017" s="183"/>
      <c r="AL1017" s="183"/>
      <c r="AM1017" s="183"/>
      <c r="AN1017" s="183"/>
      <c r="AO1017" s="183"/>
      <c r="AP1017" s="183"/>
      <c r="AQ1017" s="183"/>
      <c r="AR1017" s="183"/>
      <c r="AS1017" s="183"/>
      <c r="AT1017" s="183"/>
      <c r="AU1017" s="183"/>
      <c r="AV1017" s="183"/>
      <c r="AW1017" s="183"/>
      <c r="AX1017" s="183"/>
      <c r="AY1017" s="183"/>
      <c r="AZ1017" s="183"/>
      <c r="BA1017" s="183"/>
      <c r="BB1017" s="183"/>
      <c r="BC1017" s="183"/>
      <c r="BD1017" s="183"/>
      <c r="BE1017" s="183"/>
      <c r="BF1017" s="183"/>
      <c r="BG1017" s="183"/>
      <c r="BH1017" s="183"/>
      <c r="BI1017" s="183"/>
      <c r="BJ1017" s="183"/>
      <c r="BK1017" s="183"/>
      <c r="BL1017" s="183"/>
      <c r="BM1017" s="183"/>
    </row>
    <row r="1018" spans="1:65" x14ac:dyDescent="0.2">
      <c r="A1018" s="110"/>
      <c r="B1018" s="110"/>
      <c r="C1018" s="110"/>
      <c r="D1018" s="183"/>
      <c r="E1018" s="183"/>
      <c r="F1018" s="183"/>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c r="AB1018" s="183"/>
      <c r="AC1018" s="183"/>
      <c r="AD1018" s="183"/>
      <c r="AE1018" s="183"/>
      <c r="AF1018" s="183"/>
      <c r="AG1018" s="183"/>
      <c r="AH1018" s="183"/>
      <c r="AI1018" s="183"/>
      <c r="AJ1018" s="183"/>
      <c r="AK1018" s="183"/>
      <c r="AL1018" s="183"/>
      <c r="AM1018" s="183"/>
      <c r="AN1018" s="183"/>
      <c r="AO1018" s="183"/>
      <c r="AP1018" s="183"/>
      <c r="AQ1018" s="183"/>
      <c r="AR1018" s="183"/>
      <c r="AS1018" s="183"/>
      <c r="AT1018" s="183"/>
      <c r="AU1018" s="183"/>
      <c r="AV1018" s="183"/>
      <c r="AW1018" s="183"/>
      <c r="AX1018" s="183"/>
      <c r="AY1018" s="183"/>
      <c r="AZ1018" s="183"/>
      <c r="BA1018" s="183"/>
      <c r="BB1018" s="183"/>
      <c r="BC1018" s="183"/>
      <c r="BD1018" s="183"/>
      <c r="BE1018" s="183"/>
      <c r="BF1018" s="183"/>
      <c r="BG1018" s="183"/>
      <c r="BH1018" s="183"/>
      <c r="BI1018" s="183"/>
      <c r="BJ1018" s="183"/>
      <c r="BK1018" s="183"/>
      <c r="BL1018" s="183"/>
      <c r="BM1018" s="183"/>
    </row>
    <row r="1019" spans="1:65" x14ac:dyDescent="0.2">
      <c r="A1019" s="110"/>
      <c r="B1019" s="110"/>
      <c r="C1019" s="110"/>
      <c r="D1019" s="183"/>
      <c r="E1019" s="183"/>
      <c r="F1019" s="183"/>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c r="AB1019" s="183"/>
      <c r="AC1019" s="183"/>
      <c r="AD1019" s="183"/>
      <c r="AE1019" s="183"/>
      <c r="AF1019" s="183"/>
      <c r="AG1019" s="183"/>
      <c r="AH1019" s="183"/>
      <c r="AI1019" s="183"/>
      <c r="AJ1019" s="183"/>
      <c r="AK1019" s="183"/>
      <c r="AL1019" s="183"/>
      <c r="AM1019" s="183"/>
      <c r="AN1019" s="183"/>
      <c r="AO1019" s="183"/>
      <c r="AP1019" s="183"/>
      <c r="AQ1019" s="183"/>
      <c r="AR1019" s="183"/>
      <c r="AS1019" s="183"/>
      <c r="AT1019" s="183"/>
      <c r="AU1019" s="183"/>
      <c r="AV1019" s="183"/>
      <c r="AW1019" s="183"/>
      <c r="AX1019" s="183"/>
      <c r="AY1019" s="183"/>
      <c r="AZ1019" s="183"/>
      <c r="BA1019" s="183"/>
      <c r="BB1019" s="183"/>
      <c r="BC1019" s="183"/>
      <c r="BD1019" s="183"/>
      <c r="BE1019" s="183"/>
      <c r="BF1019" s="183"/>
      <c r="BG1019" s="183"/>
      <c r="BH1019" s="183"/>
      <c r="BI1019" s="183"/>
      <c r="BJ1019" s="183"/>
      <c r="BK1019" s="183"/>
      <c r="BL1019" s="183"/>
      <c r="BM1019" s="183"/>
    </row>
    <row r="1020" spans="1:65" x14ac:dyDescent="0.2">
      <c r="A1020" s="110"/>
      <c r="B1020" s="110"/>
      <c r="C1020" s="110"/>
      <c r="D1020" s="183"/>
      <c r="E1020" s="183"/>
      <c r="F1020" s="183"/>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c r="AB1020" s="183"/>
      <c r="AC1020" s="183"/>
      <c r="AD1020" s="183"/>
      <c r="AE1020" s="183"/>
      <c r="AF1020" s="183"/>
      <c r="AG1020" s="183"/>
      <c r="AH1020" s="183"/>
      <c r="AI1020" s="183"/>
      <c r="AJ1020" s="183"/>
      <c r="AK1020" s="183"/>
      <c r="AL1020" s="183"/>
      <c r="AM1020" s="183"/>
      <c r="AN1020" s="183"/>
      <c r="AO1020" s="183"/>
      <c r="AP1020" s="183"/>
      <c r="AQ1020" s="183"/>
      <c r="AR1020" s="183"/>
      <c r="AS1020" s="183"/>
      <c r="AT1020" s="183"/>
      <c r="AU1020" s="183"/>
      <c r="AV1020" s="183"/>
      <c r="AW1020" s="183"/>
      <c r="AX1020" s="183"/>
      <c r="AY1020" s="183"/>
      <c r="AZ1020" s="183"/>
      <c r="BA1020" s="183"/>
      <c r="BB1020" s="183"/>
      <c r="BC1020" s="183"/>
      <c r="BD1020" s="183"/>
      <c r="BE1020" s="183"/>
      <c r="BF1020" s="183"/>
      <c r="BG1020" s="183"/>
      <c r="BH1020" s="183"/>
      <c r="BI1020" s="183"/>
      <c r="BJ1020" s="183"/>
      <c r="BK1020" s="183"/>
      <c r="BL1020" s="183"/>
      <c r="BM1020" s="183"/>
    </row>
    <row r="1021" spans="1:65" x14ac:dyDescent="0.2">
      <c r="A1021" s="110"/>
      <c r="B1021" s="110"/>
      <c r="C1021" s="110"/>
      <c r="D1021" s="183"/>
      <c r="E1021" s="183"/>
      <c r="F1021" s="183"/>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c r="AB1021" s="183"/>
      <c r="AC1021" s="183"/>
      <c r="AD1021" s="183"/>
      <c r="AE1021" s="183"/>
      <c r="AF1021" s="183"/>
      <c r="AG1021" s="183"/>
      <c r="AH1021" s="183"/>
      <c r="AI1021" s="183"/>
      <c r="AJ1021" s="183"/>
      <c r="AK1021" s="183"/>
      <c r="AL1021" s="183"/>
      <c r="AM1021" s="183"/>
      <c r="AN1021" s="183"/>
      <c r="AO1021" s="183"/>
      <c r="AP1021" s="183"/>
      <c r="AQ1021" s="183"/>
      <c r="AR1021" s="183"/>
      <c r="AS1021" s="183"/>
      <c r="AT1021" s="183"/>
      <c r="AU1021" s="183"/>
      <c r="AV1021" s="183"/>
      <c r="AW1021" s="183"/>
      <c r="AX1021" s="183"/>
      <c r="AY1021" s="183"/>
      <c r="AZ1021" s="183"/>
      <c r="BA1021" s="183"/>
      <c r="BB1021" s="183"/>
      <c r="BC1021" s="183"/>
      <c r="BD1021" s="183"/>
      <c r="BE1021" s="183"/>
      <c r="BF1021" s="183"/>
      <c r="BG1021" s="183"/>
      <c r="BH1021" s="183"/>
      <c r="BI1021" s="183"/>
      <c r="BJ1021" s="183"/>
      <c r="BK1021" s="183"/>
      <c r="BL1021" s="183"/>
      <c r="BM1021" s="183"/>
    </row>
    <row r="1022" spans="1:65" x14ac:dyDescent="0.2">
      <c r="A1022" s="110"/>
      <c r="B1022" s="110"/>
      <c r="C1022" s="110"/>
      <c r="D1022" s="183"/>
      <c r="E1022" s="183"/>
      <c r="F1022" s="183"/>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c r="AB1022" s="183"/>
      <c r="AC1022" s="183"/>
      <c r="AD1022" s="183"/>
      <c r="AE1022" s="183"/>
      <c r="AF1022" s="183"/>
      <c r="AG1022" s="183"/>
      <c r="AH1022" s="183"/>
      <c r="AI1022" s="183"/>
      <c r="AJ1022" s="183"/>
      <c r="AK1022" s="183"/>
      <c r="AL1022" s="183"/>
      <c r="AM1022" s="183"/>
      <c r="AN1022" s="183"/>
      <c r="AO1022" s="183"/>
      <c r="AP1022" s="183"/>
      <c r="AQ1022" s="183"/>
      <c r="AR1022" s="183"/>
      <c r="AS1022" s="183"/>
      <c r="AT1022" s="183"/>
      <c r="AU1022" s="183"/>
      <c r="AV1022" s="183"/>
      <c r="AW1022" s="183"/>
      <c r="AX1022" s="183"/>
      <c r="AY1022" s="183"/>
      <c r="AZ1022" s="183"/>
      <c r="BA1022" s="183"/>
      <c r="BB1022" s="183"/>
      <c r="BC1022" s="183"/>
      <c r="BD1022" s="183"/>
      <c r="BE1022" s="183"/>
      <c r="BF1022" s="183"/>
      <c r="BG1022" s="183"/>
      <c r="BH1022" s="183"/>
      <c r="BI1022" s="183"/>
      <c r="BJ1022" s="183"/>
      <c r="BK1022" s="183"/>
      <c r="BL1022" s="183"/>
      <c r="BM1022" s="183"/>
    </row>
    <row r="1023" spans="1:65" x14ac:dyDescent="0.2">
      <c r="A1023" s="110"/>
      <c r="B1023" s="110"/>
      <c r="C1023" s="110"/>
      <c r="D1023" s="183"/>
      <c r="E1023" s="183"/>
      <c r="F1023" s="183"/>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c r="AB1023" s="183"/>
      <c r="AC1023" s="183"/>
      <c r="AD1023" s="183"/>
      <c r="AE1023" s="183"/>
      <c r="AF1023" s="183"/>
      <c r="AG1023" s="183"/>
      <c r="AH1023" s="183"/>
      <c r="AI1023" s="183"/>
      <c r="AJ1023" s="183"/>
      <c r="AK1023" s="183"/>
      <c r="AL1023" s="183"/>
      <c r="AM1023" s="183"/>
      <c r="AN1023" s="183"/>
      <c r="AO1023" s="183"/>
      <c r="AP1023" s="183"/>
      <c r="AQ1023" s="183"/>
      <c r="AR1023" s="183"/>
      <c r="AS1023" s="183"/>
      <c r="AT1023" s="183"/>
      <c r="AU1023" s="183"/>
      <c r="AV1023" s="183"/>
      <c r="AW1023" s="183"/>
      <c r="AX1023" s="183"/>
      <c r="AY1023" s="183"/>
      <c r="AZ1023" s="183"/>
      <c r="BA1023" s="183"/>
      <c r="BB1023" s="183"/>
      <c r="BC1023" s="183"/>
      <c r="BD1023" s="183"/>
      <c r="BE1023" s="183"/>
      <c r="BF1023" s="183"/>
      <c r="BG1023" s="183"/>
      <c r="BH1023" s="183"/>
      <c r="BI1023" s="183"/>
      <c r="BJ1023" s="183"/>
      <c r="BK1023" s="183"/>
      <c r="BL1023" s="183"/>
      <c r="BM1023" s="183"/>
    </row>
    <row r="1024" spans="1:65" x14ac:dyDescent="0.2">
      <c r="A1024" s="110"/>
      <c r="B1024" s="110"/>
      <c r="C1024" s="110"/>
      <c r="D1024" s="183"/>
      <c r="E1024" s="183"/>
      <c r="F1024" s="183"/>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c r="AB1024" s="183"/>
      <c r="AC1024" s="183"/>
      <c r="AD1024" s="183"/>
      <c r="AE1024" s="183"/>
      <c r="AF1024" s="183"/>
      <c r="AG1024" s="183"/>
      <c r="AH1024" s="183"/>
      <c r="AI1024" s="183"/>
      <c r="AJ1024" s="183"/>
      <c r="AK1024" s="183"/>
      <c r="AL1024" s="183"/>
      <c r="AM1024" s="183"/>
      <c r="AN1024" s="183"/>
      <c r="AO1024" s="183"/>
      <c r="AP1024" s="183"/>
      <c r="AQ1024" s="183"/>
      <c r="AR1024" s="183"/>
      <c r="AS1024" s="183"/>
      <c r="AT1024" s="183"/>
      <c r="AU1024" s="183"/>
      <c r="AV1024" s="183"/>
      <c r="AW1024" s="183"/>
      <c r="AX1024" s="183"/>
      <c r="AY1024" s="183"/>
      <c r="AZ1024" s="183"/>
      <c r="BA1024" s="183"/>
      <c r="BB1024" s="183"/>
      <c r="BC1024" s="183"/>
      <c r="BD1024" s="183"/>
      <c r="BE1024" s="183"/>
      <c r="BF1024" s="183"/>
      <c r="BG1024" s="183"/>
      <c r="BH1024" s="183"/>
      <c r="BI1024" s="183"/>
      <c r="BJ1024" s="183"/>
      <c r="BK1024" s="183"/>
      <c r="BL1024" s="183"/>
      <c r="BM1024" s="183"/>
    </row>
    <row r="1025" spans="1:65" x14ac:dyDescent="0.2">
      <c r="A1025" s="110"/>
      <c r="B1025" s="110"/>
      <c r="C1025" s="110"/>
      <c r="D1025" s="183"/>
      <c r="E1025" s="183"/>
      <c r="F1025" s="183"/>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c r="AB1025" s="183"/>
      <c r="AC1025" s="183"/>
      <c r="AD1025" s="183"/>
      <c r="AE1025" s="183"/>
      <c r="AF1025" s="183"/>
      <c r="AG1025" s="183"/>
      <c r="AH1025" s="183"/>
      <c r="AI1025" s="183"/>
      <c r="AJ1025" s="183"/>
      <c r="AK1025" s="183"/>
      <c r="AL1025" s="183"/>
      <c r="AM1025" s="183"/>
      <c r="AN1025" s="183"/>
      <c r="AO1025" s="183"/>
      <c r="AP1025" s="183"/>
      <c r="AQ1025" s="183"/>
      <c r="AR1025" s="183"/>
      <c r="AS1025" s="183"/>
      <c r="AT1025" s="183"/>
      <c r="AU1025" s="183"/>
      <c r="AV1025" s="183"/>
      <c r="AW1025" s="183"/>
      <c r="AX1025" s="183"/>
      <c r="AY1025" s="183"/>
      <c r="AZ1025" s="183"/>
      <c r="BA1025" s="183"/>
      <c r="BB1025" s="183"/>
      <c r="BC1025" s="183"/>
      <c r="BD1025" s="183"/>
      <c r="BE1025" s="183"/>
      <c r="BF1025" s="183"/>
      <c r="BG1025" s="183"/>
      <c r="BH1025" s="183"/>
      <c r="BI1025" s="183"/>
      <c r="BJ1025" s="183"/>
      <c r="BK1025" s="183"/>
      <c r="BL1025" s="183"/>
      <c r="BM1025" s="183"/>
    </row>
    <row r="1026" spans="1:65" x14ac:dyDescent="0.2">
      <c r="A1026" s="110"/>
      <c r="B1026" s="110"/>
      <c r="C1026" s="110"/>
      <c r="D1026" s="183"/>
      <c r="E1026" s="183"/>
      <c r="F1026" s="183"/>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c r="AB1026" s="183"/>
      <c r="AC1026" s="183"/>
      <c r="AD1026" s="183"/>
      <c r="AE1026" s="183"/>
      <c r="AF1026" s="183"/>
      <c r="AG1026" s="183"/>
      <c r="AH1026" s="183"/>
      <c r="AI1026" s="183"/>
      <c r="AJ1026" s="183"/>
      <c r="AK1026" s="183"/>
      <c r="AL1026" s="183"/>
      <c r="AM1026" s="183"/>
      <c r="AN1026" s="183"/>
      <c r="AO1026" s="183"/>
      <c r="AP1026" s="183"/>
      <c r="AQ1026" s="183"/>
      <c r="AR1026" s="183"/>
      <c r="AS1026" s="183"/>
      <c r="AT1026" s="183"/>
      <c r="AU1026" s="183"/>
      <c r="AV1026" s="183"/>
      <c r="AW1026" s="183"/>
      <c r="AX1026" s="183"/>
      <c r="AY1026" s="183"/>
      <c r="AZ1026" s="183"/>
      <c r="BA1026" s="183"/>
      <c r="BB1026" s="183"/>
      <c r="BC1026" s="183"/>
      <c r="BD1026" s="183"/>
      <c r="BE1026" s="183"/>
      <c r="BF1026" s="183"/>
      <c r="BG1026" s="183"/>
      <c r="BH1026" s="183"/>
      <c r="BI1026" s="183"/>
      <c r="BJ1026" s="183"/>
      <c r="BK1026" s="183"/>
      <c r="BL1026" s="183"/>
      <c r="BM1026" s="183"/>
    </row>
    <row r="1027" spans="1:65" x14ac:dyDescent="0.2">
      <c r="A1027" s="110"/>
      <c r="B1027" s="110"/>
      <c r="C1027" s="110"/>
      <c r="D1027" s="183"/>
      <c r="E1027" s="183"/>
      <c r="F1027" s="183"/>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c r="AB1027" s="183"/>
      <c r="AC1027" s="183"/>
      <c r="AD1027" s="183"/>
      <c r="AE1027" s="183"/>
      <c r="AF1027" s="183"/>
      <c r="AG1027" s="183"/>
      <c r="AH1027" s="183"/>
      <c r="AI1027" s="183"/>
      <c r="AJ1027" s="183"/>
      <c r="AK1027" s="183"/>
      <c r="AL1027" s="183"/>
      <c r="AM1027" s="183"/>
      <c r="AN1027" s="183"/>
      <c r="AO1027" s="183"/>
      <c r="AP1027" s="183"/>
      <c r="AQ1027" s="183"/>
      <c r="AR1027" s="183"/>
      <c r="AS1027" s="183"/>
      <c r="AT1027" s="183"/>
      <c r="AU1027" s="183"/>
      <c r="AV1027" s="183"/>
      <c r="AW1027" s="183"/>
      <c r="AX1027" s="183"/>
      <c r="AY1027" s="183"/>
      <c r="AZ1027" s="183"/>
      <c r="BA1027" s="183"/>
      <c r="BB1027" s="183"/>
      <c r="BC1027" s="183"/>
      <c r="BD1027" s="183"/>
      <c r="BE1027" s="183"/>
      <c r="BF1027" s="183"/>
      <c r="BG1027" s="183"/>
      <c r="BH1027" s="183"/>
      <c r="BI1027" s="183"/>
      <c r="BJ1027" s="183"/>
      <c r="BK1027" s="183"/>
      <c r="BL1027" s="183"/>
      <c r="BM1027" s="183"/>
    </row>
    <row r="1028" spans="1:65" x14ac:dyDescent="0.2">
      <c r="A1028" s="110"/>
      <c r="B1028" s="110"/>
      <c r="C1028" s="110"/>
      <c r="D1028" s="183"/>
      <c r="E1028" s="183"/>
      <c r="F1028" s="183"/>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c r="AB1028" s="183"/>
      <c r="AC1028" s="183"/>
      <c r="AD1028" s="183"/>
      <c r="AE1028" s="183"/>
      <c r="AF1028" s="183"/>
      <c r="AG1028" s="183"/>
      <c r="AH1028" s="183"/>
      <c r="AI1028" s="183"/>
      <c r="AJ1028" s="183"/>
      <c r="AK1028" s="183"/>
      <c r="AL1028" s="183"/>
      <c r="AM1028" s="183"/>
      <c r="AN1028" s="183"/>
      <c r="AO1028" s="183"/>
      <c r="AP1028" s="183"/>
      <c r="AQ1028" s="183"/>
      <c r="AR1028" s="183"/>
      <c r="AS1028" s="183"/>
      <c r="AT1028" s="183"/>
      <c r="AU1028" s="183"/>
      <c r="AV1028" s="183"/>
      <c r="AW1028" s="183"/>
      <c r="AX1028" s="183"/>
      <c r="AY1028" s="183"/>
      <c r="AZ1028" s="183"/>
      <c r="BA1028" s="183"/>
      <c r="BB1028" s="183"/>
      <c r="BC1028" s="183"/>
      <c r="BD1028" s="183"/>
      <c r="BE1028" s="183"/>
      <c r="BF1028" s="183"/>
      <c r="BG1028" s="183"/>
      <c r="BH1028" s="183"/>
      <c r="BI1028" s="183"/>
      <c r="BJ1028" s="183"/>
      <c r="BK1028" s="183"/>
      <c r="BL1028" s="183"/>
      <c r="BM1028" s="183"/>
    </row>
    <row r="1029" spans="1:65" x14ac:dyDescent="0.2">
      <c r="A1029" s="110"/>
      <c r="B1029" s="110"/>
      <c r="C1029" s="110"/>
      <c r="D1029" s="183"/>
      <c r="E1029" s="183"/>
      <c r="F1029" s="183"/>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c r="AB1029" s="183"/>
      <c r="AC1029" s="183"/>
      <c r="AD1029" s="183"/>
      <c r="AE1029" s="183"/>
      <c r="AF1029" s="183"/>
      <c r="AG1029" s="183"/>
      <c r="AH1029" s="183"/>
      <c r="AI1029" s="183"/>
      <c r="AJ1029" s="183"/>
      <c r="AK1029" s="183"/>
      <c r="AL1029" s="183"/>
      <c r="AM1029" s="183"/>
      <c r="AN1029" s="183"/>
      <c r="AO1029" s="183"/>
      <c r="AP1029" s="183"/>
      <c r="AQ1029" s="183"/>
      <c r="AR1029" s="183"/>
      <c r="AS1029" s="183"/>
      <c r="AT1029" s="183"/>
      <c r="AU1029" s="183"/>
      <c r="AV1029" s="183"/>
      <c r="AW1029" s="183"/>
      <c r="AX1029" s="183"/>
      <c r="AY1029" s="183"/>
      <c r="AZ1029" s="183"/>
      <c r="BA1029" s="183"/>
      <c r="BB1029" s="183"/>
      <c r="BC1029" s="183"/>
      <c r="BD1029" s="183"/>
      <c r="BE1029" s="183"/>
      <c r="BF1029" s="183"/>
      <c r="BG1029" s="183"/>
      <c r="BH1029" s="183"/>
      <c r="BI1029" s="183"/>
      <c r="BJ1029" s="183"/>
      <c r="BK1029" s="183"/>
      <c r="BL1029" s="183"/>
      <c r="BM1029" s="183"/>
    </row>
    <row r="1030" spans="1:65" x14ac:dyDescent="0.2">
      <c r="A1030" s="110"/>
      <c r="B1030" s="110"/>
      <c r="C1030" s="110"/>
      <c r="D1030" s="183"/>
      <c r="E1030" s="183"/>
      <c r="F1030" s="183"/>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c r="AB1030" s="183"/>
      <c r="AC1030" s="183"/>
      <c r="AD1030" s="183"/>
      <c r="AE1030" s="183"/>
      <c r="AF1030" s="183"/>
      <c r="AG1030" s="183"/>
      <c r="AH1030" s="183"/>
      <c r="AI1030" s="183"/>
      <c r="AJ1030" s="183"/>
      <c r="AK1030" s="183"/>
      <c r="AL1030" s="183"/>
      <c r="AM1030" s="183"/>
      <c r="AN1030" s="183"/>
      <c r="AO1030" s="183"/>
      <c r="AP1030" s="183"/>
      <c r="AQ1030" s="183"/>
      <c r="AR1030" s="183"/>
      <c r="AS1030" s="183"/>
      <c r="AT1030" s="183"/>
      <c r="AU1030" s="183"/>
      <c r="AV1030" s="183"/>
      <c r="AW1030" s="183"/>
      <c r="AX1030" s="183"/>
      <c r="AY1030" s="183"/>
      <c r="AZ1030" s="183"/>
      <c r="BA1030" s="183"/>
      <c r="BB1030" s="183"/>
      <c r="BC1030" s="183"/>
      <c r="BD1030" s="183"/>
      <c r="BE1030" s="183"/>
      <c r="BF1030" s="183"/>
      <c r="BG1030" s="183"/>
      <c r="BH1030" s="183"/>
      <c r="BI1030" s="183"/>
      <c r="BJ1030" s="183"/>
      <c r="BK1030" s="183"/>
      <c r="BL1030" s="183"/>
      <c r="BM1030" s="183"/>
    </row>
    <row r="1031" spans="1:65" x14ac:dyDescent="0.2">
      <c r="A1031" s="110"/>
      <c r="B1031" s="110"/>
      <c r="C1031" s="110"/>
      <c r="D1031" s="183"/>
      <c r="E1031" s="183"/>
      <c r="F1031" s="183"/>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c r="AB1031" s="183"/>
      <c r="AC1031" s="183"/>
      <c r="AD1031" s="183"/>
      <c r="AE1031" s="183"/>
      <c r="AF1031" s="183"/>
      <c r="AG1031" s="183"/>
      <c r="AH1031" s="183"/>
      <c r="AI1031" s="183"/>
      <c r="AJ1031" s="183"/>
      <c r="AK1031" s="183"/>
      <c r="AL1031" s="183"/>
      <c r="AM1031" s="183"/>
      <c r="AN1031" s="183"/>
      <c r="AO1031" s="183"/>
      <c r="AP1031" s="183"/>
      <c r="AQ1031" s="183"/>
      <c r="AR1031" s="183"/>
      <c r="AS1031" s="183"/>
      <c r="AT1031" s="183"/>
      <c r="AU1031" s="183"/>
      <c r="AV1031" s="183"/>
      <c r="AW1031" s="183"/>
      <c r="AX1031" s="183"/>
      <c r="AY1031" s="183"/>
      <c r="AZ1031" s="183"/>
      <c r="BA1031" s="183"/>
      <c r="BB1031" s="183"/>
      <c r="BC1031" s="183"/>
      <c r="BD1031" s="183"/>
      <c r="BE1031" s="183"/>
      <c r="BF1031" s="183"/>
      <c r="BG1031" s="183"/>
      <c r="BH1031" s="183"/>
      <c r="BI1031" s="183"/>
      <c r="BJ1031" s="183"/>
      <c r="BK1031" s="183"/>
      <c r="BL1031" s="183"/>
      <c r="BM1031" s="183"/>
    </row>
    <row r="1032" spans="1:65" x14ac:dyDescent="0.2">
      <c r="A1032" s="110"/>
      <c r="B1032" s="110"/>
      <c r="C1032" s="110"/>
      <c r="D1032" s="183"/>
      <c r="E1032" s="183"/>
      <c r="F1032" s="183"/>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c r="AB1032" s="183"/>
      <c r="AC1032" s="183"/>
      <c r="AD1032" s="183"/>
      <c r="AE1032" s="183"/>
      <c r="AF1032" s="183"/>
      <c r="AG1032" s="183"/>
      <c r="AH1032" s="183"/>
      <c r="AI1032" s="183"/>
      <c r="AJ1032" s="183"/>
      <c r="AK1032" s="183"/>
      <c r="AL1032" s="183"/>
      <c r="AM1032" s="183"/>
      <c r="AN1032" s="183"/>
      <c r="AO1032" s="183"/>
      <c r="AP1032" s="183"/>
      <c r="AQ1032" s="183"/>
      <c r="AR1032" s="183"/>
      <c r="AS1032" s="183"/>
      <c r="AT1032" s="183"/>
      <c r="AU1032" s="183"/>
      <c r="AV1032" s="183"/>
      <c r="AW1032" s="183"/>
      <c r="AX1032" s="183"/>
      <c r="AY1032" s="183"/>
      <c r="AZ1032" s="183"/>
      <c r="BA1032" s="183"/>
      <c r="BB1032" s="183"/>
      <c r="BC1032" s="183"/>
      <c r="BD1032" s="183"/>
      <c r="BE1032" s="183"/>
      <c r="BF1032" s="183"/>
      <c r="BG1032" s="183"/>
      <c r="BH1032" s="183"/>
      <c r="BI1032" s="183"/>
      <c r="BJ1032" s="183"/>
      <c r="BK1032" s="183"/>
      <c r="BL1032" s="183"/>
      <c r="BM1032" s="183"/>
    </row>
    <row r="1033" spans="1:65" x14ac:dyDescent="0.2">
      <c r="A1033" s="110"/>
      <c r="B1033" s="110"/>
      <c r="C1033" s="110"/>
      <c r="D1033" s="183"/>
      <c r="E1033" s="183"/>
      <c r="F1033" s="183"/>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c r="AB1033" s="183"/>
      <c r="AC1033" s="183"/>
      <c r="AD1033" s="183"/>
      <c r="AE1033" s="183"/>
      <c r="AF1033" s="183"/>
      <c r="AG1033" s="183"/>
      <c r="AH1033" s="183"/>
      <c r="AI1033" s="183"/>
      <c r="AJ1033" s="183"/>
      <c r="AK1033" s="183"/>
      <c r="AL1033" s="183"/>
      <c r="AM1033" s="183"/>
      <c r="AN1033" s="183"/>
      <c r="AO1033" s="183"/>
      <c r="AP1033" s="183"/>
      <c r="AQ1033" s="183"/>
      <c r="AR1033" s="183"/>
      <c r="AS1033" s="183"/>
      <c r="AT1033" s="183"/>
      <c r="AU1033" s="183"/>
      <c r="AV1033" s="183"/>
      <c r="AW1033" s="183"/>
      <c r="AX1033" s="183"/>
      <c r="AY1033" s="183"/>
      <c r="AZ1033" s="183"/>
      <c r="BA1033" s="183"/>
      <c r="BB1033" s="183"/>
      <c r="BC1033" s="183"/>
      <c r="BD1033" s="183"/>
      <c r="BE1033" s="183"/>
      <c r="BF1033" s="183"/>
      <c r="BG1033" s="183"/>
      <c r="BH1033" s="183"/>
      <c r="BI1033" s="183"/>
      <c r="BJ1033" s="183"/>
      <c r="BK1033" s="183"/>
      <c r="BL1033" s="183"/>
      <c r="BM1033" s="183"/>
    </row>
    <row r="1034" spans="1:65" x14ac:dyDescent="0.2">
      <c r="A1034" s="110"/>
      <c r="B1034" s="110"/>
      <c r="C1034" s="110"/>
      <c r="D1034" s="183"/>
      <c r="E1034" s="183"/>
      <c r="F1034" s="183"/>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c r="AB1034" s="183"/>
      <c r="AC1034" s="183"/>
      <c r="AD1034" s="183"/>
      <c r="AE1034" s="183"/>
      <c r="AF1034" s="183"/>
      <c r="AG1034" s="183"/>
      <c r="AH1034" s="183"/>
      <c r="AI1034" s="183"/>
      <c r="AJ1034" s="183"/>
      <c r="AK1034" s="183"/>
      <c r="AL1034" s="183"/>
      <c r="AM1034" s="183"/>
      <c r="AN1034" s="183"/>
      <c r="AO1034" s="183"/>
      <c r="AP1034" s="183"/>
      <c r="AQ1034" s="183"/>
      <c r="AR1034" s="183"/>
      <c r="AS1034" s="183"/>
      <c r="AT1034" s="183"/>
      <c r="AU1034" s="183"/>
      <c r="AV1034" s="183"/>
      <c r="AW1034" s="183"/>
      <c r="AX1034" s="183"/>
      <c r="AY1034" s="183"/>
      <c r="AZ1034" s="183"/>
      <c r="BA1034" s="183"/>
      <c r="BB1034" s="183"/>
      <c r="BC1034" s="183"/>
      <c r="BD1034" s="183"/>
      <c r="BE1034" s="183"/>
      <c r="BF1034" s="183"/>
      <c r="BG1034" s="183"/>
      <c r="BH1034" s="183"/>
      <c r="BI1034" s="183"/>
      <c r="BJ1034" s="183"/>
      <c r="BK1034" s="183"/>
      <c r="BL1034" s="183"/>
      <c r="BM1034" s="183"/>
    </row>
    <row r="1035" spans="1:65" x14ac:dyDescent="0.2">
      <c r="A1035" s="110"/>
      <c r="B1035" s="110"/>
      <c r="C1035" s="110"/>
      <c r="D1035" s="183"/>
      <c r="E1035" s="183"/>
      <c r="F1035" s="183"/>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c r="AB1035" s="183"/>
      <c r="AC1035" s="183"/>
      <c r="AD1035" s="183"/>
      <c r="AE1035" s="183"/>
      <c r="AF1035" s="183"/>
      <c r="AG1035" s="183"/>
      <c r="AH1035" s="183"/>
      <c r="AI1035" s="183"/>
      <c r="AJ1035" s="183"/>
      <c r="AK1035" s="183"/>
      <c r="AL1035" s="183"/>
      <c r="AM1035" s="183"/>
      <c r="AN1035" s="183"/>
      <c r="AO1035" s="183"/>
      <c r="AP1035" s="183"/>
      <c r="AQ1035" s="183"/>
      <c r="AR1035" s="183"/>
      <c r="AS1035" s="183"/>
      <c r="AT1035" s="183"/>
      <c r="AU1035" s="183"/>
      <c r="AV1035" s="183"/>
      <c r="AW1035" s="183"/>
      <c r="AX1035" s="183"/>
      <c r="AY1035" s="183"/>
      <c r="AZ1035" s="183"/>
      <c r="BA1035" s="183"/>
      <c r="BB1035" s="183"/>
      <c r="BC1035" s="183"/>
      <c r="BD1035" s="183"/>
      <c r="BE1035" s="183"/>
      <c r="BF1035" s="183"/>
      <c r="BG1035" s="183"/>
      <c r="BH1035" s="183"/>
      <c r="BI1035" s="183"/>
      <c r="BJ1035" s="183"/>
      <c r="BK1035" s="183"/>
      <c r="BL1035" s="183"/>
      <c r="BM1035" s="183"/>
    </row>
    <row r="1036" spans="1:65" x14ac:dyDescent="0.2">
      <c r="A1036" s="110"/>
      <c r="B1036" s="110"/>
      <c r="C1036" s="110"/>
      <c r="D1036" s="183"/>
      <c r="E1036" s="183"/>
      <c r="F1036" s="183"/>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c r="AB1036" s="183"/>
      <c r="AC1036" s="183"/>
      <c r="AD1036" s="183"/>
      <c r="AE1036" s="183"/>
      <c r="AF1036" s="183"/>
      <c r="AG1036" s="183"/>
      <c r="AH1036" s="183"/>
      <c r="AI1036" s="183"/>
      <c r="AJ1036" s="183"/>
      <c r="AK1036" s="183"/>
      <c r="AL1036" s="183"/>
      <c r="AM1036" s="183"/>
      <c r="AN1036" s="183"/>
      <c r="AO1036" s="183"/>
      <c r="AP1036" s="183"/>
      <c r="AQ1036" s="183"/>
      <c r="AR1036" s="183"/>
      <c r="AS1036" s="183"/>
      <c r="AT1036" s="183"/>
      <c r="AU1036" s="183"/>
      <c r="AV1036" s="183"/>
      <c r="AW1036" s="183"/>
      <c r="AX1036" s="183"/>
      <c r="AY1036" s="183"/>
      <c r="AZ1036" s="183"/>
      <c r="BA1036" s="183"/>
      <c r="BB1036" s="183"/>
      <c r="BC1036" s="183"/>
      <c r="BD1036" s="183"/>
      <c r="BE1036" s="183"/>
      <c r="BF1036" s="183"/>
      <c r="BG1036" s="183"/>
      <c r="BH1036" s="183"/>
      <c r="BI1036" s="183"/>
      <c r="BJ1036" s="183"/>
      <c r="BK1036" s="183"/>
      <c r="BL1036" s="183"/>
      <c r="BM1036" s="183"/>
    </row>
    <row r="1037" spans="1:65" x14ac:dyDescent="0.2">
      <c r="A1037" s="110"/>
      <c r="B1037" s="110"/>
      <c r="C1037" s="110"/>
      <c r="D1037" s="183"/>
      <c r="E1037" s="183"/>
      <c r="F1037" s="183"/>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c r="AB1037" s="183"/>
      <c r="AC1037" s="183"/>
      <c r="AD1037" s="183"/>
      <c r="AE1037" s="183"/>
      <c r="AF1037" s="183"/>
      <c r="AG1037" s="183"/>
      <c r="AH1037" s="183"/>
      <c r="AI1037" s="183"/>
      <c r="AJ1037" s="183"/>
      <c r="AK1037" s="183"/>
      <c r="AL1037" s="183"/>
      <c r="AM1037" s="183"/>
      <c r="AN1037" s="183"/>
      <c r="AO1037" s="183"/>
      <c r="AP1037" s="183"/>
      <c r="AQ1037" s="183"/>
      <c r="AR1037" s="183"/>
      <c r="AS1037" s="183"/>
      <c r="AT1037" s="183"/>
      <c r="AU1037" s="183"/>
      <c r="AV1037" s="183"/>
      <c r="AW1037" s="183"/>
      <c r="AX1037" s="183"/>
      <c r="AY1037" s="183"/>
      <c r="AZ1037" s="183"/>
      <c r="BA1037" s="183"/>
      <c r="BB1037" s="183"/>
      <c r="BC1037" s="183"/>
      <c r="BD1037" s="183"/>
      <c r="BE1037" s="183"/>
      <c r="BF1037" s="183"/>
      <c r="BG1037" s="183"/>
      <c r="BH1037" s="183"/>
      <c r="BI1037" s="183"/>
      <c r="BJ1037" s="183"/>
      <c r="BK1037" s="183"/>
      <c r="BL1037" s="183"/>
      <c r="BM1037" s="183"/>
    </row>
    <row r="1038" spans="1:65" x14ac:dyDescent="0.2">
      <c r="A1038" s="110"/>
      <c r="B1038" s="110"/>
      <c r="C1038" s="110"/>
      <c r="D1038" s="183"/>
      <c r="E1038" s="183"/>
      <c r="F1038" s="183"/>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c r="AB1038" s="183"/>
      <c r="AC1038" s="183"/>
      <c r="AD1038" s="183"/>
      <c r="AE1038" s="183"/>
      <c r="AF1038" s="183"/>
      <c r="AG1038" s="183"/>
      <c r="AH1038" s="183"/>
      <c r="AI1038" s="183"/>
      <c r="AJ1038" s="183"/>
      <c r="AK1038" s="183"/>
      <c r="AL1038" s="183"/>
      <c r="AM1038" s="183"/>
      <c r="AN1038" s="183"/>
      <c r="AO1038" s="183"/>
      <c r="AP1038" s="183"/>
      <c r="AQ1038" s="183"/>
      <c r="AR1038" s="183"/>
      <c r="AS1038" s="183"/>
      <c r="AT1038" s="183"/>
      <c r="AU1038" s="183"/>
      <c r="AV1038" s="183"/>
      <c r="AW1038" s="183"/>
      <c r="AX1038" s="183"/>
      <c r="AY1038" s="183"/>
      <c r="AZ1038" s="183"/>
      <c r="BA1038" s="183"/>
      <c r="BB1038" s="183"/>
      <c r="BC1038" s="183"/>
      <c r="BD1038" s="183"/>
      <c r="BE1038" s="183"/>
      <c r="BF1038" s="183"/>
      <c r="BG1038" s="183"/>
      <c r="BH1038" s="183"/>
      <c r="BI1038" s="183"/>
      <c r="BJ1038" s="183"/>
      <c r="BK1038" s="183"/>
      <c r="BL1038" s="183"/>
      <c r="BM1038" s="183"/>
    </row>
    <row r="1039" spans="1:65" x14ac:dyDescent="0.2">
      <c r="A1039" s="110"/>
      <c r="B1039" s="110"/>
      <c r="C1039" s="110"/>
      <c r="D1039" s="183"/>
      <c r="E1039" s="183"/>
      <c r="F1039" s="183"/>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c r="AB1039" s="183"/>
      <c r="AC1039" s="183"/>
      <c r="AD1039" s="183"/>
      <c r="AE1039" s="183"/>
      <c r="AF1039" s="183"/>
      <c r="AG1039" s="183"/>
      <c r="AH1039" s="183"/>
      <c r="AI1039" s="183"/>
      <c r="AJ1039" s="183"/>
      <c r="AK1039" s="183"/>
      <c r="AL1039" s="183"/>
      <c r="AM1039" s="183"/>
      <c r="AN1039" s="183"/>
      <c r="AO1039" s="183"/>
      <c r="AP1039" s="183"/>
      <c r="AQ1039" s="183"/>
      <c r="AR1039" s="183"/>
      <c r="AS1039" s="183"/>
      <c r="AT1039" s="183"/>
      <c r="AU1039" s="183"/>
      <c r="AV1039" s="183"/>
      <c r="AW1039" s="183"/>
      <c r="AX1039" s="183"/>
      <c r="AY1039" s="183"/>
      <c r="AZ1039" s="183"/>
      <c r="BA1039" s="183"/>
      <c r="BB1039" s="183"/>
      <c r="BC1039" s="183"/>
      <c r="BD1039" s="183"/>
      <c r="BE1039" s="183"/>
      <c r="BF1039" s="183"/>
      <c r="BG1039" s="183"/>
      <c r="BH1039" s="183"/>
      <c r="BI1039" s="183"/>
      <c r="BJ1039" s="183"/>
      <c r="BK1039" s="183"/>
      <c r="BL1039" s="183"/>
      <c r="BM1039" s="183"/>
    </row>
    <row r="1040" spans="1:65" x14ac:dyDescent="0.2">
      <c r="A1040" s="110"/>
      <c r="B1040" s="110"/>
      <c r="C1040" s="110"/>
      <c r="D1040" s="183"/>
      <c r="E1040" s="183"/>
      <c r="F1040" s="183"/>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c r="AB1040" s="183"/>
      <c r="AC1040" s="183"/>
      <c r="AD1040" s="183"/>
      <c r="AE1040" s="183"/>
      <c r="AF1040" s="183"/>
      <c r="AG1040" s="183"/>
      <c r="AH1040" s="183"/>
      <c r="AI1040" s="183"/>
      <c r="AJ1040" s="183"/>
      <c r="AK1040" s="183"/>
      <c r="AL1040" s="183"/>
      <c r="AM1040" s="183"/>
      <c r="AN1040" s="183"/>
      <c r="AO1040" s="183"/>
      <c r="AP1040" s="183"/>
      <c r="AQ1040" s="183"/>
      <c r="AR1040" s="183"/>
      <c r="AS1040" s="183"/>
      <c r="AT1040" s="183"/>
      <c r="AU1040" s="183"/>
      <c r="AV1040" s="183"/>
      <c r="AW1040" s="183"/>
      <c r="AX1040" s="183"/>
      <c r="AY1040" s="183"/>
      <c r="AZ1040" s="183"/>
      <c r="BA1040" s="183"/>
      <c r="BB1040" s="183"/>
      <c r="BC1040" s="183"/>
      <c r="BD1040" s="183"/>
      <c r="BE1040" s="183"/>
      <c r="BF1040" s="183"/>
      <c r="BG1040" s="183"/>
      <c r="BH1040" s="183"/>
      <c r="BI1040" s="183"/>
      <c r="BJ1040" s="183"/>
      <c r="BK1040" s="183"/>
      <c r="BL1040" s="183"/>
      <c r="BM1040" s="183"/>
    </row>
    <row r="1041" spans="1:65" x14ac:dyDescent="0.2">
      <c r="A1041" s="110"/>
      <c r="B1041" s="110"/>
      <c r="C1041" s="110"/>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3"/>
      <c r="AP1041" s="183"/>
      <c r="AQ1041" s="183"/>
      <c r="AR1041" s="183"/>
      <c r="AS1041" s="183"/>
      <c r="AT1041" s="183"/>
      <c r="AU1041" s="183"/>
      <c r="AV1041" s="183"/>
      <c r="AW1041" s="183"/>
      <c r="AX1041" s="183"/>
      <c r="AY1041" s="183"/>
      <c r="AZ1041" s="183"/>
      <c r="BA1041" s="183"/>
      <c r="BB1041" s="183"/>
      <c r="BC1041" s="183"/>
      <c r="BD1041" s="183"/>
      <c r="BE1041" s="183"/>
      <c r="BF1041" s="183"/>
      <c r="BG1041" s="183"/>
      <c r="BH1041" s="183"/>
      <c r="BI1041" s="183"/>
      <c r="BJ1041" s="183"/>
      <c r="BK1041" s="183"/>
      <c r="BL1041" s="183"/>
      <c r="BM1041" s="183"/>
    </row>
    <row r="1042" spans="1:65" x14ac:dyDescent="0.2">
      <c r="A1042" s="110"/>
      <c r="B1042" s="110"/>
      <c r="C1042" s="110"/>
      <c r="D1042" s="183"/>
      <c r="E1042" s="183"/>
      <c r="F1042" s="183"/>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c r="AB1042" s="183"/>
      <c r="AC1042" s="183"/>
      <c r="AD1042" s="183"/>
      <c r="AE1042" s="183"/>
      <c r="AF1042" s="183"/>
      <c r="AG1042" s="183"/>
      <c r="AH1042" s="183"/>
      <c r="AI1042" s="183"/>
      <c r="AJ1042" s="183"/>
      <c r="AK1042" s="183"/>
      <c r="AL1042" s="183"/>
      <c r="AM1042" s="183"/>
      <c r="AN1042" s="183"/>
      <c r="AO1042" s="183"/>
      <c r="AP1042" s="183"/>
      <c r="AQ1042" s="183"/>
      <c r="AR1042" s="183"/>
      <c r="AS1042" s="183"/>
      <c r="AT1042" s="183"/>
      <c r="AU1042" s="183"/>
      <c r="AV1042" s="183"/>
      <c r="AW1042" s="183"/>
      <c r="AX1042" s="183"/>
      <c r="AY1042" s="183"/>
      <c r="AZ1042" s="183"/>
      <c r="BA1042" s="183"/>
      <c r="BB1042" s="183"/>
      <c r="BC1042" s="183"/>
      <c r="BD1042" s="183"/>
      <c r="BE1042" s="183"/>
      <c r="BF1042" s="183"/>
      <c r="BG1042" s="183"/>
      <c r="BH1042" s="183"/>
      <c r="BI1042" s="183"/>
      <c r="BJ1042" s="183"/>
      <c r="BK1042" s="183"/>
      <c r="BL1042" s="183"/>
      <c r="BM1042" s="183"/>
    </row>
    <row r="1043" spans="1:65" x14ac:dyDescent="0.2">
      <c r="A1043" s="110"/>
      <c r="B1043" s="110"/>
      <c r="C1043" s="110"/>
      <c r="D1043" s="183"/>
      <c r="E1043" s="183"/>
      <c r="F1043" s="183"/>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c r="AB1043" s="183"/>
      <c r="AC1043" s="183"/>
      <c r="AD1043" s="183"/>
      <c r="AE1043" s="183"/>
      <c r="AF1043" s="183"/>
      <c r="AG1043" s="183"/>
      <c r="AH1043" s="183"/>
      <c r="AI1043" s="183"/>
      <c r="AJ1043" s="183"/>
      <c r="AK1043" s="183"/>
      <c r="AL1043" s="183"/>
      <c r="AM1043" s="183"/>
      <c r="AN1043" s="183"/>
      <c r="AO1043" s="183"/>
      <c r="AP1043" s="183"/>
      <c r="AQ1043" s="183"/>
      <c r="AR1043" s="183"/>
      <c r="AS1043" s="183"/>
      <c r="AT1043" s="183"/>
      <c r="AU1043" s="183"/>
      <c r="AV1043" s="183"/>
      <c r="AW1043" s="183"/>
      <c r="AX1043" s="183"/>
      <c r="AY1043" s="183"/>
      <c r="AZ1043" s="183"/>
      <c r="BA1043" s="183"/>
      <c r="BB1043" s="183"/>
      <c r="BC1043" s="183"/>
      <c r="BD1043" s="183"/>
      <c r="BE1043" s="183"/>
      <c r="BF1043" s="183"/>
      <c r="BG1043" s="183"/>
      <c r="BH1043" s="183"/>
      <c r="BI1043" s="183"/>
      <c r="BJ1043" s="183"/>
      <c r="BK1043" s="183"/>
      <c r="BL1043" s="183"/>
      <c r="BM1043" s="183"/>
    </row>
    <row r="1044" spans="1:65" x14ac:dyDescent="0.2">
      <c r="A1044" s="110"/>
      <c r="B1044" s="110"/>
      <c r="C1044" s="110"/>
      <c r="D1044" s="183"/>
      <c r="E1044" s="183"/>
      <c r="F1044" s="183"/>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c r="AB1044" s="183"/>
      <c r="AC1044" s="183"/>
      <c r="AD1044" s="183"/>
      <c r="AE1044" s="183"/>
      <c r="AF1044" s="183"/>
      <c r="AG1044" s="183"/>
      <c r="AH1044" s="183"/>
      <c r="AI1044" s="183"/>
      <c r="AJ1044" s="183"/>
      <c r="AK1044" s="183"/>
      <c r="AL1044" s="183"/>
      <c r="AM1044" s="183"/>
      <c r="AN1044" s="183"/>
      <c r="AO1044" s="183"/>
      <c r="AP1044" s="183"/>
      <c r="AQ1044" s="183"/>
      <c r="AR1044" s="183"/>
      <c r="AS1044" s="183"/>
      <c r="AT1044" s="183"/>
      <c r="AU1044" s="183"/>
      <c r="AV1044" s="183"/>
      <c r="AW1044" s="183"/>
      <c r="AX1044" s="183"/>
      <c r="AY1044" s="183"/>
      <c r="AZ1044" s="183"/>
      <c r="BA1044" s="183"/>
      <c r="BB1044" s="183"/>
      <c r="BC1044" s="183"/>
      <c r="BD1044" s="183"/>
      <c r="BE1044" s="183"/>
      <c r="BF1044" s="183"/>
      <c r="BG1044" s="183"/>
      <c r="BH1044" s="183"/>
      <c r="BI1044" s="183"/>
      <c r="BJ1044" s="183"/>
      <c r="BK1044" s="183"/>
      <c r="BL1044" s="183"/>
      <c r="BM1044" s="183"/>
    </row>
    <row r="1045" spans="1:65" x14ac:dyDescent="0.2">
      <c r="A1045" s="110"/>
      <c r="B1045" s="110"/>
      <c r="C1045" s="110"/>
      <c r="D1045" s="183"/>
      <c r="E1045" s="183"/>
      <c r="F1045" s="183"/>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c r="AB1045" s="183"/>
      <c r="AC1045" s="183"/>
      <c r="AD1045" s="183"/>
      <c r="AE1045" s="183"/>
      <c r="AF1045" s="183"/>
      <c r="AG1045" s="183"/>
      <c r="AH1045" s="183"/>
      <c r="AI1045" s="183"/>
      <c r="AJ1045" s="183"/>
      <c r="AK1045" s="183"/>
      <c r="AL1045" s="183"/>
      <c r="AM1045" s="183"/>
      <c r="AN1045" s="183"/>
      <c r="AO1045" s="183"/>
      <c r="AP1045" s="183"/>
      <c r="AQ1045" s="183"/>
      <c r="AR1045" s="183"/>
      <c r="AS1045" s="183"/>
      <c r="AT1045" s="183"/>
      <c r="AU1045" s="183"/>
      <c r="AV1045" s="183"/>
      <c r="AW1045" s="183"/>
      <c r="AX1045" s="183"/>
      <c r="AY1045" s="183"/>
      <c r="AZ1045" s="183"/>
      <c r="BA1045" s="183"/>
      <c r="BB1045" s="183"/>
      <c r="BC1045" s="183"/>
      <c r="BD1045" s="183"/>
      <c r="BE1045" s="183"/>
      <c r="BF1045" s="183"/>
      <c r="BG1045" s="183"/>
      <c r="BH1045" s="183"/>
      <c r="BI1045" s="183"/>
      <c r="BJ1045" s="183"/>
      <c r="BK1045" s="183"/>
      <c r="BL1045" s="183"/>
      <c r="BM1045" s="183"/>
    </row>
    <row r="1046" spans="1:65" x14ac:dyDescent="0.2">
      <c r="A1046" s="110"/>
      <c r="B1046" s="110"/>
      <c r="C1046" s="110"/>
      <c r="D1046" s="183"/>
      <c r="E1046" s="183"/>
      <c r="F1046" s="183"/>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c r="AB1046" s="183"/>
      <c r="AC1046" s="183"/>
      <c r="AD1046" s="183"/>
      <c r="AE1046" s="183"/>
      <c r="AF1046" s="183"/>
      <c r="AG1046" s="183"/>
      <c r="AH1046" s="183"/>
      <c r="AI1046" s="183"/>
      <c r="AJ1046" s="183"/>
      <c r="AK1046" s="183"/>
      <c r="AL1046" s="183"/>
      <c r="AM1046" s="183"/>
      <c r="AN1046" s="183"/>
      <c r="AO1046" s="183"/>
      <c r="AP1046" s="183"/>
      <c r="AQ1046" s="183"/>
      <c r="AR1046" s="183"/>
      <c r="AS1046" s="183"/>
      <c r="AT1046" s="183"/>
      <c r="AU1046" s="183"/>
      <c r="AV1046" s="183"/>
      <c r="AW1046" s="183"/>
      <c r="AX1046" s="183"/>
      <c r="AY1046" s="183"/>
      <c r="AZ1046" s="183"/>
      <c r="BA1046" s="183"/>
      <c r="BB1046" s="183"/>
      <c r="BC1046" s="183"/>
      <c r="BD1046" s="183"/>
      <c r="BE1046" s="183"/>
      <c r="BF1046" s="183"/>
      <c r="BG1046" s="183"/>
      <c r="BH1046" s="183"/>
      <c r="BI1046" s="183"/>
      <c r="BJ1046" s="183"/>
      <c r="BK1046" s="183"/>
      <c r="BL1046" s="183"/>
      <c r="BM1046" s="183"/>
    </row>
    <row r="1047" spans="1:65" x14ac:dyDescent="0.2">
      <c r="A1047" s="110"/>
      <c r="B1047" s="110"/>
      <c r="C1047" s="110"/>
      <c r="D1047" s="183"/>
      <c r="E1047" s="183"/>
      <c r="F1047" s="183"/>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c r="AB1047" s="183"/>
      <c r="AC1047" s="183"/>
      <c r="AD1047" s="183"/>
      <c r="AE1047" s="183"/>
      <c r="AF1047" s="183"/>
      <c r="AG1047" s="183"/>
      <c r="AH1047" s="183"/>
      <c r="AI1047" s="183"/>
      <c r="AJ1047" s="183"/>
      <c r="AK1047" s="183"/>
      <c r="AL1047" s="183"/>
      <c r="AM1047" s="183"/>
      <c r="AN1047" s="183"/>
      <c r="AO1047" s="183"/>
      <c r="AP1047" s="183"/>
      <c r="AQ1047" s="183"/>
      <c r="AR1047" s="183"/>
      <c r="AS1047" s="183"/>
      <c r="AT1047" s="183"/>
      <c r="AU1047" s="183"/>
      <c r="AV1047" s="183"/>
      <c r="AW1047" s="183"/>
      <c r="AX1047" s="183"/>
      <c r="AY1047" s="183"/>
      <c r="AZ1047" s="183"/>
      <c r="BA1047" s="183"/>
      <c r="BB1047" s="183"/>
      <c r="BC1047" s="183"/>
      <c r="BD1047" s="183"/>
      <c r="BE1047" s="183"/>
      <c r="BF1047" s="183"/>
      <c r="BG1047" s="183"/>
      <c r="BH1047" s="183"/>
      <c r="BI1047" s="183"/>
      <c r="BJ1047" s="183"/>
      <c r="BK1047" s="183"/>
      <c r="BL1047" s="183"/>
      <c r="BM1047" s="183"/>
    </row>
    <row r="1048" spans="1:65" x14ac:dyDescent="0.2">
      <c r="A1048" s="110"/>
      <c r="B1048" s="110"/>
      <c r="C1048" s="110"/>
      <c r="D1048" s="183"/>
      <c r="E1048" s="183"/>
      <c r="F1048" s="183"/>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c r="AB1048" s="183"/>
      <c r="AC1048" s="183"/>
      <c r="AD1048" s="183"/>
      <c r="AE1048" s="183"/>
      <c r="AF1048" s="183"/>
      <c r="AG1048" s="183"/>
      <c r="AH1048" s="183"/>
      <c r="AI1048" s="183"/>
      <c r="AJ1048" s="183"/>
      <c r="AK1048" s="183"/>
      <c r="AL1048" s="183"/>
      <c r="AM1048" s="183"/>
      <c r="AN1048" s="183"/>
      <c r="AO1048" s="183"/>
      <c r="AP1048" s="183"/>
      <c r="AQ1048" s="183"/>
      <c r="AR1048" s="183"/>
      <c r="AS1048" s="183"/>
      <c r="AT1048" s="183"/>
      <c r="AU1048" s="183"/>
      <c r="AV1048" s="183"/>
      <c r="AW1048" s="183"/>
      <c r="AX1048" s="183"/>
      <c r="AY1048" s="183"/>
      <c r="AZ1048" s="183"/>
      <c r="BA1048" s="183"/>
      <c r="BB1048" s="183"/>
      <c r="BC1048" s="183"/>
      <c r="BD1048" s="183"/>
      <c r="BE1048" s="183"/>
      <c r="BF1048" s="183"/>
      <c r="BG1048" s="183"/>
      <c r="BH1048" s="183"/>
      <c r="BI1048" s="183"/>
      <c r="BJ1048" s="183"/>
      <c r="BK1048" s="183"/>
      <c r="BL1048" s="183"/>
      <c r="BM1048" s="183"/>
    </row>
    <row r="1049" spans="1:65" x14ac:dyDescent="0.2">
      <c r="A1049" s="110"/>
      <c r="B1049" s="110"/>
      <c r="C1049" s="110"/>
      <c r="D1049" s="183"/>
      <c r="E1049" s="183"/>
      <c r="F1049" s="183"/>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c r="AB1049" s="183"/>
      <c r="AC1049" s="183"/>
      <c r="AD1049" s="183"/>
      <c r="AE1049" s="183"/>
      <c r="AF1049" s="183"/>
      <c r="AG1049" s="183"/>
      <c r="AH1049" s="183"/>
      <c r="AI1049" s="183"/>
      <c r="AJ1049" s="183"/>
      <c r="AK1049" s="183"/>
      <c r="AL1049" s="183"/>
      <c r="AM1049" s="183"/>
      <c r="AN1049" s="183"/>
      <c r="AO1049" s="183"/>
      <c r="AP1049" s="183"/>
      <c r="AQ1049" s="183"/>
      <c r="AR1049" s="183"/>
      <c r="AS1049" s="183"/>
      <c r="AT1049" s="183"/>
      <c r="AU1049" s="183"/>
      <c r="AV1049" s="183"/>
      <c r="AW1049" s="183"/>
      <c r="AX1049" s="183"/>
      <c r="AY1049" s="183"/>
      <c r="AZ1049" s="183"/>
      <c r="BA1049" s="183"/>
      <c r="BB1049" s="183"/>
      <c r="BC1049" s="183"/>
      <c r="BD1049" s="183"/>
      <c r="BE1049" s="183"/>
      <c r="BF1049" s="183"/>
      <c r="BG1049" s="183"/>
      <c r="BH1049" s="183"/>
      <c r="BI1049" s="183"/>
      <c r="BJ1049" s="183"/>
      <c r="BK1049" s="183"/>
      <c r="BL1049" s="183"/>
      <c r="BM1049" s="183"/>
    </row>
    <row r="1050" spans="1:65" x14ac:dyDescent="0.2">
      <c r="A1050" s="110"/>
      <c r="B1050" s="110"/>
      <c r="C1050" s="110"/>
      <c r="D1050" s="183"/>
      <c r="E1050" s="183"/>
      <c r="F1050" s="183"/>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c r="AB1050" s="183"/>
      <c r="AC1050" s="183"/>
      <c r="AD1050" s="183"/>
      <c r="AE1050" s="183"/>
      <c r="AF1050" s="183"/>
      <c r="AG1050" s="183"/>
      <c r="AH1050" s="183"/>
      <c r="AI1050" s="183"/>
      <c r="AJ1050" s="183"/>
      <c r="AK1050" s="183"/>
      <c r="AL1050" s="183"/>
      <c r="AM1050" s="183"/>
      <c r="AN1050" s="183"/>
      <c r="AO1050" s="183"/>
      <c r="AP1050" s="183"/>
      <c r="AQ1050" s="183"/>
      <c r="AR1050" s="183"/>
      <c r="AS1050" s="183"/>
      <c r="AT1050" s="183"/>
      <c r="AU1050" s="183"/>
      <c r="AV1050" s="183"/>
      <c r="AW1050" s="183"/>
      <c r="AX1050" s="183"/>
      <c r="AY1050" s="183"/>
      <c r="AZ1050" s="183"/>
      <c r="BA1050" s="183"/>
      <c r="BB1050" s="183"/>
      <c r="BC1050" s="183"/>
      <c r="BD1050" s="183"/>
      <c r="BE1050" s="183"/>
      <c r="BF1050" s="183"/>
      <c r="BG1050" s="183"/>
      <c r="BH1050" s="183"/>
      <c r="BI1050" s="183"/>
      <c r="BJ1050" s="183"/>
      <c r="BK1050" s="183"/>
      <c r="BL1050" s="183"/>
      <c r="BM1050" s="183"/>
    </row>
    <row r="1051" spans="1:65" x14ac:dyDescent="0.2">
      <c r="A1051" s="110"/>
      <c r="B1051" s="110"/>
      <c r="C1051" s="110"/>
      <c r="D1051" s="183"/>
      <c r="E1051" s="183"/>
      <c r="F1051" s="183"/>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c r="AB1051" s="183"/>
      <c r="AC1051" s="183"/>
      <c r="AD1051" s="183"/>
      <c r="AE1051" s="183"/>
      <c r="AF1051" s="183"/>
      <c r="AG1051" s="183"/>
      <c r="AH1051" s="183"/>
      <c r="AI1051" s="183"/>
      <c r="AJ1051" s="183"/>
      <c r="AK1051" s="183"/>
      <c r="AL1051" s="183"/>
      <c r="AM1051" s="183"/>
      <c r="AN1051" s="183"/>
      <c r="AO1051" s="183"/>
      <c r="AP1051" s="183"/>
      <c r="AQ1051" s="183"/>
      <c r="AR1051" s="183"/>
      <c r="AS1051" s="183"/>
      <c r="AT1051" s="183"/>
      <c r="AU1051" s="183"/>
      <c r="AV1051" s="183"/>
      <c r="AW1051" s="183"/>
      <c r="AX1051" s="183"/>
      <c r="AY1051" s="183"/>
      <c r="AZ1051" s="183"/>
      <c r="BA1051" s="183"/>
      <c r="BB1051" s="183"/>
      <c r="BC1051" s="183"/>
      <c r="BD1051" s="183"/>
      <c r="BE1051" s="183"/>
      <c r="BF1051" s="183"/>
      <c r="BG1051" s="183"/>
      <c r="BH1051" s="183"/>
      <c r="BI1051" s="183"/>
      <c r="BJ1051" s="183"/>
      <c r="BK1051" s="183"/>
      <c r="BL1051" s="183"/>
      <c r="BM1051" s="183"/>
    </row>
    <row r="1052" spans="1:65" x14ac:dyDescent="0.2">
      <c r="A1052" s="110"/>
      <c r="B1052" s="110"/>
      <c r="C1052" s="110"/>
      <c r="D1052" s="183"/>
      <c r="E1052" s="183"/>
      <c r="F1052" s="183"/>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c r="AB1052" s="183"/>
      <c r="AC1052" s="183"/>
      <c r="AD1052" s="183"/>
      <c r="AE1052" s="183"/>
      <c r="AF1052" s="183"/>
      <c r="AG1052" s="183"/>
      <c r="AH1052" s="183"/>
      <c r="AI1052" s="183"/>
      <c r="AJ1052" s="183"/>
      <c r="AK1052" s="183"/>
      <c r="AL1052" s="183"/>
      <c r="AM1052" s="183"/>
      <c r="AN1052" s="183"/>
      <c r="AO1052" s="183"/>
      <c r="AP1052" s="183"/>
      <c r="AQ1052" s="183"/>
      <c r="AR1052" s="183"/>
      <c r="AS1052" s="183"/>
      <c r="AT1052" s="183"/>
      <c r="AU1052" s="183"/>
      <c r="AV1052" s="183"/>
      <c r="AW1052" s="183"/>
      <c r="AX1052" s="183"/>
      <c r="AY1052" s="183"/>
      <c r="AZ1052" s="183"/>
      <c r="BA1052" s="183"/>
      <c r="BB1052" s="183"/>
      <c r="BC1052" s="183"/>
      <c r="BD1052" s="183"/>
      <c r="BE1052" s="183"/>
      <c r="BF1052" s="183"/>
      <c r="BG1052" s="183"/>
      <c r="BH1052" s="183"/>
      <c r="BI1052" s="183"/>
      <c r="BJ1052" s="183"/>
      <c r="BK1052" s="183"/>
      <c r="BL1052" s="183"/>
      <c r="BM1052" s="183"/>
    </row>
    <row r="1053" spans="1:65" x14ac:dyDescent="0.2">
      <c r="A1053" s="110"/>
      <c r="B1053" s="110"/>
      <c r="C1053" s="110"/>
      <c r="D1053" s="183"/>
      <c r="E1053" s="183"/>
      <c r="F1053" s="183"/>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c r="AB1053" s="183"/>
      <c r="AC1053" s="183"/>
      <c r="AD1053" s="183"/>
      <c r="AE1053" s="183"/>
      <c r="AF1053" s="183"/>
      <c r="AG1053" s="183"/>
      <c r="AH1053" s="183"/>
      <c r="AI1053" s="183"/>
      <c r="AJ1053" s="183"/>
      <c r="AK1053" s="183"/>
      <c r="AL1053" s="183"/>
      <c r="AM1053" s="183"/>
      <c r="AN1053" s="183"/>
      <c r="AO1053" s="183"/>
      <c r="AP1053" s="183"/>
      <c r="AQ1053" s="183"/>
      <c r="AR1053" s="183"/>
      <c r="AS1053" s="183"/>
      <c r="AT1053" s="183"/>
      <c r="AU1053" s="183"/>
      <c r="AV1053" s="183"/>
      <c r="AW1053" s="183"/>
      <c r="AX1053" s="183"/>
      <c r="AY1053" s="183"/>
      <c r="AZ1053" s="183"/>
      <c r="BA1053" s="183"/>
      <c r="BB1053" s="183"/>
      <c r="BC1053" s="183"/>
      <c r="BD1053" s="183"/>
      <c r="BE1053" s="183"/>
      <c r="BF1053" s="183"/>
      <c r="BG1053" s="183"/>
      <c r="BH1053" s="183"/>
      <c r="BI1053" s="183"/>
      <c r="BJ1053" s="183"/>
      <c r="BK1053" s="183"/>
      <c r="BL1053" s="183"/>
      <c r="BM1053" s="183"/>
    </row>
    <row r="1054" spans="1:65" x14ac:dyDescent="0.2">
      <c r="A1054" s="110"/>
      <c r="B1054" s="110"/>
      <c r="C1054" s="110"/>
      <c r="D1054" s="183"/>
      <c r="E1054" s="183"/>
      <c r="F1054" s="183"/>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c r="AB1054" s="183"/>
      <c r="AC1054" s="183"/>
      <c r="AD1054" s="183"/>
      <c r="AE1054" s="183"/>
      <c r="AF1054" s="183"/>
      <c r="AG1054" s="183"/>
      <c r="AH1054" s="183"/>
      <c r="AI1054" s="183"/>
      <c r="AJ1054" s="183"/>
      <c r="AK1054" s="183"/>
      <c r="AL1054" s="183"/>
      <c r="AM1054" s="183"/>
      <c r="AN1054" s="183"/>
      <c r="AO1054" s="183"/>
      <c r="AP1054" s="183"/>
      <c r="AQ1054" s="183"/>
      <c r="AR1054" s="183"/>
      <c r="AS1054" s="183"/>
      <c r="AT1054" s="183"/>
      <c r="AU1054" s="183"/>
      <c r="AV1054" s="183"/>
      <c r="AW1054" s="183"/>
      <c r="AX1054" s="183"/>
      <c r="AY1054" s="183"/>
      <c r="AZ1054" s="183"/>
      <c r="BA1054" s="183"/>
      <c r="BB1054" s="183"/>
      <c r="BC1054" s="183"/>
      <c r="BD1054" s="183"/>
      <c r="BE1054" s="183"/>
      <c r="BF1054" s="183"/>
      <c r="BG1054" s="183"/>
      <c r="BH1054" s="183"/>
      <c r="BI1054" s="183"/>
      <c r="BJ1054" s="183"/>
      <c r="BK1054" s="183"/>
      <c r="BL1054" s="183"/>
      <c r="BM1054" s="183"/>
    </row>
    <row r="1055" spans="1:65" x14ac:dyDescent="0.2">
      <c r="A1055" s="110"/>
      <c r="B1055" s="110"/>
      <c r="C1055" s="110"/>
      <c r="D1055" s="183"/>
      <c r="E1055" s="183"/>
      <c r="F1055" s="183"/>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c r="AB1055" s="183"/>
      <c r="AC1055" s="183"/>
      <c r="AD1055" s="183"/>
      <c r="AE1055" s="183"/>
      <c r="AF1055" s="183"/>
      <c r="AG1055" s="183"/>
      <c r="AH1055" s="183"/>
      <c r="AI1055" s="183"/>
      <c r="AJ1055" s="183"/>
      <c r="AK1055" s="183"/>
      <c r="AL1055" s="183"/>
      <c r="AM1055" s="183"/>
      <c r="AN1055" s="183"/>
      <c r="AO1055" s="183"/>
      <c r="AP1055" s="183"/>
      <c r="AQ1055" s="183"/>
      <c r="AR1055" s="183"/>
      <c r="AS1055" s="183"/>
      <c r="AT1055" s="183"/>
      <c r="AU1055" s="183"/>
      <c r="AV1055" s="183"/>
      <c r="AW1055" s="183"/>
      <c r="AX1055" s="183"/>
      <c r="AY1055" s="183"/>
      <c r="AZ1055" s="183"/>
      <c r="BA1055" s="183"/>
      <c r="BB1055" s="183"/>
      <c r="BC1055" s="183"/>
      <c r="BD1055" s="183"/>
      <c r="BE1055" s="183"/>
      <c r="BF1055" s="183"/>
      <c r="BG1055" s="183"/>
      <c r="BH1055" s="183"/>
      <c r="BI1055" s="183"/>
      <c r="BJ1055" s="183"/>
      <c r="BK1055" s="183"/>
      <c r="BL1055" s="183"/>
      <c r="BM1055" s="183"/>
    </row>
    <row r="1056" spans="1:65" x14ac:dyDescent="0.2">
      <c r="A1056" s="110"/>
      <c r="B1056" s="110"/>
      <c r="C1056" s="110"/>
      <c r="D1056" s="183"/>
      <c r="E1056" s="183"/>
      <c r="F1056" s="183"/>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c r="AB1056" s="183"/>
      <c r="AC1056" s="183"/>
      <c r="AD1056" s="183"/>
      <c r="AE1056" s="183"/>
      <c r="AF1056" s="183"/>
      <c r="AG1056" s="183"/>
      <c r="AH1056" s="183"/>
      <c r="AI1056" s="183"/>
      <c r="AJ1056" s="183"/>
      <c r="AK1056" s="183"/>
      <c r="AL1056" s="183"/>
      <c r="AM1056" s="183"/>
      <c r="AN1056" s="183"/>
      <c r="AO1056" s="183"/>
      <c r="AP1056" s="183"/>
      <c r="AQ1056" s="183"/>
      <c r="AR1056" s="183"/>
      <c r="AS1056" s="183"/>
      <c r="AT1056" s="183"/>
      <c r="AU1056" s="183"/>
      <c r="AV1056" s="183"/>
      <c r="AW1056" s="183"/>
      <c r="AX1056" s="183"/>
      <c r="AY1056" s="183"/>
      <c r="AZ1056" s="183"/>
      <c r="BA1056" s="183"/>
      <c r="BB1056" s="183"/>
      <c r="BC1056" s="183"/>
      <c r="BD1056" s="183"/>
      <c r="BE1056" s="183"/>
      <c r="BF1056" s="183"/>
      <c r="BG1056" s="183"/>
      <c r="BH1056" s="183"/>
      <c r="BI1056" s="183"/>
      <c r="BJ1056" s="183"/>
      <c r="BK1056" s="183"/>
      <c r="BL1056" s="183"/>
      <c r="BM1056" s="183"/>
    </row>
    <row r="1057" spans="1:65" x14ac:dyDescent="0.2">
      <c r="A1057" s="110"/>
      <c r="B1057" s="110"/>
      <c r="C1057" s="110"/>
      <c r="D1057" s="183"/>
      <c r="E1057" s="183"/>
      <c r="F1057" s="183"/>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c r="AB1057" s="183"/>
      <c r="AC1057" s="183"/>
      <c r="AD1057" s="183"/>
      <c r="AE1057" s="183"/>
      <c r="AF1057" s="183"/>
      <c r="AG1057" s="183"/>
      <c r="AH1057" s="183"/>
      <c r="AI1057" s="183"/>
      <c r="AJ1057" s="183"/>
      <c r="AK1057" s="183"/>
      <c r="AL1057" s="183"/>
      <c r="AM1057" s="183"/>
      <c r="AN1057" s="183"/>
      <c r="AO1057" s="183"/>
      <c r="AP1057" s="183"/>
      <c r="AQ1057" s="183"/>
      <c r="AR1057" s="183"/>
      <c r="AS1057" s="183"/>
      <c r="AT1057" s="183"/>
      <c r="AU1057" s="183"/>
      <c r="AV1057" s="183"/>
      <c r="AW1057" s="183"/>
      <c r="AX1057" s="183"/>
      <c r="AY1057" s="183"/>
      <c r="AZ1057" s="183"/>
      <c r="BA1057" s="183"/>
      <c r="BB1057" s="183"/>
      <c r="BC1057" s="183"/>
      <c r="BD1057" s="183"/>
      <c r="BE1057" s="183"/>
      <c r="BF1057" s="183"/>
      <c r="BG1057" s="183"/>
      <c r="BH1057" s="183"/>
      <c r="BI1057" s="183"/>
      <c r="BJ1057" s="183"/>
      <c r="BK1057" s="183"/>
      <c r="BL1057" s="183"/>
      <c r="BM1057" s="183"/>
    </row>
    <row r="1058" spans="1:65" x14ac:dyDescent="0.2">
      <c r="A1058" s="110"/>
      <c r="B1058" s="110"/>
      <c r="C1058" s="110"/>
      <c r="D1058" s="183"/>
      <c r="E1058" s="183"/>
      <c r="F1058" s="183"/>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c r="AB1058" s="183"/>
      <c r="AC1058" s="183"/>
      <c r="AD1058" s="183"/>
      <c r="AE1058" s="183"/>
      <c r="AF1058" s="183"/>
      <c r="AG1058" s="183"/>
      <c r="AH1058" s="183"/>
      <c r="AI1058" s="183"/>
      <c r="AJ1058" s="183"/>
      <c r="AK1058" s="183"/>
      <c r="AL1058" s="183"/>
      <c r="AM1058" s="183"/>
      <c r="AN1058" s="183"/>
      <c r="AO1058" s="183"/>
      <c r="AP1058" s="183"/>
      <c r="AQ1058" s="183"/>
      <c r="AR1058" s="183"/>
      <c r="AS1058" s="183"/>
      <c r="AT1058" s="183"/>
      <c r="AU1058" s="183"/>
      <c r="AV1058" s="183"/>
      <c r="AW1058" s="183"/>
      <c r="AX1058" s="183"/>
      <c r="AY1058" s="183"/>
      <c r="AZ1058" s="183"/>
      <c r="BA1058" s="183"/>
      <c r="BB1058" s="183"/>
      <c r="BC1058" s="183"/>
      <c r="BD1058" s="183"/>
      <c r="BE1058" s="183"/>
      <c r="BF1058" s="183"/>
      <c r="BG1058" s="183"/>
      <c r="BH1058" s="183"/>
      <c r="BI1058" s="183"/>
      <c r="BJ1058" s="183"/>
      <c r="BK1058" s="183"/>
      <c r="BL1058" s="183"/>
      <c r="BM1058" s="183"/>
    </row>
    <row r="1059" spans="1:65" x14ac:dyDescent="0.2">
      <c r="A1059" s="110"/>
      <c r="B1059" s="110"/>
      <c r="C1059" s="110"/>
      <c r="D1059" s="183"/>
      <c r="E1059" s="183"/>
      <c r="F1059" s="183"/>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c r="AB1059" s="183"/>
      <c r="AC1059" s="183"/>
      <c r="AD1059" s="183"/>
      <c r="AE1059" s="183"/>
      <c r="AF1059" s="183"/>
      <c r="AG1059" s="183"/>
      <c r="AH1059" s="183"/>
      <c r="AI1059" s="183"/>
      <c r="AJ1059" s="183"/>
      <c r="AK1059" s="183"/>
      <c r="AL1059" s="183"/>
      <c r="AM1059" s="183"/>
      <c r="AN1059" s="183"/>
      <c r="AO1059" s="183"/>
      <c r="AP1059" s="183"/>
      <c r="AQ1059" s="183"/>
      <c r="AR1059" s="183"/>
      <c r="AS1059" s="183"/>
      <c r="AT1059" s="183"/>
      <c r="AU1059" s="183"/>
      <c r="AV1059" s="183"/>
      <c r="AW1059" s="183"/>
      <c r="AX1059" s="183"/>
      <c r="AY1059" s="183"/>
      <c r="AZ1059" s="183"/>
      <c r="BA1059" s="183"/>
      <c r="BB1059" s="183"/>
      <c r="BC1059" s="183"/>
      <c r="BD1059" s="183"/>
      <c r="BE1059" s="183"/>
      <c r="BF1059" s="183"/>
      <c r="BG1059" s="183"/>
      <c r="BH1059" s="183"/>
      <c r="BI1059" s="183"/>
      <c r="BJ1059" s="183"/>
      <c r="BK1059" s="183"/>
      <c r="BL1059" s="183"/>
      <c r="BM1059" s="183"/>
    </row>
    <row r="1060" spans="1:65" x14ac:dyDescent="0.2">
      <c r="A1060" s="110"/>
      <c r="B1060" s="110"/>
      <c r="C1060" s="110"/>
      <c r="D1060" s="183"/>
      <c r="E1060" s="183"/>
      <c r="F1060" s="183"/>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c r="AB1060" s="183"/>
      <c r="AC1060" s="183"/>
      <c r="AD1060" s="183"/>
      <c r="AE1060" s="183"/>
      <c r="AF1060" s="183"/>
      <c r="AG1060" s="183"/>
      <c r="AH1060" s="183"/>
      <c r="AI1060" s="183"/>
      <c r="AJ1060" s="183"/>
      <c r="AK1060" s="183"/>
      <c r="AL1060" s="183"/>
      <c r="AM1060" s="183"/>
      <c r="AN1060" s="183"/>
      <c r="AO1060" s="183"/>
      <c r="AP1060" s="183"/>
      <c r="AQ1060" s="183"/>
      <c r="AR1060" s="183"/>
      <c r="AS1060" s="183"/>
      <c r="AT1060" s="183"/>
      <c r="AU1060" s="183"/>
      <c r="AV1060" s="183"/>
      <c r="AW1060" s="183"/>
      <c r="AX1060" s="183"/>
      <c r="AY1060" s="183"/>
      <c r="AZ1060" s="183"/>
      <c r="BA1060" s="183"/>
      <c r="BB1060" s="183"/>
      <c r="BC1060" s="183"/>
      <c r="BD1060" s="183"/>
      <c r="BE1060" s="183"/>
      <c r="BF1060" s="183"/>
      <c r="BG1060" s="183"/>
      <c r="BH1060" s="183"/>
      <c r="BI1060" s="183"/>
      <c r="BJ1060" s="183"/>
      <c r="BK1060" s="183"/>
      <c r="BL1060" s="183"/>
      <c r="BM1060" s="183"/>
    </row>
    <row r="1061" spans="1:65" x14ac:dyDescent="0.2">
      <c r="A1061" s="110"/>
      <c r="B1061" s="110"/>
      <c r="C1061" s="110"/>
      <c r="D1061" s="183"/>
      <c r="E1061" s="183"/>
      <c r="F1061" s="183"/>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c r="AB1061" s="183"/>
      <c r="AC1061" s="183"/>
      <c r="AD1061" s="183"/>
      <c r="AE1061" s="183"/>
      <c r="AF1061" s="183"/>
      <c r="AG1061" s="183"/>
      <c r="AH1061" s="183"/>
      <c r="AI1061" s="183"/>
      <c r="AJ1061" s="183"/>
      <c r="AK1061" s="183"/>
      <c r="AL1061" s="183"/>
      <c r="AM1061" s="183"/>
      <c r="AN1061" s="183"/>
      <c r="AO1061" s="183"/>
      <c r="AP1061" s="183"/>
      <c r="AQ1061" s="183"/>
      <c r="AR1061" s="183"/>
      <c r="AS1061" s="183"/>
      <c r="AT1061" s="183"/>
      <c r="AU1061" s="183"/>
      <c r="AV1061" s="183"/>
      <c r="AW1061" s="183"/>
      <c r="AX1061" s="183"/>
      <c r="AY1061" s="183"/>
      <c r="AZ1061" s="183"/>
      <c r="BA1061" s="183"/>
      <c r="BB1061" s="183"/>
      <c r="BC1061" s="183"/>
      <c r="BD1061" s="183"/>
      <c r="BE1061" s="183"/>
      <c r="BF1061" s="183"/>
      <c r="BG1061" s="183"/>
      <c r="BH1061" s="183"/>
      <c r="BI1061" s="183"/>
      <c r="BJ1061" s="183"/>
      <c r="BK1061" s="183"/>
      <c r="BL1061" s="183"/>
      <c r="BM1061" s="183"/>
    </row>
    <row r="1062" spans="1:65" x14ac:dyDescent="0.2">
      <c r="A1062" s="110"/>
      <c r="B1062" s="110"/>
      <c r="C1062" s="110"/>
      <c r="D1062" s="183"/>
      <c r="E1062" s="183"/>
      <c r="F1062" s="183"/>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c r="AB1062" s="183"/>
      <c r="AC1062" s="183"/>
      <c r="AD1062" s="183"/>
      <c r="AE1062" s="183"/>
      <c r="AF1062" s="183"/>
      <c r="AG1062" s="183"/>
      <c r="AH1062" s="183"/>
      <c r="AI1062" s="183"/>
      <c r="AJ1062" s="183"/>
      <c r="AK1062" s="183"/>
      <c r="AL1062" s="183"/>
      <c r="AM1062" s="183"/>
      <c r="AN1062" s="183"/>
      <c r="AO1062" s="183"/>
      <c r="AP1062" s="183"/>
      <c r="AQ1062" s="183"/>
      <c r="AR1062" s="183"/>
      <c r="AS1062" s="183"/>
      <c r="AT1062" s="183"/>
      <c r="AU1062" s="183"/>
      <c r="AV1062" s="183"/>
      <c r="AW1062" s="183"/>
      <c r="AX1062" s="183"/>
      <c r="AY1062" s="183"/>
      <c r="AZ1062" s="183"/>
      <c r="BA1062" s="183"/>
      <c r="BB1062" s="183"/>
      <c r="BC1062" s="183"/>
      <c r="BD1062" s="183"/>
      <c r="BE1062" s="183"/>
      <c r="BF1062" s="183"/>
      <c r="BG1062" s="183"/>
      <c r="BH1062" s="183"/>
      <c r="BI1062" s="183"/>
      <c r="BJ1062" s="183"/>
      <c r="BK1062" s="183"/>
      <c r="BL1062" s="183"/>
      <c r="BM1062" s="183"/>
    </row>
    <row r="1063" spans="1:65" x14ac:dyDescent="0.2">
      <c r="A1063" s="110"/>
      <c r="B1063" s="110"/>
      <c r="C1063" s="110"/>
      <c r="D1063" s="183"/>
      <c r="E1063" s="183"/>
      <c r="F1063" s="183"/>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c r="AB1063" s="183"/>
      <c r="AC1063" s="183"/>
      <c r="AD1063" s="183"/>
      <c r="AE1063" s="183"/>
      <c r="AF1063" s="183"/>
      <c r="AG1063" s="183"/>
      <c r="AH1063" s="183"/>
      <c r="AI1063" s="183"/>
      <c r="AJ1063" s="183"/>
      <c r="AK1063" s="183"/>
      <c r="AL1063" s="183"/>
      <c r="AM1063" s="183"/>
      <c r="AN1063" s="183"/>
      <c r="AO1063" s="183"/>
      <c r="AP1063" s="183"/>
      <c r="AQ1063" s="183"/>
      <c r="AR1063" s="183"/>
      <c r="AS1063" s="183"/>
      <c r="AT1063" s="183"/>
      <c r="AU1063" s="183"/>
      <c r="AV1063" s="183"/>
      <c r="AW1063" s="183"/>
      <c r="AX1063" s="183"/>
      <c r="AY1063" s="183"/>
      <c r="AZ1063" s="183"/>
      <c r="BA1063" s="183"/>
      <c r="BB1063" s="183"/>
      <c r="BC1063" s="183"/>
      <c r="BD1063" s="183"/>
      <c r="BE1063" s="183"/>
      <c r="BF1063" s="183"/>
      <c r="BG1063" s="183"/>
      <c r="BH1063" s="183"/>
      <c r="BI1063" s="183"/>
      <c r="BJ1063" s="183"/>
      <c r="BK1063" s="183"/>
      <c r="BL1063" s="183"/>
      <c r="BM1063" s="183"/>
    </row>
    <row r="1064" spans="1:65" x14ac:dyDescent="0.2">
      <c r="A1064" s="110"/>
      <c r="B1064" s="110"/>
      <c r="C1064" s="110"/>
      <c r="D1064" s="183"/>
      <c r="E1064" s="183"/>
      <c r="F1064" s="183"/>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c r="AB1064" s="183"/>
      <c r="AC1064" s="183"/>
      <c r="AD1064" s="183"/>
      <c r="AE1064" s="183"/>
      <c r="AF1064" s="183"/>
      <c r="AG1064" s="183"/>
      <c r="AH1064" s="183"/>
      <c r="AI1064" s="183"/>
      <c r="AJ1064" s="183"/>
      <c r="AK1064" s="183"/>
      <c r="AL1064" s="183"/>
      <c r="AM1064" s="183"/>
      <c r="AN1064" s="183"/>
      <c r="AO1064" s="183"/>
      <c r="AP1064" s="183"/>
      <c r="AQ1064" s="183"/>
      <c r="AR1064" s="183"/>
      <c r="AS1064" s="183"/>
      <c r="AT1064" s="183"/>
      <c r="AU1064" s="183"/>
      <c r="AV1064" s="183"/>
      <c r="AW1064" s="183"/>
      <c r="AX1064" s="183"/>
      <c r="AY1064" s="183"/>
      <c r="AZ1064" s="183"/>
      <c r="BA1064" s="183"/>
      <c r="BB1064" s="183"/>
      <c r="BC1064" s="183"/>
      <c r="BD1064" s="183"/>
      <c r="BE1064" s="183"/>
      <c r="BF1064" s="183"/>
      <c r="BG1064" s="183"/>
      <c r="BH1064" s="183"/>
      <c r="BI1064" s="183"/>
      <c r="BJ1064" s="183"/>
      <c r="BK1064" s="183"/>
      <c r="BL1064" s="183"/>
      <c r="BM1064" s="183"/>
    </row>
    <row r="1065" spans="1:65" x14ac:dyDescent="0.2">
      <c r="A1065" s="110"/>
      <c r="B1065" s="110"/>
      <c r="C1065" s="110"/>
      <c r="D1065" s="183"/>
      <c r="E1065" s="183"/>
      <c r="F1065" s="183"/>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c r="AB1065" s="183"/>
      <c r="AC1065" s="183"/>
      <c r="AD1065" s="183"/>
      <c r="AE1065" s="183"/>
      <c r="AF1065" s="183"/>
      <c r="AG1065" s="183"/>
      <c r="AH1065" s="183"/>
      <c r="AI1065" s="183"/>
      <c r="AJ1065" s="183"/>
      <c r="AK1065" s="183"/>
      <c r="AL1065" s="183"/>
      <c r="AM1065" s="183"/>
      <c r="AN1065" s="183"/>
      <c r="AO1065" s="183"/>
      <c r="AP1065" s="183"/>
      <c r="AQ1065" s="183"/>
      <c r="AR1065" s="183"/>
      <c r="AS1065" s="183"/>
      <c r="AT1065" s="183"/>
      <c r="AU1065" s="183"/>
      <c r="AV1065" s="183"/>
      <c r="AW1065" s="183"/>
      <c r="AX1065" s="183"/>
      <c r="AY1065" s="183"/>
      <c r="AZ1065" s="183"/>
      <c r="BA1065" s="183"/>
      <c r="BB1065" s="183"/>
      <c r="BC1065" s="183"/>
      <c r="BD1065" s="183"/>
      <c r="BE1065" s="183"/>
      <c r="BF1065" s="183"/>
      <c r="BG1065" s="183"/>
      <c r="BH1065" s="183"/>
      <c r="BI1065" s="183"/>
      <c r="BJ1065" s="183"/>
      <c r="BK1065" s="183"/>
      <c r="BL1065" s="183"/>
      <c r="BM1065" s="183"/>
    </row>
    <row r="1066" spans="1:65" x14ac:dyDescent="0.2">
      <c r="A1066" s="110"/>
      <c r="B1066" s="110"/>
      <c r="C1066" s="110"/>
      <c r="D1066" s="183"/>
      <c r="E1066" s="183"/>
      <c r="F1066" s="183"/>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c r="AB1066" s="183"/>
      <c r="AC1066" s="183"/>
      <c r="AD1066" s="183"/>
      <c r="AE1066" s="183"/>
      <c r="AF1066" s="183"/>
      <c r="AG1066" s="183"/>
      <c r="AH1066" s="183"/>
      <c r="AI1066" s="183"/>
      <c r="AJ1066" s="183"/>
      <c r="AK1066" s="183"/>
      <c r="AL1066" s="183"/>
      <c r="AM1066" s="183"/>
      <c r="AN1066" s="183"/>
      <c r="AO1066" s="183"/>
      <c r="AP1066" s="183"/>
      <c r="AQ1066" s="183"/>
      <c r="AR1066" s="183"/>
      <c r="AS1066" s="183"/>
      <c r="AT1066" s="183"/>
      <c r="AU1066" s="183"/>
      <c r="AV1066" s="183"/>
      <c r="AW1066" s="183"/>
      <c r="AX1066" s="183"/>
      <c r="AY1066" s="183"/>
      <c r="AZ1066" s="183"/>
      <c r="BA1066" s="183"/>
      <c r="BB1066" s="183"/>
      <c r="BC1066" s="183"/>
      <c r="BD1066" s="183"/>
      <c r="BE1066" s="183"/>
      <c r="BF1066" s="183"/>
      <c r="BG1066" s="183"/>
      <c r="BH1066" s="183"/>
      <c r="BI1066" s="183"/>
      <c r="BJ1066" s="183"/>
      <c r="BK1066" s="183"/>
      <c r="BL1066" s="183"/>
      <c r="BM1066" s="183"/>
    </row>
    <row r="1067" spans="1:65" x14ac:dyDescent="0.2">
      <c r="A1067" s="110"/>
      <c r="B1067" s="110"/>
      <c r="C1067" s="110"/>
      <c r="D1067" s="183"/>
      <c r="E1067" s="183"/>
      <c r="F1067" s="183"/>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c r="AB1067" s="183"/>
      <c r="AC1067" s="183"/>
      <c r="AD1067" s="183"/>
      <c r="AE1067" s="183"/>
      <c r="AF1067" s="183"/>
      <c r="AG1067" s="183"/>
      <c r="AH1067" s="183"/>
      <c r="AI1067" s="183"/>
      <c r="AJ1067" s="183"/>
      <c r="AK1067" s="183"/>
      <c r="AL1067" s="183"/>
      <c r="AM1067" s="183"/>
      <c r="AN1067" s="183"/>
      <c r="AO1067" s="183"/>
      <c r="AP1067" s="183"/>
      <c r="AQ1067" s="183"/>
      <c r="AR1067" s="183"/>
      <c r="AS1067" s="183"/>
      <c r="AT1067" s="183"/>
      <c r="AU1067" s="183"/>
      <c r="AV1067" s="183"/>
      <c r="AW1067" s="183"/>
      <c r="AX1067" s="183"/>
      <c r="AY1067" s="183"/>
      <c r="AZ1067" s="183"/>
      <c r="BA1067" s="183"/>
      <c r="BB1067" s="183"/>
      <c r="BC1067" s="183"/>
      <c r="BD1067" s="183"/>
      <c r="BE1067" s="183"/>
      <c r="BF1067" s="183"/>
      <c r="BG1067" s="183"/>
      <c r="BH1067" s="183"/>
      <c r="BI1067" s="183"/>
      <c r="BJ1067" s="183"/>
      <c r="BK1067" s="183"/>
      <c r="BL1067" s="183"/>
      <c r="BM1067" s="183"/>
    </row>
    <row r="1068" spans="1:65" x14ac:dyDescent="0.2">
      <c r="A1068" s="110"/>
      <c r="B1068" s="110"/>
      <c r="C1068" s="110"/>
      <c r="D1068" s="183"/>
      <c r="E1068" s="183"/>
      <c r="F1068" s="183"/>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c r="AB1068" s="183"/>
      <c r="AC1068" s="183"/>
      <c r="AD1068" s="183"/>
      <c r="AE1068" s="183"/>
      <c r="AF1068" s="183"/>
      <c r="AG1068" s="183"/>
      <c r="AH1068" s="183"/>
      <c r="AI1068" s="183"/>
      <c r="AJ1068" s="183"/>
      <c r="AK1068" s="183"/>
      <c r="AL1068" s="183"/>
      <c r="AM1068" s="183"/>
      <c r="AN1068" s="183"/>
      <c r="AO1068" s="183"/>
      <c r="AP1068" s="183"/>
      <c r="AQ1068" s="183"/>
      <c r="AR1068" s="183"/>
      <c r="AS1068" s="183"/>
      <c r="AT1068" s="183"/>
      <c r="AU1068" s="183"/>
      <c r="AV1068" s="183"/>
      <c r="AW1068" s="183"/>
      <c r="AX1068" s="183"/>
      <c r="AY1068" s="183"/>
      <c r="AZ1068" s="183"/>
      <c r="BA1068" s="183"/>
      <c r="BB1068" s="183"/>
      <c r="BC1068" s="183"/>
      <c r="BD1068" s="183"/>
      <c r="BE1068" s="183"/>
      <c r="BF1068" s="183"/>
      <c r="BG1068" s="183"/>
      <c r="BH1068" s="183"/>
      <c r="BI1068" s="183"/>
      <c r="BJ1068" s="183"/>
      <c r="BK1068" s="183"/>
      <c r="BL1068" s="183"/>
      <c r="BM1068" s="183"/>
    </row>
    <row r="1069" spans="1:65" x14ac:dyDescent="0.2">
      <c r="A1069" s="110"/>
      <c r="B1069" s="110"/>
      <c r="C1069" s="110"/>
      <c r="D1069" s="183"/>
      <c r="E1069" s="183"/>
      <c r="F1069" s="183"/>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c r="AB1069" s="183"/>
      <c r="AC1069" s="183"/>
      <c r="AD1069" s="183"/>
      <c r="AE1069" s="183"/>
      <c r="AF1069" s="183"/>
      <c r="AG1069" s="183"/>
      <c r="AH1069" s="183"/>
      <c r="AI1069" s="183"/>
      <c r="AJ1069" s="183"/>
      <c r="AK1069" s="183"/>
      <c r="AL1069" s="183"/>
      <c r="AM1069" s="183"/>
      <c r="AN1069" s="183"/>
      <c r="AO1069" s="183"/>
      <c r="AP1069" s="183"/>
      <c r="AQ1069" s="183"/>
      <c r="AR1069" s="183"/>
      <c r="AS1069" s="183"/>
      <c r="AT1069" s="183"/>
      <c r="AU1069" s="183"/>
      <c r="AV1069" s="183"/>
      <c r="AW1069" s="183"/>
      <c r="AX1069" s="183"/>
      <c r="AY1069" s="183"/>
      <c r="AZ1069" s="183"/>
      <c r="BA1069" s="183"/>
      <c r="BB1069" s="183"/>
      <c r="BC1069" s="183"/>
      <c r="BD1069" s="183"/>
      <c r="BE1069" s="183"/>
      <c r="BF1069" s="183"/>
      <c r="BG1069" s="183"/>
      <c r="BH1069" s="183"/>
      <c r="BI1069" s="183"/>
      <c r="BJ1069" s="183"/>
      <c r="BK1069" s="183"/>
      <c r="BL1069" s="183"/>
      <c r="BM1069" s="183"/>
    </row>
    <row r="1070" spans="1:65" x14ac:dyDescent="0.2">
      <c r="A1070" s="110"/>
      <c r="B1070" s="110"/>
      <c r="C1070" s="110"/>
      <c r="D1070" s="183"/>
      <c r="E1070" s="183"/>
      <c r="F1070" s="183"/>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c r="AB1070" s="183"/>
      <c r="AC1070" s="183"/>
      <c r="AD1070" s="183"/>
      <c r="AE1070" s="183"/>
      <c r="AF1070" s="183"/>
      <c r="AG1070" s="183"/>
      <c r="AH1070" s="183"/>
      <c r="AI1070" s="183"/>
      <c r="AJ1070" s="183"/>
      <c r="AK1070" s="183"/>
      <c r="AL1070" s="183"/>
      <c r="AM1070" s="183"/>
      <c r="AN1070" s="183"/>
      <c r="AO1070" s="183"/>
      <c r="AP1070" s="183"/>
      <c r="AQ1070" s="183"/>
      <c r="AR1070" s="183"/>
      <c r="AS1070" s="183"/>
      <c r="AT1070" s="183"/>
      <c r="AU1070" s="183"/>
      <c r="AV1070" s="183"/>
      <c r="AW1070" s="183"/>
      <c r="AX1070" s="183"/>
      <c r="AY1070" s="183"/>
      <c r="AZ1070" s="183"/>
      <c r="BA1070" s="183"/>
      <c r="BB1070" s="183"/>
      <c r="BC1070" s="183"/>
      <c r="BD1070" s="183"/>
      <c r="BE1070" s="183"/>
      <c r="BF1070" s="183"/>
      <c r="BG1070" s="183"/>
      <c r="BH1070" s="183"/>
      <c r="BI1070" s="183"/>
      <c r="BJ1070" s="183"/>
      <c r="BK1070" s="183"/>
      <c r="BL1070" s="183"/>
      <c r="BM1070" s="183"/>
    </row>
    <row r="1071" spans="1:65" x14ac:dyDescent="0.2">
      <c r="A1071" s="110"/>
      <c r="B1071" s="110"/>
      <c r="C1071" s="110"/>
      <c r="D1071" s="183"/>
      <c r="E1071" s="183"/>
      <c r="F1071" s="183"/>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c r="AB1071" s="183"/>
      <c r="AC1071" s="183"/>
      <c r="AD1071" s="183"/>
      <c r="AE1071" s="183"/>
      <c r="AF1071" s="183"/>
      <c r="AG1071" s="183"/>
      <c r="AH1071" s="183"/>
      <c r="AI1071" s="183"/>
      <c r="AJ1071" s="183"/>
      <c r="AK1071" s="183"/>
      <c r="AL1071" s="183"/>
      <c r="AM1071" s="183"/>
      <c r="AN1071" s="183"/>
      <c r="AO1071" s="183"/>
      <c r="AP1071" s="183"/>
      <c r="AQ1071" s="183"/>
      <c r="AR1071" s="183"/>
      <c r="AS1071" s="183"/>
      <c r="AT1071" s="183"/>
      <c r="AU1071" s="183"/>
      <c r="AV1071" s="183"/>
      <c r="AW1071" s="183"/>
      <c r="AX1071" s="183"/>
      <c r="AY1071" s="183"/>
      <c r="AZ1071" s="183"/>
      <c r="BA1071" s="183"/>
      <c r="BB1071" s="183"/>
      <c r="BC1071" s="183"/>
      <c r="BD1071" s="183"/>
      <c r="BE1071" s="183"/>
      <c r="BF1071" s="183"/>
      <c r="BG1071" s="183"/>
      <c r="BH1071" s="183"/>
      <c r="BI1071" s="183"/>
      <c r="BJ1071" s="183"/>
      <c r="BK1071" s="183"/>
      <c r="BL1071" s="183"/>
      <c r="BM1071" s="183"/>
    </row>
    <row r="1072" spans="1:65" x14ac:dyDescent="0.2">
      <c r="A1072" s="110"/>
      <c r="B1072" s="110"/>
      <c r="C1072" s="110"/>
      <c r="D1072" s="183"/>
      <c r="E1072" s="183"/>
      <c r="F1072" s="183"/>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c r="AB1072" s="183"/>
      <c r="AC1072" s="183"/>
      <c r="AD1072" s="183"/>
      <c r="AE1072" s="183"/>
      <c r="AF1072" s="183"/>
      <c r="AG1072" s="183"/>
      <c r="AH1072" s="183"/>
      <c r="AI1072" s="183"/>
      <c r="AJ1072" s="183"/>
      <c r="AK1072" s="183"/>
      <c r="AL1072" s="183"/>
      <c r="AM1072" s="183"/>
      <c r="AN1072" s="183"/>
      <c r="AO1072" s="183"/>
      <c r="AP1072" s="183"/>
      <c r="AQ1072" s="183"/>
      <c r="AR1072" s="183"/>
      <c r="AS1072" s="183"/>
      <c r="AT1072" s="183"/>
      <c r="AU1072" s="183"/>
      <c r="AV1072" s="183"/>
      <c r="AW1072" s="183"/>
      <c r="AX1072" s="183"/>
      <c r="AY1072" s="183"/>
      <c r="AZ1072" s="183"/>
      <c r="BA1072" s="183"/>
      <c r="BB1072" s="183"/>
      <c r="BC1072" s="183"/>
      <c r="BD1072" s="183"/>
      <c r="BE1072" s="183"/>
      <c r="BF1072" s="183"/>
      <c r="BG1072" s="183"/>
      <c r="BH1072" s="183"/>
      <c r="BI1072" s="183"/>
      <c r="BJ1072" s="183"/>
      <c r="BK1072" s="183"/>
      <c r="BL1072" s="183"/>
      <c r="BM1072" s="183"/>
    </row>
    <row r="1073" spans="1:65" x14ac:dyDescent="0.2">
      <c r="A1073" s="110"/>
      <c r="B1073" s="110"/>
      <c r="C1073" s="110"/>
      <c r="D1073" s="183"/>
      <c r="E1073" s="183"/>
      <c r="F1073" s="183"/>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c r="AB1073" s="183"/>
      <c r="AC1073" s="183"/>
      <c r="AD1073" s="183"/>
      <c r="AE1073" s="183"/>
      <c r="AF1073" s="183"/>
      <c r="AG1073" s="183"/>
      <c r="AH1073" s="183"/>
      <c r="AI1073" s="183"/>
      <c r="AJ1073" s="183"/>
      <c r="AK1073" s="183"/>
      <c r="AL1073" s="183"/>
      <c r="AM1073" s="183"/>
      <c r="AN1073" s="183"/>
      <c r="AO1073" s="183"/>
      <c r="AP1073" s="183"/>
      <c r="AQ1073" s="183"/>
      <c r="AR1073" s="183"/>
      <c r="AS1073" s="183"/>
      <c r="AT1073" s="183"/>
      <c r="AU1073" s="183"/>
      <c r="AV1073" s="183"/>
      <c r="AW1073" s="183"/>
      <c r="AX1073" s="183"/>
      <c r="AY1073" s="183"/>
      <c r="AZ1073" s="183"/>
      <c r="BA1073" s="183"/>
      <c r="BB1073" s="183"/>
      <c r="BC1073" s="183"/>
      <c r="BD1073" s="183"/>
      <c r="BE1073" s="183"/>
      <c r="BF1073" s="183"/>
      <c r="BG1073" s="183"/>
      <c r="BH1073" s="183"/>
      <c r="BI1073" s="183"/>
      <c r="BJ1073" s="183"/>
      <c r="BK1073" s="183"/>
      <c r="BL1073" s="183"/>
      <c r="BM1073" s="183"/>
    </row>
    <row r="1074" spans="1:65" x14ac:dyDescent="0.2">
      <c r="A1074" s="110"/>
      <c r="B1074" s="110"/>
      <c r="C1074" s="110"/>
      <c r="D1074" s="183"/>
      <c r="E1074" s="183"/>
      <c r="F1074" s="183"/>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c r="AB1074" s="183"/>
      <c r="AC1074" s="183"/>
      <c r="AD1074" s="183"/>
      <c r="AE1074" s="183"/>
      <c r="AF1074" s="183"/>
      <c r="AG1074" s="183"/>
      <c r="AH1074" s="183"/>
      <c r="AI1074" s="183"/>
      <c r="AJ1074" s="183"/>
      <c r="AK1074" s="183"/>
      <c r="AL1074" s="183"/>
      <c r="AM1074" s="183"/>
      <c r="AN1074" s="183"/>
      <c r="AO1074" s="183"/>
      <c r="AP1074" s="183"/>
      <c r="AQ1074" s="183"/>
      <c r="AR1074" s="183"/>
      <c r="AS1074" s="183"/>
      <c r="AT1074" s="183"/>
      <c r="AU1074" s="183"/>
      <c r="AV1074" s="183"/>
      <c r="AW1074" s="183"/>
      <c r="AX1074" s="183"/>
      <c r="AY1074" s="183"/>
      <c r="AZ1074" s="183"/>
      <c r="BA1074" s="183"/>
      <c r="BB1074" s="183"/>
      <c r="BC1074" s="183"/>
      <c r="BD1074" s="183"/>
      <c r="BE1074" s="183"/>
      <c r="BF1074" s="183"/>
      <c r="BG1074" s="183"/>
      <c r="BH1074" s="183"/>
      <c r="BI1074" s="183"/>
      <c r="BJ1074" s="183"/>
      <c r="BK1074" s="183"/>
      <c r="BL1074" s="183"/>
      <c r="BM1074" s="183"/>
    </row>
    <row r="1075" spans="1:65" x14ac:dyDescent="0.2">
      <c r="A1075" s="110"/>
      <c r="B1075" s="110"/>
      <c r="C1075" s="110"/>
      <c r="D1075" s="183"/>
      <c r="E1075" s="183"/>
      <c r="F1075" s="183"/>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c r="AB1075" s="183"/>
      <c r="AC1075" s="183"/>
      <c r="AD1075" s="183"/>
      <c r="AE1075" s="183"/>
      <c r="AF1075" s="183"/>
      <c r="AG1075" s="183"/>
      <c r="AH1075" s="183"/>
      <c r="AI1075" s="183"/>
      <c r="AJ1075" s="183"/>
      <c r="AK1075" s="183"/>
      <c r="AL1075" s="183"/>
      <c r="AM1075" s="183"/>
      <c r="AN1075" s="183"/>
      <c r="AO1075" s="183"/>
      <c r="AP1075" s="183"/>
      <c r="AQ1075" s="183"/>
      <c r="AR1075" s="183"/>
      <c r="AS1075" s="183"/>
      <c r="AT1075" s="183"/>
      <c r="AU1075" s="183"/>
      <c r="AV1075" s="183"/>
      <c r="AW1075" s="183"/>
      <c r="AX1075" s="183"/>
      <c r="AY1075" s="183"/>
      <c r="AZ1075" s="183"/>
      <c r="BA1075" s="183"/>
      <c r="BB1075" s="183"/>
      <c r="BC1075" s="183"/>
      <c r="BD1075" s="183"/>
      <c r="BE1075" s="183"/>
      <c r="BF1075" s="183"/>
      <c r="BG1075" s="183"/>
      <c r="BH1075" s="183"/>
      <c r="BI1075" s="183"/>
      <c r="BJ1075" s="183"/>
      <c r="BK1075" s="183"/>
      <c r="BL1075" s="183"/>
      <c r="BM1075" s="183"/>
    </row>
    <row r="1076" spans="1:65" x14ac:dyDescent="0.2">
      <c r="A1076" s="110"/>
      <c r="B1076" s="110"/>
      <c r="C1076" s="110"/>
      <c r="D1076" s="183"/>
      <c r="E1076" s="183"/>
      <c r="F1076" s="183"/>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c r="AB1076" s="183"/>
      <c r="AC1076" s="183"/>
      <c r="AD1076" s="183"/>
      <c r="AE1076" s="183"/>
      <c r="AF1076" s="183"/>
      <c r="AG1076" s="183"/>
      <c r="AH1076" s="183"/>
      <c r="AI1076" s="183"/>
      <c r="AJ1076" s="183"/>
      <c r="AK1076" s="183"/>
      <c r="AL1076" s="183"/>
      <c r="AM1076" s="183"/>
      <c r="AN1076" s="183"/>
      <c r="AO1076" s="183"/>
      <c r="AP1076" s="183"/>
      <c r="AQ1076" s="183"/>
      <c r="AR1076" s="183"/>
      <c r="AS1076" s="183"/>
      <c r="AT1076" s="183"/>
      <c r="AU1076" s="183"/>
      <c r="AV1076" s="183"/>
      <c r="AW1076" s="183"/>
      <c r="AX1076" s="183"/>
      <c r="AY1076" s="183"/>
      <c r="AZ1076" s="183"/>
      <c r="BA1076" s="183"/>
      <c r="BB1076" s="183"/>
      <c r="BC1076" s="183"/>
      <c r="BD1076" s="183"/>
      <c r="BE1076" s="183"/>
      <c r="BF1076" s="183"/>
      <c r="BG1076" s="183"/>
      <c r="BH1076" s="183"/>
      <c r="BI1076" s="183"/>
      <c r="BJ1076" s="183"/>
      <c r="BK1076" s="183"/>
      <c r="BL1076" s="183"/>
      <c r="BM1076" s="183"/>
    </row>
    <row r="1077" spans="1:65" x14ac:dyDescent="0.2">
      <c r="A1077" s="110"/>
      <c r="B1077" s="110"/>
      <c r="C1077" s="110"/>
      <c r="D1077" s="183"/>
      <c r="E1077" s="183"/>
      <c r="F1077" s="183"/>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c r="AB1077" s="183"/>
      <c r="AC1077" s="183"/>
      <c r="AD1077" s="183"/>
      <c r="AE1077" s="183"/>
      <c r="AF1077" s="183"/>
      <c r="AG1077" s="183"/>
      <c r="AH1077" s="183"/>
      <c r="AI1077" s="183"/>
      <c r="AJ1077" s="183"/>
      <c r="AK1077" s="183"/>
      <c r="AL1077" s="183"/>
      <c r="AM1077" s="183"/>
      <c r="AN1077" s="183"/>
      <c r="AO1077" s="183"/>
      <c r="AP1077" s="183"/>
      <c r="AQ1077" s="183"/>
      <c r="AR1077" s="183"/>
      <c r="AS1077" s="183"/>
      <c r="AT1077" s="183"/>
      <c r="AU1077" s="183"/>
      <c r="AV1077" s="183"/>
      <c r="AW1077" s="183"/>
      <c r="AX1077" s="183"/>
      <c r="AY1077" s="183"/>
      <c r="AZ1077" s="183"/>
      <c r="BA1077" s="183"/>
      <c r="BB1077" s="183"/>
      <c r="BC1077" s="183"/>
      <c r="BD1077" s="183"/>
      <c r="BE1077" s="183"/>
      <c r="BF1077" s="183"/>
      <c r="BG1077" s="183"/>
      <c r="BH1077" s="183"/>
      <c r="BI1077" s="183"/>
      <c r="BJ1077" s="183"/>
      <c r="BK1077" s="183"/>
      <c r="BL1077" s="183"/>
      <c r="BM1077" s="183"/>
    </row>
    <row r="1078" spans="1:65" x14ac:dyDescent="0.2">
      <c r="A1078" s="110"/>
      <c r="B1078" s="110"/>
      <c r="C1078" s="110"/>
      <c r="D1078" s="183"/>
      <c r="E1078" s="183"/>
      <c r="F1078" s="183"/>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c r="AB1078" s="183"/>
      <c r="AC1078" s="183"/>
      <c r="AD1078" s="183"/>
      <c r="AE1078" s="183"/>
      <c r="AF1078" s="183"/>
      <c r="AG1078" s="183"/>
      <c r="AH1078" s="183"/>
      <c r="AI1078" s="183"/>
      <c r="AJ1078" s="183"/>
      <c r="AK1078" s="183"/>
      <c r="AL1078" s="183"/>
      <c r="AM1078" s="183"/>
      <c r="AN1078" s="183"/>
      <c r="AO1078" s="183"/>
      <c r="AP1078" s="183"/>
      <c r="AQ1078" s="183"/>
      <c r="AR1078" s="183"/>
      <c r="AS1078" s="183"/>
      <c r="AT1078" s="183"/>
      <c r="AU1078" s="183"/>
      <c r="AV1078" s="183"/>
      <c r="AW1078" s="183"/>
      <c r="AX1078" s="183"/>
      <c r="AY1078" s="183"/>
      <c r="AZ1078" s="183"/>
      <c r="BA1078" s="183"/>
      <c r="BB1078" s="183"/>
      <c r="BC1078" s="183"/>
      <c r="BD1078" s="183"/>
      <c r="BE1078" s="183"/>
      <c r="BF1078" s="183"/>
      <c r="BG1078" s="183"/>
      <c r="BH1078" s="183"/>
      <c r="BI1078" s="183"/>
      <c r="BJ1078" s="183"/>
      <c r="BK1078" s="183"/>
      <c r="BL1078" s="183"/>
      <c r="BM1078" s="183"/>
    </row>
    <row r="1079" spans="1:65" x14ac:dyDescent="0.2">
      <c r="A1079" s="110"/>
      <c r="B1079" s="110"/>
      <c r="C1079" s="110"/>
      <c r="D1079" s="183"/>
      <c r="E1079" s="183"/>
      <c r="F1079" s="183"/>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c r="AB1079" s="183"/>
      <c r="AC1079" s="183"/>
      <c r="AD1079" s="183"/>
      <c r="AE1079" s="183"/>
      <c r="AF1079" s="183"/>
      <c r="AG1079" s="183"/>
      <c r="AH1079" s="183"/>
      <c r="AI1079" s="183"/>
      <c r="AJ1079" s="183"/>
      <c r="AK1079" s="183"/>
      <c r="AL1079" s="183"/>
      <c r="AM1079" s="183"/>
      <c r="AN1079" s="183"/>
      <c r="AO1079" s="183"/>
      <c r="AP1079" s="183"/>
      <c r="AQ1079" s="183"/>
      <c r="AR1079" s="183"/>
      <c r="AS1079" s="183"/>
      <c r="AT1079" s="183"/>
      <c r="AU1079" s="183"/>
      <c r="AV1079" s="183"/>
      <c r="AW1079" s="183"/>
      <c r="AX1079" s="183"/>
      <c r="AY1079" s="183"/>
      <c r="AZ1079" s="183"/>
      <c r="BA1079" s="183"/>
      <c r="BB1079" s="183"/>
      <c r="BC1079" s="183"/>
      <c r="BD1079" s="183"/>
      <c r="BE1079" s="183"/>
      <c r="BF1079" s="183"/>
      <c r="BG1079" s="183"/>
      <c r="BH1079" s="183"/>
      <c r="BI1079" s="183"/>
      <c r="BJ1079" s="183"/>
      <c r="BK1079" s="183"/>
      <c r="BL1079" s="183"/>
      <c r="BM1079" s="183"/>
    </row>
    <row r="1080" spans="1:65" x14ac:dyDescent="0.2">
      <c r="A1080" s="110"/>
      <c r="B1080" s="110"/>
      <c r="C1080" s="110"/>
      <c r="D1080" s="183"/>
      <c r="E1080" s="183"/>
      <c r="F1080" s="183"/>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c r="AB1080" s="183"/>
      <c r="AC1080" s="183"/>
      <c r="AD1080" s="183"/>
      <c r="AE1080" s="183"/>
      <c r="AF1080" s="183"/>
      <c r="AG1080" s="183"/>
      <c r="AH1080" s="183"/>
      <c r="AI1080" s="183"/>
      <c r="AJ1080" s="183"/>
      <c r="AK1080" s="183"/>
      <c r="AL1080" s="183"/>
      <c r="AM1080" s="183"/>
      <c r="AN1080" s="183"/>
      <c r="AO1080" s="183"/>
      <c r="AP1080" s="183"/>
      <c r="AQ1080" s="183"/>
      <c r="AR1080" s="183"/>
      <c r="AS1080" s="183"/>
      <c r="AT1080" s="183"/>
      <c r="AU1080" s="183"/>
      <c r="AV1080" s="183"/>
      <c r="AW1080" s="183"/>
      <c r="AX1080" s="183"/>
      <c r="AY1080" s="183"/>
      <c r="AZ1080" s="183"/>
      <c r="BA1080" s="183"/>
      <c r="BB1080" s="183"/>
      <c r="BC1080" s="183"/>
      <c r="BD1080" s="183"/>
      <c r="BE1080" s="183"/>
      <c r="BF1080" s="183"/>
      <c r="BG1080" s="183"/>
      <c r="BH1080" s="183"/>
      <c r="BI1080" s="183"/>
      <c r="BJ1080" s="183"/>
      <c r="BK1080" s="183"/>
      <c r="BL1080" s="183"/>
      <c r="BM1080" s="183"/>
    </row>
    <row r="1081" spans="1:65" x14ac:dyDescent="0.2">
      <c r="A1081" s="110"/>
      <c r="B1081" s="110"/>
      <c r="C1081" s="110"/>
      <c r="D1081" s="183"/>
      <c r="E1081" s="183"/>
      <c r="F1081" s="183"/>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c r="AB1081" s="183"/>
      <c r="AC1081" s="183"/>
      <c r="AD1081" s="183"/>
      <c r="AE1081" s="183"/>
      <c r="AF1081" s="183"/>
      <c r="AG1081" s="183"/>
      <c r="AH1081" s="183"/>
      <c r="AI1081" s="183"/>
      <c r="AJ1081" s="183"/>
      <c r="AK1081" s="183"/>
      <c r="AL1081" s="183"/>
      <c r="AM1081" s="183"/>
      <c r="AN1081" s="183"/>
      <c r="AO1081" s="183"/>
      <c r="AP1081" s="183"/>
      <c r="AQ1081" s="183"/>
      <c r="AR1081" s="183"/>
      <c r="AS1081" s="183"/>
      <c r="AT1081" s="183"/>
      <c r="AU1081" s="183"/>
      <c r="AV1081" s="183"/>
      <c r="AW1081" s="183"/>
      <c r="AX1081" s="183"/>
      <c r="AY1081" s="183"/>
      <c r="AZ1081" s="183"/>
      <c r="BA1081" s="183"/>
      <c r="BB1081" s="183"/>
      <c r="BC1081" s="183"/>
      <c r="BD1081" s="183"/>
      <c r="BE1081" s="183"/>
      <c r="BF1081" s="183"/>
      <c r="BG1081" s="183"/>
      <c r="BH1081" s="183"/>
      <c r="BI1081" s="183"/>
      <c r="BJ1081" s="183"/>
      <c r="BK1081" s="183"/>
      <c r="BL1081" s="183"/>
      <c r="BM1081" s="183"/>
    </row>
    <row r="1082" spans="1:65" x14ac:dyDescent="0.2">
      <c r="A1082" s="110"/>
      <c r="B1082" s="110"/>
      <c r="C1082" s="110"/>
      <c r="D1082" s="183"/>
      <c r="E1082" s="183"/>
      <c r="F1082" s="183"/>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c r="AB1082" s="183"/>
      <c r="AC1082" s="183"/>
      <c r="AD1082" s="183"/>
      <c r="AE1082" s="183"/>
      <c r="AF1082" s="183"/>
      <c r="AG1082" s="183"/>
      <c r="AH1082" s="183"/>
      <c r="AI1082" s="183"/>
      <c r="AJ1082" s="183"/>
      <c r="AK1082" s="183"/>
      <c r="AL1082" s="183"/>
      <c r="AM1082" s="183"/>
      <c r="AN1082" s="183"/>
      <c r="AO1082" s="183"/>
      <c r="AP1082" s="183"/>
      <c r="AQ1082" s="183"/>
      <c r="AR1082" s="183"/>
      <c r="AS1082" s="183"/>
      <c r="AT1082" s="183"/>
      <c r="AU1082" s="183"/>
      <c r="AV1082" s="183"/>
      <c r="AW1082" s="183"/>
      <c r="AX1082" s="183"/>
      <c r="AY1082" s="183"/>
      <c r="AZ1082" s="183"/>
      <c r="BA1082" s="183"/>
      <c r="BB1082" s="183"/>
      <c r="BC1082" s="183"/>
      <c r="BD1082" s="183"/>
      <c r="BE1082" s="183"/>
      <c r="BF1082" s="183"/>
      <c r="BG1082" s="183"/>
      <c r="BH1082" s="183"/>
      <c r="BI1082" s="183"/>
      <c r="BJ1082" s="183"/>
      <c r="BK1082" s="183"/>
      <c r="BL1082" s="183"/>
      <c r="BM1082" s="183"/>
    </row>
    <row r="1083" spans="1:65" x14ac:dyDescent="0.2">
      <c r="A1083" s="110"/>
      <c r="B1083" s="110"/>
      <c r="C1083" s="110"/>
      <c r="D1083" s="183"/>
      <c r="E1083" s="183"/>
      <c r="F1083" s="183"/>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c r="AB1083" s="183"/>
      <c r="AC1083" s="183"/>
      <c r="AD1083" s="183"/>
      <c r="AE1083" s="183"/>
      <c r="AF1083" s="183"/>
      <c r="AG1083" s="183"/>
      <c r="AH1083" s="183"/>
      <c r="AI1083" s="183"/>
      <c r="AJ1083" s="183"/>
      <c r="AK1083" s="183"/>
      <c r="AL1083" s="183"/>
      <c r="AM1083" s="183"/>
      <c r="AN1083" s="183"/>
      <c r="AO1083" s="183"/>
      <c r="AP1083" s="183"/>
      <c r="AQ1083" s="183"/>
      <c r="AR1083" s="183"/>
      <c r="AS1083" s="183"/>
      <c r="AT1083" s="183"/>
      <c r="AU1083" s="183"/>
      <c r="AV1083" s="183"/>
      <c r="AW1083" s="183"/>
      <c r="AX1083" s="183"/>
      <c r="AY1083" s="183"/>
      <c r="AZ1083" s="183"/>
      <c r="BA1083" s="183"/>
      <c r="BB1083" s="183"/>
      <c r="BC1083" s="183"/>
      <c r="BD1083" s="183"/>
      <c r="BE1083" s="183"/>
      <c r="BF1083" s="183"/>
      <c r="BG1083" s="183"/>
      <c r="BH1083" s="183"/>
      <c r="BI1083" s="183"/>
      <c r="BJ1083" s="183"/>
      <c r="BK1083" s="183"/>
      <c r="BL1083" s="183"/>
      <c r="BM1083" s="183"/>
    </row>
    <row r="1084" spans="1:65" x14ac:dyDescent="0.2">
      <c r="A1084" s="110"/>
      <c r="B1084" s="110"/>
      <c r="C1084" s="110"/>
      <c r="D1084" s="183"/>
      <c r="E1084" s="183"/>
      <c r="F1084" s="183"/>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c r="AB1084" s="183"/>
      <c r="AC1084" s="183"/>
      <c r="AD1084" s="183"/>
      <c r="AE1084" s="183"/>
      <c r="AF1084" s="183"/>
      <c r="AG1084" s="183"/>
      <c r="AH1084" s="183"/>
      <c r="AI1084" s="183"/>
      <c r="AJ1084" s="183"/>
      <c r="AK1084" s="183"/>
      <c r="AL1084" s="183"/>
      <c r="AM1084" s="183"/>
      <c r="AN1084" s="183"/>
      <c r="AO1084" s="183"/>
      <c r="AP1084" s="183"/>
      <c r="AQ1084" s="183"/>
      <c r="AR1084" s="183"/>
      <c r="AS1084" s="183"/>
      <c r="AT1084" s="183"/>
      <c r="AU1084" s="183"/>
      <c r="AV1084" s="183"/>
      <c r="AW1084" s="183"/>
      <c r="AX1084" s="183"/>
      <c r="AY1084" s="183"/>
      <c r="AZ1084" s="183"/>
      <c r="BA1084" s="183"/>
      <c r="BB1084" s="183"/>
      <c r="BC1084" s="183"/>
      <c r="BD1084" s="183"/>
      <c r="BE1084" s="183"/>
      <c r="BF1084" s="183"/>
      <c r="BG1084" s="183"/>
      <c r="BH1084" s="183"/>
      <c r="BI1084" s="183"/>
      <c r="BJ1084" s="183"/>
      <c r="BK1084" s="183"/>
      <c r="BL1084" s="183"/>
      <c r="BM1084" s="183"/>
    </row>
    <row r="1085" spans="1:65" x14ac:dyDescent="0.2">
      <c r="A1085" s="110"/>
      <c r="B1085" s="110"/>
      <c r="C1085" s="110"/>
      <c r="D1085" s="183"/>
      <c r="E1085" s="183"/>
      <c r="F1085" s="183"/>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c r="AB1085" s="183"/>
      <c r="AC1085" s="183"/>
      <c r="AD1085" s="183"/>
      <c r="AE1085" s="183"/>
      <c r="AF1085" s="183"/>
      <c r="AG1085" s="183"/>
      <c r="AH1085" s="183"/>
      <c r="AI1085" s="183"/>
      <c r="AJ1085" s="183"/>
      <c r="AK1085" s="183"/>
      <c r="AL1085" s="183"/>
      <c r="AM1085" s="183"/>
      <c r="AN1085" s="183"/>
      <c r="AO1085" s="183"/>
      <c r="AP1085" s="183"/>
      <c r="AQ1085" s="183"/>
      <c r="AR1085" s="183"/>
      <c r="AS1085" s="183"/>
      <c r="AT1085" s="183"/>
      <c r="AU1085" s="183"/>
      <c r="AV1085" s="183"/>
      <c r="AW1085" s="183"/>
      <c r="AX1085" s="183"/>
      <c r="AY1085" s="183"/>
      <c r="AZ1085" s="183"/>
      <c r="BA1085" s="183"/>
      <c r="BB1085" s="183"/>
      <c r="BC1085" s="183"/>
      <c r="BD1085" s="183"/>
      <c r="BE1085" s="183"/>
      <c r="BF1085" s="183"/>
      <c r="BG1085" s="183"/>
      <c r="BH1085" s="183"/>
      <c r="BI1085" s="183"/>
      <c r="BJ1085" s="183"/>
      <c r="BK1085" s="183"/>
      <c r="BL1085" s="183"/>
      <c r="BM1085" s="183"/>
    </row>
    <row r="1086" spans="1:65" x14ac:dyDescent="0.2">
      <c r="A1086" s="110"/>
      <c r="B1086" s="110"/>
      <c r="C1086" s="110"/>
      <c r="D1086" s="183"/>
      <c r="E1086" s="183"/>
      <c r="F1086" s="183"/>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c r="AB1086" s="183"/>
      <c r="AC1086" s="183"/>
      <c r="AD1086" s="183"/>
      <c r="AE1086" s="183"/>
      <c r="AF1086" s="183"/>
      <c r="AG1086" s="183"/>
      <c r="AH1086" s="183"/>
      <c r="AI1086" s="183"/>
      <c r="AJ1086" s="183"/>
      <c r="AK1086" s="183"/>
      <c r="AL1086" s="183"/>
      <c r="AM1086" s="183"/>
      <c r="AN1086" s="183"/>
      <c r="AO1086" s="183"/>
      <c r="AP1086" s="183"/>
      <c r="AQ1086" s="183"/>
      <c r="AR1086" s="183"/>
      <c r="AS1086" s="183"/>
      <c r="AT1086" s="183"/>
      <c r="AU1086" s="183"/>
      <c r="AV1086" s="183"/>
      <c r="AW1086" s="183"/>
      <c r="AX1086" s="183"/>
      <c r="AY1086" s="183"/>
      <c r="AZ1086" s="183"/>
      <c r="BA1086" s="183"/>
      <c r="BB1086" s="183"/>
      <c r="BC1086" s="183"/>
      <c r="BD1086" s="183"/>
      <c r="BE1086" s="183"/>
      <c r="BF1086" s="183"/>
      <c r="BG1086" s="183"/>
      <c r="BH1086" s="183"/>
      <c r="BI1086" s="183"/>
      <c r="BJ1086" s="183"/>
      <c r="BK1086" s="183"/>
      <c r="BL1086" s="183"/>
      <c r="BM1086" s="183"/>
    </row>
    <row r="1087" spans="1:65" x14ac:dyDescent="0.2">
      <c r="A1087" s="110"/>
      <c r="B1087" s="110"/>
      <c r="C1087" s="110"/>
      <c r="D1087" s="183"/>
      <c r="E1087" s="183"/>
      <c r="F1087" s="183"/>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c r="AB1087" s="183"/>
      <c r="AC1087" s="183"/>
      <c r="AD1087" s="183"/>
      <c r="AE1087" s="183"/>
      <c r="AF1087" s="183"/>
      <c r="AG1087" s="183"/>
      <c r="AH1087" s="183"/>
      <c r="AI1087" s="183"/>
      <c r="AJ1087" s="183"/>
      <c r="AK1087" s="183"/>
      <c r="AL1087" s="183"/>
      <c r="AM1087" s="183"/>
      <c r="AN1087" s="183"/>
      <c r="AO1087" s="183"/>
      <c r="AP1087" s="183"/>
      <c r="AQ1087" s="183"/>
      <c r="AR1087" s="183"/>
      <c r="AS1087" s="183"/>
      <c r="AT1087" s="183"/>
      <c r="AU1087" s="183"/>
      <c r="AV1087" s="183"/>
      <c r="AW1087" s="183"/>
      <c r="AX1087" s="183"/>
      <c r="AY1087" s="183"/>
      <c r="AZ1087" s="183"/>
      <c r="BA1087" s="183"/>
      <c r="BB1087" s="183"/>
      <c r="BC1087" s="183"/>
      <c r="BD1087" s="183"/>
      <c r="BE1087" s="183"/>
      <c r="BF1087" s="183"/>
      <c r="BG1087" s="183"/>
      <c r="BH1087" s="183"/>
      <c r="BI1087" s="183"/>
      <c r="BJ1087" s="183"/>
      <c r="BK1087" s="183"/>
      <c r="BL1087" s="183"/>
      <c r="BM1087" s="183"/>
    </row>
    <row r="1088" spans="1:65" x14ac:dyDescent="0.2">
      <c r="A1088" s="110"/>
      <c r="B1088" s="110"/>
      <c r="C1088" s="110"/>
      <c r="D1088" s="183"/>
      <c r="E1088" s="183"/>
      <c r="F1088" s="183"/>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c r="AB1088" s="183"/>
      <c r="AC1088" s="183"/>
      <c r="AD1088" s="183"/>
      <c r="AE1088" s="183"/>
      <c r="AF1088" s="183"/>
      <c r="AG1088" s="183"/>
      <c r="AH1088" s="183"/>
      <c r="AI1088" s="183"/>
      <c r="AJ1088" s="183"/>
      <c r="AK1088" s="183"/>
      <c r="AL1088" s="183"/>
      <c r="AM1088" s="183"/>
      <c r="AN1088" s="183"/>
      <c r="AO1088" s="183"/>
      <c r="AP1088" s="183"/>
      <c r="AQ1088" s="183"/>
      <c r="AR1088" s="183"/>
      <c r="AS1088" s="183"/>
      <c r="AT1088" s="183"/>
      <c r="AU1088" s="183"/>
      <c r="AV1088" s="183"/>
      <c r="AW1088" s="183"/>
      <c r="AX1088" s="183"/>
      <c r="AY1088" s="183"/>
      <c r="AZ1088" s="183"/>
      <c r="BA1088" s="183"/>
      <c r="BB1088" s="183"/>
      <c r="BC1088" s="183"/>
      <c r="BD1088" s="183"/>
      <c r="BE1088" s="183"/>
      <c r="BF1088" s="183"/>
      <c r="BG1088" s="183"/>
      <c r="BH1088" s="183"/>
      <c r="BI1088" s="183"/>
      <c r="BJ1088" s="183"/>
      <c r="BK1088" s="183"/>
      <c r="BL1088" s="183"/>
      <c r="BM1088" s="183"/>
    </row>
    <row r="1089" spans="1:65" x14ac:dyDescent="0.2">
      <c r="A1089" s="110"/>
      <c r="B1089" s="110"/>
      <c r="C1089" s="110"/>
      <c r="D1089" s="183"/>
      <c r="E1089" s="183"/>
      <c r="F1089" s="183"/>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c r="AB1089" s="183"/>
      <c r="AC1089" s="183"/>
      <c r="AD1089" s="183"/>
      <c r="AE1089" s="183"/>
      <c r="AF1089" s="183"/>
      <c r="AG1089" s="183"/>
      <c r="AH1089" s="183"/>
      <c r="AI1089" s="183"/>
      <c r="AJ1089" s="183"/>
      <c r="AK1089" s="183"/>
      <c r="AL1089" s="183"/>
      <c r="AM1089" s="183"/>
      <c r="AN1089" s="183"/>
      <c r="AO1089" s="183"/>
      <c r="AP1089" s="183"/>
      <c r="AQ1089" s="183"/>
      <c r="AR1089" s="183"/>
      <c r="AS1089" s="183"/>
      <c r="AT1089" s="183"/>
      <c r="AU1089" s="183"/>
      <c r="AV1089" s="183"/>
      <c r="AW1089" s="183"/>
      <c r="AX1089" s="183"/>
      <c r="AY1089" s="183"/>
      <c r="AZ1089" s="183"/>
      <c r="BA1089" s="183"/>
      <c r="BB1089" s="183"/>
      <c r="BC1089" s="183"/>
      <c r="BD1089" s="183"/>
      <c r="BE1089" s="183"/>
      <c r="BF1089" s="183"/>
      <c r="BG1089" s="183"/>
      <c r="BH1089" s="183"/>
      <c r="BI1089" s="183"/>
      <c r="BJ1089" s="183"/>
      <c r="BK1089" s="183"/>
      <c r="BL1089" s="183"/>
      <c r="BM1089" s="183"/>
    </row>
    <row r="1090" spans="1:65" x14ac:dyDescent="0.2">
      <c r="A1090" s="110"/>
      <c r="B1090" s="110"/>
      <c r="C1090" s="110"/>
      <c r="D1090" s="183"/>
      <c r="E1090" s="183"/>
      <c r="F1090" s="183"/>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c r="AB1090" s="183"/>
      <c r="AC1090" s="183"/>
      <c r="AD1090" s="183"/>
      <c r="AE1090" s="183"/>
      <c r="AF1090" s="183"/>
      <c r="AG1090" s="183"/>
      <c r="AH1090" s="183"/>
      <c r="AI1090" s="183"/>
      <c r="AJ1090" s="183"/>
      <c r="AK1090" s="183"/>
      <c r="AL1090" s="183"/>
      <c r="AM1090" s="183"/>
      <c r="AN1090" s="183"/>
      <c r="AO1090" s="183"/>
      <c r="AP1090" s="183"/>
      <c r="AQ1090" s="183"/>
      <c r="AR1090" s="183"/>
      <c r="AS1090" s="183"/>
      <c r="AT1090" s="183"/>
      <c r="AU1090" s="183"/>
      <c r="AV1090" s="183"/>
      <c r="AW1090" s="183"/>
      <c r="AX1090" s="183"/>
      <c r="AY1090" s="183"/>
      <c r="AZ1090" s="183"/>
      <c r="BA1090" s="183"/>
      <c r="BB1090" s="183"/>
      <c r="BC1090" s="183"/>
      <c r="BD1090" s="183"/>
      <c r="BE1090" s="183"/>
      <c r="BF1090" s="183"/>
      <c r="BG1090" s="183"/>
      <c r="BH1090" s="183"/>
      <c r="BI1090" s="183"/>
      <c r="BJ1090" s="183"/>
      <c r="BK1090" s="183"/>
      <c r="BL1090" s="183"/>
      <c r="BM1090" s="183"/>
    </row>
    <row r="1091" spans="1:65" x14ac:dyDescent="0.2">
      <c r="A1091" s="110"/>
      <c r="B1091" s="110"/>
      <c r="C1091" s="110"/>
      <c r="D1091" s="183"/>
      <c r="E1091" s="183"/>
      <c r="F1091" s="183"/>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c r="AB1091" s="183"/>
      <c r="AC1091" s="183"/>
      <c r="AD1091" s="183"/>
      <c r="AE1091" s="183"/>
      <c r="AF1091" s="183"/>
      <c r="AG1091" s="183"/>
      <c r="AH1091" s="183"/>
      <c r="AI1091" s="183"/>
      <c r="AJ1091" s="183"/>
      <c r="AK1091" s="183"/>
      <c r="AL1091" s="183"/>
      <c r="AM1091" s="183"/>
      <c r="AN1091" s="183"/>
      <c r="AO1091" s="183"/>
      <c r="AP1091" s="183"/>
      <c r="AQ1091" s="183"/>
      <c r="AR1091" s="183"/>
      <c r="AS1091" s="183"/>
      <c r="AT1091" s="183"/>
      <c r="AU1091" s="183"/>
      <c r="AV1091" s="183"/>
      <c r="AW1091" s="183"/>
      <c r="AX1091" s="183"/>
      <c r="AY1091" s="183"/>
      <c r="AZ1091" s="183"/>
      <c r="BA1091" s="183"/>
      <c r="BB1091" s="183"/>
      <c r="BC1091" s="183"/>
      <c r="BD1091" s="183"/>
      <c r="BE1091" s="183"/>
      <c r="BF1091" s="183"/>
      <c r="BG1091" s="183"/>
      <c r="BH1091" s="183"/>
      <c r="BI1091" s="183"/>
      <c r="BJ1091" s="183"/>
      <c r="BK1091" s="183"/>
      <c r="BL1091" s="183"/>
      <c r="BM1091" s="183"/>
    </row>
    <row r="1092" spans="1:65" x14ac:dyDescent="0.2">
      <c r="A1092" s="110"/>
      <c r="B1092" s="110"/>
      <c r="C1092" s="110"/>
      <c r="D1092" s="183"/>
      <c r="E1092" s="183"/>
      <c r="F1092" s="183"/>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c r="AB1092" s="183"/>
      <c r="AC1092" s="183"/>
      <c r="AD1092" s="183"/>
      <c r="AE1092" s="183"/>
      <c r="AF1092" s="183"/>
      <c r="AG1092" s="183"/>
      <c r="AH1092" s="183"/>
      <c r="AI1092" s="183"/>
      <c r="AJ1092" s="183"/>
      <c r="AK1092" s="183"/>
      <c r="AL1092" s="183"/>
      <c r="AM1092" s="183"/>
      <c r="AN1092" s="183"/>
      <c r="AO1092" s="183"/>
      <c r="AP1092" s="183"/>
      <c r="AQ1092" s="183"/>
      <c r="AR1092" s="183"/>
      <c r="AS1092" s="183"/>
      <c r="AT1092" s="183"/>
      <c r="AU1092" s="183"/>
      <c r="AV1092" s="183"/>
      <c r="AW1092" s="183"/>
      <c r="AX1092" s="183"/>
      <c r="AY1092" s="183"/>
      <c r="AZ1092" s="183"/>
      <c r="BA1092" s="183"/>
      <c r="BB1092" s="183"/>
      <c r="BC1092" s="183"/>
      <c r="BD1092" s="183"/>
      <c r="BE1092" s="183"/>
      <c r="BF1092" s="183"/>
      <c r="BG1092" s="183"/>
      <c r="BH1092" s="183"/>
      <c r="BI1092" s="183"/>
      <c r="BJ1092" s="183"/>
      <c r="BK1092" s="183"/>
      <c r="BL1092" s="183"/>
      <c r="BM1092" s="183"/>
    </row>
    <row r="1093" spans="1:65" x14ac:dyDescent="0.2">
      <c r="A1093" s="110"/>
      <c r="B1093" s="110"/>
      <c r="C1093" s="110"/>
      <c r="D1093" s="183"/>
      <c r="E1093" s="183"/>
      <c r="F1093" s="183"/>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c r="AB1093" s="183"/>
      <c r="AC1093" s="183"/>
      <c r="AD1093" s="183"/>
      <c r="AE1093" s="183"/>
      <c r="AF1093" s="183"/>
      <c r="AG1093" s="183"/>
      <c r="AH1093" s="183"/>
      <c r="AI1093" s="183"/>
      <c r="AJ1093" s="183"/>
      <c r="AK1093" s="183"/>
      <c r="AL1093" s="183"/>
      <c r="AM1093" s="183"/>
      <c r="AN1093" s="183"/>
      <c r="AO1093" s="183"/>
      <c r="AP1093" s="183"/>
      <c r="AQ1093" s="183"/>
      <c r="AR1093" s="183"/>
      <c r="AS1093" s="183"/>
      <c r="AT1093" s="183"/>
      <c r="AU1093" s="183"/>
      <c r="AV1093" s="183"/>
      <c r="AW1093" s="183"/>
      <c r="AX1093" s="183"/>
      <c r="AY1093" s="183"/>
      <c r="AZ1093" s="183"/>
      <c r="BA1093" s="183"/>
      <c r="BB1093" s="183"/>
      <c r="BC1093" s="183"/>
      <c r="BD1093" s="183"/>
      <c r="BE1093" s="183"/>
      <c r="BF1093" s="183"/>
      <c r="BG1093" s="183"/>
      <c r="BH1093" s="183"/>
      <c r="BI1093" s="183"/>
      <c r="BJ1093" s="183"/>
      <c r="BK1093" s="183"/>
      <c r="BL1093" s="183"/>
      <c r="BM1093" s="183"/>
    </row>
    <row r="1094" spans="1:65" x14ac:dyDescent="0.2">
      <c r="A1094" s="110"/>
      <c r="B1094" s="110"/>
      <c r="C1094" s="110"/>
      <c r="D1094" s="183"/>
      <c r="E1094" s="183"/>
      <c r="F1094" s="183"/>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c r="AB1094" s="183"/>
      <c r="AC1094" s="183"/>
      <c r="AD1094" s="183"/>
      <c r="AE1094" s="183"/>
      <c r="AF1094" s="183"/>
      <c r="AG1094" s="183"/>
      <c r="AH1094" s="183"/>
      <c r="AI1094" s="183"/>
      <c r="AJ1094" s="183"/>
      <c r="AK1094" s="183"/>
      <c r="AL1094" s="183"/>
      <c r="AM1094" s="183"/>
      <c r="AN1094" s="183"/>
      <c r="AO1094" s="183"/>
      <c r="AP1094" s="183"/>
      <c r="AQ1094" s="183"/>
      <c r="AR1094" s="183"/>
      <c r="AS1094" s="183"/>
      <c r="AT1094" s="183"/>
      <c r="AU1094" s="183"/>
      <c r="AV1094" s="183"/>
      <c r="AW1094" s="183"/>
      <c r="AX1094" s="183"/>
      <c r="AY1094" s="183"/>
      <c r="AZ1094" s="183"/>
      <c r="BA1094" s="183"/>
      <c r="BB1094" s="183"/>
      <c r="BC1094" s="183"/>
      <c r="BD1094" s="183"/>
      <c r="BE1094" s="183"/>
      <c r="BF1094" s="183"/>
      <c r="BG1094" s="183"/>
      <c r="BH1094" s="183"/>
      <c r="BI1094" s="183"/>
      <c r="BJ1094" s="183"/>
      <c r="BK1094" s="183"/>
      <c r="BL1094" s="183"/>
      <c r="BM1094" s="183"/>
    </row>
    <row r="1095" spans="1:65" x14ac:dyDescent="0.2">
      <c r="A1095" s="110"/>
      <c r="B1095" s="110"/>
      <c r="C1095" s="110"/>
      <c r="D1095" s="183"/>
      <c r="E1095" s="183"/>
      <c r="F1095" s="183"/>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c r="AB1095" s="183"/>
      <c r="AC1095" s="183"/>
      <c r="AD1095" s="183"/>
      <c r="AE1095" s="183"/>
      <c r="AF1095" s="183"/>
      <c r="AG1095" s="183"/>
      <c r="AH1095" s="183"/>
      <c r="AI1095" s="183"/>
      <c r="AJ1095" s="183"/>
      <c r="AK1095" s="183"/>
      <c r="AL1095" s="183"/>
      <c r="AM1095" s="183"/>
      <c r="AN1095" s="183"/>
      <c r="AO1095" s="183"/>
      <c r="AP1095" s="183"/>
      <c r="AQ1095" s="183"/>
      <c r="AR1095" s="183"/>
      <c r="AS1095" s="183"/>
      <c r="AT1095" s="183"/>
      <c r="AU1095" s="183"/>
      <c r="AV1095" s="183"/>
      <c r="AW1095" s="183"/>
      <c r="AX1095" s="183"/>
      <c r="AY1095" s="183"/>
      <c r="AZ1095" s="183"/>
      <c r="BA1095" s="183"/>
      <c r="BB1095" s="183"/>
      <c r="BC1095" s="183"/>
      <c r="BD1095" s="183"/>
      <c r="BE1095" s="183"/>
      <c r="BF1095" s="183"/>
      <c r="BG1095" s="183"/>
      <c r="BH1095" s="183"/>
      <c r="BI1095" s="183"/>
      <c r="BJ1095" s="183"/>
      <c r="BK1095" s="183"/>
      <c r="BL1095" s="183"/>
      <c r="BM1095" s="183"/>
    </row>
    <row r="1096" spans="1:65" x14ac:dyDescent="0.2">
      <c r="A1096" s="110"/>
      <c r="B1096" s="110"/>
      <c r="C1096" s="110"/>
      <c r="D1096" s="183"/>
      <c r="E1096" s="183"/>
      <c r="F1096" s="183"/>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c r="AB1096" s="183"/>
      <c r="AC1096" s="183"/>
      <c r="AD1096" s="183"/>
      <c r="AE1096" s="183"/>
      <c r="AF1096" s="183"/>
      <c r="AG1096" s="183"/>
      <c r="AH1096" s="183"/>
      <c r="AI1096" s="183"/>
      <c r="AJ1096" s="183"/>
      <c r="AK1096" s="183"/>
      <c r="AL1096" s="183"/>
      <c r="AM1096" s="183"/>
      <c r="AN1096" s="183"/>
      <c r="AO1096" s="183"/>
      <c r="AP1096" s="183"/>
      <c r="AQ1096" s="183"/>
      <c r="AR1096" s="183"/>
      <c r="AS1096" s="183"/>
      <c r="AT1096" s="183"/>
      <c r="AU1096" s="183"/>
      <c r="AV1096" s="183"/>
      <c r="AW1096" s="183"/>
      <c r="AX1096" s="183"/>
      <c r="AY1096" s="183"/>
      <c r="AZ1096" s="183"/>
      <c r="BA1096" s="183"/>
      <c r="BB1096" s="183"/>
      <c r="BC1096" s="183"/>
      <c r="BD1096" s="183"/>
      <c r="BE1096" s="183"/>
      <c r="BF1096" s="183"/>
      <c r="BG1096" s="183"/>
      <c r="BH1096" s="183"/>
      <c r="BI1096" s="183"/>
      <c r="BJ1096" s="183"/>
      <c r="BK1096" s="183"/>
      <c r="BL1096" s="183"/>
      <c r="BM1096" s="183"/>
    </row>
    <row r="1097" spans="1:65" x14ac:dyDescent="0.2">
      <c r="A1097" s="110"/>
      <c r="B1097" s="110"/>
      <c r="C1097" s="110"/>
      <c r="D1097" s="183"/>
      <c r="E1097" s="183"/>
      <c r="F1097" s="183"/>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c r="AB1097" s="183"/>
      <c r="AC1097" s="183"/>
      <c r="AD1097" s="183"/>
      <c r="AE1097" s="183"/>
      <c r="AF1097" s="183"/>
      <c r="AG1097" s="183"/>
      <c r="AH1097" s="183"/>
      <c r="AI1097" s="183"/>
      <c r="AJ1097" s="183"/>
      <c r="AK1097" s="183"/>
      <c r="AL1097" s="183"/>
      <c r="AM1097" s="183"/>
      <c r="AN1097" s="183"/>
      <c r="AO1097" s="183"/>
      <c r="AP1097" s="183"/>
      <c r="AQ1097" s="183"/>
      <c r="AR1097" s="183"/>
      <c r="AS1097" s="183"/>
      <c r="AT1097" s="183"/>
      <c r="AU1097" s="183"/>
      <c r="AV1097" s="183"/>
      <c r="AW1097" s="183"/>
      <c r="AX1097" s="183"/>
      <c r="AY1097" s="183"/>
      <c r="AZ1097" s="183"/>
      <c r="BA1097" s="183"/>
      <c r="BB1097" s="183"/>
      <c r="BC1097" s="183"/>
      <c r="BD1097" s="183"/>
      <c r="BE1097" s="183"/>
      <c r="BF1097" s="183"/>
      <c r="BG1097" s="183"/>
      <c r="BH1097" s="183"/>
      <c r="BI1097" s="183"/>
      <c r="BJ1097" s="183"/>
      <c r="BK1097" s="183"/>
      <c r="BL1097" s="183"/>
      <c r="BM1097" s="183"/>
    </row>
    <row r="1098" spans="1:65" x14ac:dyDescent="0.2">
      <c r="A1098" s="110"/>
      <c r="B1098" s="110"/>
      <c r="C1098" s="110"/>
      <c r="D1098" s="183"/>
      <c r="E1098" s="183"/>
      <c r="F1098" s="183"/>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c r="AB1098" s="183"/>
      <c r="AC1098" s="183"/>
      <c r="AD1098" s="183"/>
      <c r="AE1098" s="183"/>
      <c r="AF1098" s="183"/>
      <c r="AG1098" s="183"/>
      <c r="AH1098" s="183"/>
      <c r="AI1098" s="183"/>
      <c r="AJ1098" s="183"/>
      <c r="AK1098" s="183"/>
      <c r="AL1098" s="183"/>
      <c r="AM1098" s="183"/>
      <c r="AN1098" s="183"/>
      <c r="AO1098" s="183"/>
      <c r="AP1098" s="183"/>
      <c r="AQ1098" s="183"/>
      <c r="AR1098" s="183"/>
      <c r="AS1098" s="183"/>
      <c r="AT1098" s="183"/>
      <c r="AU1098" s="183"/>
      <c r="AV1098" s="183"/>
      <c r="AW1098" s="183"/>
      <c r="AX1098" s="183"/>
      <c r="AY1098" s="183"/>
      <c r="AZ1098" s="183"/>
      <c r="BA1098" s="183"/>
      <c r="BB1098" s="183"/>
      <c r="BC1098" s="183"/>
      <c r="BD1098" s="183"/>
      <c r="BE1098" s="183"/>
      <c r="BF1098" s="183"/>
      <c r="BG1098" s="183"/>
      <c r="BH1098" s="183"/>
      <c r="BI1098" s="183"/>
      <c r="BJ1098" s="183"/>
      <c r="BK1098" s="183"/>
      <c r="BL1098" s="183"/>
      <c r="BM1098" s="183"/>
    </row>
    <row r="1099" spans="1:65" x14ac:dyDescent="0.2">
      <c r="A1099" s="110"/>
      <c r="B1099" s="110"/>
      <c r="C1099" s="110"/>
      <c r="D1099" s="183"/>
      <c r="E1099" s="183"/>
      <c r="F1099" s="183"/>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c r="AB1099" s="183"/>
      <c r="AC1099" s="183"/>
      <c r="AD1099" s="183"/>
      <c r="AE1099" s="183"/>
      <c r="AF1099" s="183"/>
      <c r="AG1099" s="183"/>
      <c r="AH1099" s="183"/>
      <c r="AI1099" s="183"/>
      <c r="AJ1099" s="183"/>
      <c r="AK1099" s="183"/>
      <c r="AL1099" s="183"/>
      <c r="AM1099" s="183"/>
      <c r="AN1099" s="183"/>
      <c r="AO1099" s="183"/>
      <c r="AP1099" s="183"/>
      <c r="AQ1099" s="183"/>
      <c r="AR1099" s="183"/>
      <c r="AS1099" s="183"/>
      <c r="AT1099" s="183"/>
      <c r="AU1099" s="183"/>
      <c r="AV1099" s="183"/>
      <c r="AW1099" s="183"/>
      <c r="AX1099" s="183"/>
      <c r="AY1099" s="183"/>
      <c r="AZ1099" s="183"/>
      <c r="BA1099" s="183"/>
      <c r="BB1099" s="183"/>
      <c r="BC1099" s="183"/>
      <c r="BD1099" s="183"/>
      <c r="BE1099" s="183"/>
      <c r="BF1099" s="183"/>
      <c r="BG1099" s="183"/>
      <c r="BH1099" s="183"/>
      <c r="BI1099" s="183"/>
      <c r="BJ1099" s="183"/>
      <c r="BK1099" s="183"/>
      <c r="BL1099" s="183"/>
      <c r="BM1099" s="183"/>
    </row>
    <row r="1100" spans="1:65" x14ac:dyDescent="0.2">
      <c r="A1100" s="110"/>
      <c r="B1100" s="110"/>
      <c r="C1100" s="110"/>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c r="AI1100" s="183"/>
      <c r="AJ1100" s="183"/>
      <c r="AK1100" s="183"/>
      <c r="AL1100" s="183"/>
      <c r="AM1100" s="183"/>
      <c r="AN1100" s="183"/>
      <c r="AO1100" s="183"/>
      <c r="AP1100" s="183"/>
      <c r="AQ1100" s="183"/>
      <c r="AR1100" s="183"/>
      <c r="AS1100" s="183"/>
      <c r="AT1100" s="183"/>
      <c r="AU1100" s="183"/>
      <c r="AV1100" s="183"/>
      <c r="AW1100" s="183"/>
      <c r="AX1100" s="183"/>
      <c r="AY1100" s="183"/>
      <c r="AZ1100" s="183"/>
      <c r="BA1100" s="183"/>
      <c r="BB1100" s="183"/>
      <c r="BC1100" s="183"/>
      <c r="BD1100" s="183"/>
      <c r="BE1100" s="183"/>
      <c r="BF1100" s="183"/>
      <c r="BG1100" s="183"/>
      <c r="BH1100" s="183"/>
      <c r="BI1100" s="183"/>
      <c r="BJ1100" s="183"/>
      <c r="BK1100" s="183"/>
      <c r="BL1100" s="183"/>
      <c r="BM1100" s="183"/>
    </row>
    <row r="1101" spans="1:65" x14ac:dyDescent="0.2">
      <c r="A1101" s="110"/>
      <c r="B1101" s="110"/>
      <c r="C1101" s="110"/>
      <c r="D1101" s="183"/>
      <c r="E1101" s="183"/>
      <c r="F1101" s="183"/>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c r="AB1101" s="183"/>
      <c r="AC1101" s="183"/>
      <c r="AD1101" s="183"/>
      <c r="AE1101" s="183"/>
      <c r="AF1101" s="183"/>
      <c r="AG1101" s="183"/>
      <c r="AH1101" s="183"/>
      <c r="AI1101" s="183"/>
      <c r="AJ1101" s="183"/>
      <c r="AK1101" s="183"/>
      <c r="AL1101" s="183"/>
      <c r="AM1101" s="183"/>
      <c r="AN1101" s="183"/>
      <c r="AO1101" s="183"/>
      <c r="AP1101" s="183"/>
      <c r="AQ1101" s="183"/>
      <c r="AR1101" s="183"/>
      <c r="AS1101" s="183"/>
      <c r="AT1101" s="183"/>
      <c r="AU1101" s="183"/>
      <c r="AV1101" s="183"/>
      <c r="AW1101" s="183"/>
      <c r="AX1101" s="183"/>
      <c r="AY1101" s="183"/>
      <c r="AZ1101" s="183"/>
      <c r="BA1101" s="183"/>
      <c r="BB1101" s="183"/>
      <c r="BC1101" s="183"/>
      <c r="BD1101" s="183"/>
      <c r="BE1101" s="183"/>
      <c r="BF1101" s="183"/>
      <c r="BG1101" s="183"/>
      <c r="BH1101" s="183"/>
      <c r="BI1101" s="183"/>
      <c r="BJ1101" s="183"/>
      <c r="BK1101" s="183"/>
      <c r="BL1101" s="183"/>
      <c r="BM1101" s="183"/>
    </row>
    <row r="1102" spans="1:65" x14ac:dyDescent="0.2">
      <c r="A1102" s="110"/>
      <c r="B1102" s="110"/>
      <c r="C1102" s="110"/>
      <c r="D1102" s="183"/>
      <c r="E1102" s="183"/>
      <c r="F1102" s="183"/>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c r="AB1102" s="183"/>
      <c r="AC1102" s="183"/>
      <c r="AD1102" s="183"/>
      <c r="AE1102" s="183"/>
      <c r="AF1102" s="183"/>
      <c r="AG1102" s="183"/>
      <c r="AH1102" s="183"/>
      <c r="AI1102" s="183"/>
      <c r="AJ1102" s="183"/>
      <c r="AK1102" s="183"/>
      <c r="AL1102" s="183"/>
      <c r="AM1102" s="183"/>
      <c r="AN1102" s="183"/>
      <c r="AO1102" s="183"/>
      <c r="AP1102" s="183"/>
      <c r="AQ1102" s="183"/>
      <c r="AR1102" s="183"/>
      <c r="AS1102" s="183"/>
      <c r="AT1102" s="183"/>
      <c r="AU1102" s="183"/>
      <c r="AV1102" s="183"/>
      <c r="AW1102" s="183"/>
      <c r="AX1102" s="183"/>
      <c r="AY1102" s="183"/>
      <c r="AZ1102" s="183"/>
      <c r="BA1102" s="183"/>
      <c r="BB1102" s="183"/>
      <c r="BC1102" s="183"/>
      <c r="BD1102" s="183"/>
      <c r="BE1102" s="183"/>
      <c r="BF1102" s="183"/>
      <c r="BG1102" s="183"/>
      <c r="BH1102" s="183"/>
      <c r="BI1102" s="183"/>
      <c r="BJ1102" s="183"/>
      <c r="BK1102" s="183"/>
      <c r="BL1102" s="183"/>
      <c r="BM1102" s="183"/>
    </row>
    <row r="1103" spans="1:65" x14ac:dyDescent="0.2">
      <c r="A1103" s="110"/>
      <c r="B1103" s="110"/>
      <c r="C1103" s="110"/>
      <c r="D1103" s="183"/>
      <c r="E1103" s="183"/>
      <c r="F1103" s="183"/>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c r="AB1103" s="183"/>
      <c r="AC1103" s="183"/>
      <c r="AD1103" s="183"/>
      <c r="AE1103" s="183"/>
      <c r="AF1103" s="183"/>
      <c r="AG1103" s="183"/>
      <c r="AH1103" s="183"/>
      <c r="AI1103" s="183"/>
      <c r="AJ1103" s="183"/>
      <c r="AK1103" s="183"/>
      <c r="AL1103" s="183"/>
      <c r="AM1103" s="183"/>
      <c r="AN1103" s="183"/>
      <c r="AO1103" s="183"/>
      <c r="AP1103" s="183"/>
      <c r="AQ1103" s="183"/>
      <c r="AR1103" s="183"/>
      <c r="AS1103" s="183"/>
      <c r="AT1103" s="183"/>
      <c r="AU1103" s="183"/>
      <c r="AV1103" s="183"/>
      <c r="AW1103" s="183"/>
      <c r="AX1103" s="183"/>
      <c r="AY1103" s="183"/>
      <c r="AZ1103" s="183"/>
      <c r="BA1103" s="183"/>
      <c r="BB1103" s="183"/>
      <c r="BC1103" s="183"/>
      <c r="BD1103" s="183"/>
      <c r="BE1103" s="183"/>
      <c r="BF1103" s="183"/>
      <c r="BG1103" s="183"/>
      <c r="BH1103" s="183"/>
      <c r="BI1103" s="183"/>
      <c r="BJ1103" s="183"/>
      <c r="BK1103" s="183"/>
      <c r="BL1103" s="183"/>
      <c r="BM1103" s="183"/>
    </row>
    <row r="1104" spans="1:65" x14ac:dyDescent="0.2">
      <c r="A1104" s="110"/>
      <c r="B1104" s="110"/>
      <c r="C1104" s="110"/>
      <c r="D1104" s="183"/>
      <c r="E1104" s="183"/>
      <c r="F1104" s="183"/>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c r="AB1104" s="183"/>
      <c r="AC1104" s="183"/>
      <c r="AD1104" s="183"/>
      <c r="AE1104" s="183"/>
      <c r="AF1104" s="183"/>
      <c r="AG1104" s="183"/>
      <c r="AH1104" s="183"/>
      <c r="AI1104" s="183"/>
      <c r="AJ1104" s="183"/>
      <c r="AK1104" s="183"/>
      <c r="AL1104" s="183"/>
      <c r="AM1104" s="183"/>
      <c r="AN1104" s="183"/>
      <c r="AO1104" s="183"/>
      <c r="AP1104" s="183"/>
      <c r="AQ1104" s="183"/>
      <c r="AR1104" s="183"/>
      <c r="AS1104" s="183"/>
      <c r="AT1104" s="183"/>
      <c r="AU1104" s="183"/>
      <c r="AV1104" s="183"/>
      <c r="AW1104" s="183"/>
      <c r="AX1104" s="183"/>
      <c r="AY1104" s="183"/>
      <c r="AZ1104" s="183"/>
      <c r="BA1104" s="183"/>
      <c r="BB1104" s="183"/>
      <c r="BC1104" s="183"/>
      <c r="BD1104" s="183"/>
      <c r="BE1104" s="183"/>
      <c r="BF1104" s="183"/>
      <c r="BG1104" s="183"/>
      <c r="BH1104" s="183"/>
      <c r="BI1104" s="183"/>
      <c r="BJ1104" s="183"/>
      <c r="BK1104" s="183"/>
      <c r="BL1104" s="183"/>
      <c r="BM1104" s="183"/>
    </row>
    <row r="1105" spans="1:65" x14ac:dyDescent="0.2">
      <c r="A1105" s="110"/>
      <c r="B1105" s="110"/>
      <c r="C1105" s="110"/>
      <c r="D1105" s="183"/>
      <c r="E1105" s="183"/>
      <c r="F1105" s="183"/>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c r="AB1105" s="183"/>
      <c r="AC1105" s="183"/>
      <c r="AD1105" s="183"/>
      <c r="AE1105" s="183"/>
      <c r="AF1105" s="183"/>
      <c r="AG1105" s="183"/>
      <c r="AH1105" s="183"/>
      <c r="AI1105" s="183"/>
      <c r="AJ1105" s="183"/>
      <c r="AK1105" s="183"/>
      <c r="AL1105" s="183"/>
      <c r="AM1105" s="183"/>
      <c r="AN1105" s="183"/>
      <c r="AO1105" s="183"/>
      <c r="AP1105" s="183"/>
      <c r="AQ1105" s="183"/>
      <c r="AR1105" s="183"/>
      <c r="AS1105" s="183"/>
      <c r="AT1105" s="183"/>
      <c r="AU1105" s="183"/>
      <c r="AV1105" s="183"/>
      <c r="AW1105" s="183"/>
      <c r="AX1105" s="183"/>
      <c r="AY1105" s="183"/>
      <c r="AZ1105" s="183"/>
      <c r="BA1105" s="183"/>
      <c r="BB1105" s="183"/>
      <c r="BC1105" s="183"/>
      <c r="BD1105" s="183"/>
      <c r="BE1105" s="183"/>
      <c r="BF1105" s="183"/>
      <c r="BG1105" s="183"/>
      <c r="BH1105" s="183"/>
      <c r="BI1105" s="183"/>
      <c r="BJ1105" s="183"/>
      <c r="BK1105" s="183"/>
      <c r="BL1105" s="183"/>
      <c r="BM1105" s="183"/>
    </row>
    <row r="1106" spans="1:65" x14ac:dyDescent="0.2">
      <c r="A1106" s="110"/>
      <c r="B1106" s="110"/>
      <c r="C1106" s="110"/>
      <c r="D1106" s="183"/>
      <c r="E1106" s="183"/>
      <c r="F1106" s="183"/>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c r="AB1106" s="183"/>
      <c r="AC1106" s="183"/>
      <c r="AD1106" s="183"/>
      <c r="AE1106" s="183"/>
      <c r="AF1106" s="183"/>
      <c r="AG1106" s="183"/>
      <c r="AH1106" s="183"/>
      <c r="AI1106" s="183"/>
      <c r="AJ1106" s="183"/>
      <c r="AK1106" s="183"/>
      <c r="AL1106" s="183"/>
      <c r="AM1106" s="183"/>
      <c r="AN1106" s="183"/>
      <c r="AO1106" s="183"/>
      <c r="AP1106" s="183"/>
      <c r="AQ1106" s="183"/>
      <c r="AR1106" s="183"/>
      <c r="AS1106" s="183"/>
      <c r="AT1106" s="183"/>
      <c r="AU1106" s="183"/>
      <c r="AV1106" s="183"/>
      <c r="AW1106" s="183"/>
      <c r="AX1106" s="183"/>
      <c r="AY1106" s="183"/>
      <c r="AZ1106" s="183"/>
      <c r="BA1106" s="183"/>
      <c r="BB1106" s="183"/>
      <c r="BC1106" s="183"/>
      <c r="BD1106" s="183"/>
      <c r="BE1106" s="183"/>
      <c r="BF1106" s="183"/>
      <c r="BG1106" s="183"/>
      <c r="BH1106" s="183"/>
      <c r="BI1106" s="183"/>
      <c r="BJ1106" s="183"/>
      <c r="BK1106" s="183"/>
      <c r="BL1106" s="183"/>
      <c r="BM1106" s="183"/>
    </row>
    <row r="1107" spans="1:65" x14ac:dyDescent="0.2">
      <c r="A1107" s="110"/>
      <c r="B1107" s="110"/>
      <c r="C1107" s="110"/>
      <c r="D1107" s="183"/>
      <c r="E1107" s="183"/>
      <c r="F1107" s="183"/>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c r="AB1107" s="183"/>
      <c r="AC1107" s="183"/>
      <c r="AD1107" s="183"/>
      <c r="AE1107" s="183"/>
      <c r="AF1107" s="183"/>
      <c r="AG1107" s="183"/>
      <c r="AH1107" s="183"/>
      <c r="AI1107" s="183"/>
      <c r="AJ1107" s="183"/>
      <c r="AK1107" s="183"/>
      <c r="AL1107" s="183"/>
      <c r="AM1107" s="183"/>
      <c r="AN1107" s="183"/>
      <c r="AO1107" s="183"/>
      <c r="AP1107" s="183"/>
      <c r="AQ1107" s="183"/>
      <c r="AR1107" s="183"/>
      <c r="AS1107" s="183"/>
      <c r="AT1107" s="183"/>
      <c r="AU1107" s="183"/>
      <c r="AV1107" s="183"/>
      <c r="AW1107" s="183"/>
      <c r="AX1107" s="183"/>
      <c r="AY1107" s="183"/>
      <c r="AZ1107" s="183"/>
      <c r="BA1107" s="183"/>
      <c r="BB1107" s="183"/>
      <c r="BC1107" s="183"/>
      <c r="BD1107" s="183"/>
      <c r="BE1107" s="183"/>
      <c r="BF1107" s="183"/>
      <c r="BG1107" s="183"/>
      <c r="BH1107" s="183"/>
      <c r="BI1107" s="183"/>
      <c r="BJ1107" s="183"/>
      <c r="BK1107" s="183"/>
      <c r="BL1107" s="183"/>
      <c r="BM1107" s="183"/>
    </row>
    <row r="1108" spans="1:65" x14ac:dyDescent="0.2">
      <c r="A1108" s="110"/>
      <c r="B1108" s="110"/>
      <c r="C1108" s="110"/>
      <c r="D1108" s="183"/>
      <c r="E1108" s="183"/>
      <c r="F1108" s="183"/>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c r="AB1108" s="183"/>
      <c r="AC1108" s="183"/>
      <c r="AD1108" s="183"/>
      <c r="AE1108" s="183"/>
      <c r="AF1108" s="183"/>
      <c r="AG1108" s="183"/>
      <c r="AH1108" s="183"/>
      <c r="AI1108" s="183"/>
      <c r="AJ1108" s="183"/>
      <c r="AK1108" s="183"/>
      <c r="AL1108" s="183"/>
      <c r="AM1108" s="183"/>
      <c r="AN1108" s="183"/>
      <c r="AO1108" s="183"/>
      <c r="AP1108" s="183"/>
      <c r="AQ1108" s="183"/>
      <c r="AR1108" s="183"/>
      <c r="AS1108" s="183"/>
      <c r="AT1108" s="183"/>
      <c r="AU1108" s="183"/>
      <c r="AV1108" s="183"/>
      <c r="AW1108" s="183"/>
      <c r="AX1108" s="183"/>
      <c r="AY1108" s="183"/>
      <c r="AZ1108" s="183"/>
      <c r="BA1108" s="183"/>
      <c r="BB1108" s="183"/>
      <c r="BC1108" s="183"/>
      <c r="BD1108" s="183"/>
      <c r="BE1108" s="183"/>
      <c r="BF1108" s="183"/>
      <c r="BG1108" s="183"/>
      <c r="BH1108" s="183"/>
      <c r="BI1108" s="183"/>
      <c r="BJ1108" s="183"/>
      <c r="BK1108" s="183"/>
      <c r="BL1108" s="183"/>
      <c r="BM1108" s="183"/>
    </row>
    <row r="1109" spans="1:65" x14ac:dyDescent="0.2">
      <c r="A1109" s="110"/>
      <c r="B1109" s="110"/>
      <c r="C1109" s="110"/>
      <c r="D1109" s="183"/>
      <c r="E1109" s="183"/>
      <c r="F1109" s="183"/>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c r="AB1109" s="183"/>
      <c r="AC1109" s="183"/>
      <c r="AD1109" s="183"/>
      <c r="AE1109" s="183"/>
      <c r="AF1109" s="183"/>
      <c r="AG1109" s="183"/>
      <c r="AH1109" s="183"/>
      <c r="AI1109" s="183"/>
      <c r="AJ1109" s="183"/>
      <c r="AK1109" s="183"/>
      <c r="AL1109" s="183"/>
      <c r="AM1109" s="183"/>
      <c r="AN1109" s="183"/>
      <c r="AO1109" s="183"/>
      <c r="AP1109" s="183"/>
      <c r="AQ1109" s="183"/>
      <c r="AR1109" s="183"/>
      <c r="AS1109" s="183"/>
      <c r="AT1109" s="183"/>
      <c r="AU1109" s="183"/>
      <c r="AV1109" s="183"/>
      <c r="AW1109" s="183"/>
      <c r="AX1109" s="183"/>
      <c r="AY1109" s="183"/>
      <c r="AZ1109" s="183"/>
      <c r="BA1109" s="183"/>
      <c r="BB1109" s="183"/>
      <c r="BC1109" s="183"/>
      <c r="BD1109" s="183"/>
      <c r="BE1109" s="183"/>
      <c r="BF1109" s="183"/>
      <c r="BG1109" s="183"/>
      <c r="BH1109" s="183"/>
      <c r="BI1109" s="183"/>
      <c r="BJ1109" s="183"/>
      <c r="BK1109" s="183"/>
      <c r="BL1109" s="183"/>
      <c r="BM1109" s="183"/>
    </row>
    <row r="1110" spans="1:65" x14ac:dyDescent="0.2">
      <c r="A1110" s="110"/>
      <c r="B1110" s="110"/>
      <c r="C1110" s="110"/>
      <c r="D1110" s="183"/>
      <c r="E1110" s="183"/>
      <c r="F1110" s="183"/>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c r="AB1110" s="183"/>
      <c r="AC1110" s="183"/>
      <c r="AD1110" s="183"/>
      <c r="AE1110" s="183"/>
      <c r="AF1110" s="183"/>
      <c r="AG1110" s="183"/>
      <c r="AH1110" s="183"/>
      <c r="AI1110" s="183"/>
      <c r="AJ1110" s="183"/>
      <c r="AK1110" s="183"/>
      <c r="AL1110" s="183"/>
      <c r="AM1110" s="183"/>
      <c r="AN1110" s="183"/>
      <c r="AO1110" s="183"/>
      <c r="AP1110" s="183"/>
      <c r="AQ1110" s="183"/>
      <c r="AR1110" s="183"/>
      <c r="AS1110" s="183"/>
      <c r="AT1110" s="183"/>
      <c r="AU1110" s="183"/>
      <c r="AV1110" s="183"/>
      <c r="AW1110" s="183"/>
      <c r="AX1110" s="183"/>
      <c r="AY1110" s="183"/>
      <c r="AZ1110" s="183"/>
      <c r="BA1110" s="183"/>
      <c r="BB1110" s="183"/>
      <c r="BC1110" s="183"/>
      <c r="BD1110" s="183"/>
      <c r="BE1110" s="183"/>
      <c r="BF1110" s="183"/>
      <c r="BG1110" s="183"/>
      <c r="BH1110" s="183"/>
      <c r="BI1110" s="183"/>
      <c r="BJ1110" s="183"/>
      <c r="BK1110" s="183"/>
      <c r="BL1110" s="183"/>
      <c r="BM1110" s="183"/>
    </row>
    <row r="1111" spans="1:65" x14ac:dyDescent="0.2">
      <c r="A1111" s="110"/>
      <c r="B1111" s="110"/>
      <c r="C1111" s="110"/>
      <c r="D1111" s="183"/>
      <c r="E1111" s="183"/>
      <c r="F1111" s="183"/>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c r="AB1111" s="183"/>
      <c r="AC1111" s="183"/>
      <c r="AD1111" s="183"/>
      <c r="AE1111" s="183"/>
      <c r="AF1111" s="183"/>
      <c r="AG1111" s="183"/>
      <c r="AH1111" s="183"/>
      <c r="AI1111" s="183"/>
      <c r="AJ1111" s="183"/>
      <c r="AK1111" s="183"/>
      <c r="AL1111" s="183"/>
      <c r="AM1111" s="183"/>
      <c r="AN1111" s="183"/>
      <c r="AO1111" s="183"/>
      <c r="AP1111" s="183"/>
      <c r="AQ1111" s="183"/>
      <c r="AR1111" s="183"/>
      <c r="AS1111" s="183"/>
      <c r="AT1111" s="183"/>
      <c r="AU1111" s="183"/>
      <c r="AV1111" s="183"/>
      <c r="AW1111" s="183"/>
      <c r="AX1111" s="183"/>
      <c r="AY1111" s="183"/>
      <c r="AZ1111" s="183"/>
      <c r="BA1111" s="183"/>
      <c r="BB1111" s="183"/>
      <c r="BC1111" s="183"/>
      <c r="BD1111" s="183"/>
      <c r="BE1111" s="183"/>
      <c r="BF1111" s="183"/>
      <c r="BG1111" s="183"/>
      <c r="BH1111" s="183"/>
      <c r="BI1111" s="183"/>
      <c r="BJ1111" s="183"/>
      <c r="BK1111" s="183"/>
      <c r="BL1111" s="183"/>
      <c r="BM1111" s="183"/>
    </row>
    <row r="1112" spans="1:65" x14ac:dyDescent="0.2">
      <c r="A1112" s="110"/>
      <c r="B1112" s="110"/>
      <c r="C1112" s="110"/>
      <c r="D1112" s="183"/>
      <c r="E1112" s="183"/>
      <c r="F1112" s="183"/>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c r="AB1112" s="183"/>
      <c r="AC1112" s="183"/>
      <c r="AD1112" s="183"/>
      <c r="AE1112" s="183"/>
      <c r="AF1112" s="183"/>
      <c r="AG1112" s="183"/>
      <c r="AH1112" s="183"/>
      <c r="AI1112" s="183"/>
      <c r="AJ1112" s="183"/>
      <c r="AK1112" s="183"/>
      <c r="AL1112" s="183"/>
      <c r="AM1112" s="183"/>
      <c r="AN1112" s="183"/>
      <c r="AO1112" s="183"/>
      <c r="AP1112" s="183"/>
      <c r="AQ1112" s="183"/>
      <c r="AR1112" s="183"/>
      <c r="AS1112" s="183"/>
      <c r="AT1112" s="183"/>
      <c r="AU1112" s="183"/>
      <c r="AV1112" s="183"/>
      <c r="AW1112" s="183"/>
      <c r="AX1112" s="183"/>
      <c r="AY1112" s="183"/>
      <c r="AZ1112" s="183"/>
      <c r="BA1112" s="183"/>
      <c r="BB1112" s="183"/>
      <c r="BC1112" s="183"/>
      <c r="BD1112" s="183"/>
      <c r="BE1112" s="183"/>
      <c r="BF1112" s="183"/>
      <c r="BG1112" s="183"/>
      <c r="BH1112" s="183"/>
      <c r="BI1112" s="183"/>
      <c r="BJ1112" s="183"/>
      <c r="BK1112" s="183"/>
      <c r="BL1112" s="183"/>
      <c r="BM1112" s="183"/>
    </row>
    <row r="1113" spans="1:65" x14ac:dyDescent="0.2">
      <c r="A1113" s="110"/>
      <c r="B1113" s="110"/>
      <c r="C1113" s="110"/>
      <c r="D1113" s="183"/>
      <c r="E1113" s="183"/>
      <c r="F1113" s="183"/>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c r="AB1113" s="183"/>
      <c r="AC1113" s="183"/>
      <c r="AD1113" s="183"/>
      <c r="AE1113" s="183"/>
      <c r="AF1113" s="183"/>
      <c r="AG1113" s="183"/>
      <c r="AH1113" s="183"/>
      <c r="AI1113" s="183"/>
      <c r="AJ1113" s="183"/>
      <c r="AK1113" s="183"/>
      <c r="AL1113" s="183"/>
      <c r="AM1113" s="183"/>
      <c r="AN1113" s="183"/>
      <c r="AO1113" s="183"/>
      <c r="AP1113" s="183"/>
      <c r="AQ1113" s="183"/>
      <c r="AR1113" s="183"/>
      <c r="AS1113" s="183"/>
      <c r="AT1113" s="183"/>
      <c r="AU1113" s="183"/>
      <c r="AV1113" s="183"/>
      <c r="AW1113" s="183"/>
      <c r="AX1113" s="183"/>
      <c r="AY1113" s="183"/>
      <c r="AZ1113" s="183"/>
      <c r="BA1113" s="183"/>
      <c r="BB1113" s="183"/>
      <c r="BC1113" s="183"/>
      <c r="BD1113" s="183"/>
      <c r="BE1113" s="183"/>
      <c r="BF1113" s="183"/>
      <c r="BG1113" s="183"/>
      <c r="BH1113" s="183"/>
      <c r="BI1113" s="183"/>
      <c r="BJ1113" s="183"/>
      <c r="BK1113" s="183"/>
      <c r="BL1113" s="183"/>
      <c r="BM1113" s="183"/>
    </row>
    <row r="1114" spans="1:65" x14ac:dyDescent="0.2">
      <c r="A1114" s="110"/>
      <c r="B1114" s="110"/>
      <c r="C1114" s="110"/>
      <c r="D1114" s="183"/>
      <c r="E1114" s="183"/>
      <c r="F1114" s="183"/>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c r="AB1114" s="183"/>
      <c r="AC1114" s="183"/>
      <c r="AD1114" s="183"/>
      <c r="AE1114" s="183"/>
      <c r="AF1114" s="183"/>
      <c r="AG1114" s="183"/>
      <c r="AH1114" s="183"/>
      <c r="AI1114" s="183"/>
      <c r="AJ1114" s="183"/>
      <c r="AK1114" s="183"/>
      <c r="AL1114" s="183"/>
      <c r="AM1114" s="183"/>
      <c r="AN1114" s="183"/>
      <c r="AO1114" s="183"/>
      <c r="AP1114" s="183"/>
      <c r="AQ1114" s="183"/>
      <c r="AR1114" s="183"/>
      <c r="AS1114" s="183"/>
      <c r="AT1114" s="183"/>
      <c r="AU1114" s="183"/>
      <c r="AV1114" s="183"/>
      <c r="AW1114" s="183"/>
      <c r="AX1114" s="183"/>
      <c r="AY1114" s="183"/>
      <c r="AZ1114" s="183"/>
      <c r="BA1114" s="183"/>
      <c r="BB1114" s="183"/>
      <c r="BC1114" s="183"/>
      <c r="BD1114" s="183"/>
      <c r="BE1114" s="183"/>
      <c r="BF1114" s="183"/>
      <c r="BG1114" s="183"/>
      <c r="BH1114" s="183"/>
      <c r="BI1114" s="183"/>
      <c r="BJ1114" s="183"/>
      <c r="BK1114" s="183"/>
      <c r="BL1114" s="183"/>
      <c r="BM1114" s="183"/>
    </row>
    <row r="1115" spans="1:65" x14ac:dyDescent="0.2">
      <c r="A1115" s="110"/>
      <c r="B1115" s="110"/>
      <c r="C1115" s="110"/>
      <c r="D1115" s="183"/>
      <c r="E1115" s="183"/>
      <c r="F1115" s="183"/>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c r="AB1115" s="183"/>
      <c r="AC1115" s="183"/>
      <c r="AD1115" s="183"/>
      <c r="AE1115" s="183"/>
      <c r="AF1115" s="183"/>
      <c r="AG1115" s="183"/>
      <c r="AH1115" s="183"/>
      <c r="AI1115" s="183"/>
      <c r="AJ1115" s="183"/>
      <c r="AK1115" s="183"/>
      <c r="AL1115" s="183"/>
      <c r="AM1115" s="183"/>
      <c r="AN1115" s="183"/>
      <c r="AO1115" s="183"/>
      <c r="AP1115" s="183"/>
      <c r="AQ1115" s="183"/>
      <c r="AR1115" s="183"/>
      <c r="AS1115" s="183"/>
      <c r="AT1115" s="183"/>
      <c r="AU1115" s="183"/>
      <c r="AV1115" s="183"/>
      <c r="AW1115" s="183"/>
      <c r="AX1115" s="183"/>
      <c r="AY1115" s="183"/>
      <c r="AZ1115" s="183"/>
      <c r="BA1115" s="183"/>
      <c r="BB1115" s="183"/>
      <c r="BC1115" s="183"/>
      <c r="BD1115" s="183"/>
      <c r="BE1115" s="183"/>
      <c r="BF1115" s="183"/>
      <c r="BG1115" s="183"/>
      <c r="BH1115" s="183"/>
      <c r="BI1115" s="183"/>
      <c r="BJ1115" s="183"/>
      <c r="BK1115" s="183"/>
      <c r="BL1115" s="183"/>
      <c r="BM1115" s="183"/>
    </row>
    <row r="1116" spans="1:65" x14ac:dyDescent="0.2">
      <c r="A1116" s="110"/>
      <c r="B1116" s="110"/>
      <c r="C1116" s="110"/>
      <c r="D1116" s="183"/>
      <c r="E1116" s="183"/>
      <c r="F1116" s="183"/>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c r="AB1116" s="183"/>
      <c r="AC1116" s="183"/>
      <c r="AD1116" s="183"/>
      <c r="AE1116" s="183"/>
      <c r="AF1116" s="183"/>
      <c r="AG1116" s="183"/>
      <c r="AH1116" s="183"/>
      <c r="AI1116" s="183"/>
      <c r="AJ1116" s="183"/>
      <c r="AK1116" s="183"/>
      <c r="AL1116" s="183"/>
      <c r="AM1116" s="183"/>
      <c r="AN1116" s="183"/>
      <c r="AO1116" s="183"/>
      <c r="AP1116" s="183"/>
      <c r="AQ1116" s="183"/>
      <c r="AR1116" s="183"/>
      <c r="AS1116" s="183"/>
      <c r="AT1116" s="183"/>
      <c r="AU1116" s="183"/>
      <c r="AV1116" s="183"/>
      <c r="AW1116" s="183"/>
      <c r="AX1116" s="183"/>
      <c r="AY1116" s="183"/>
      <c r="AZ1116" s="183"/>
      <c r="BA1116" s="183"/>
      <c r="BB1116" s="183"/>
      <c r="BC1116" s="183"/>
      <c r="BD1116" s="183"/>
      <c r="BE1116" s="183"/>
      <c r="BF1116" s="183"/>
      <c r="BG1116" s="183"/>
      <c r="BH1116" s="183"/>
      <c r="BI1116" s="183"/>
      <c r="BJ1116" s="183"/>
      <c r="BK1116" s="183"/>
      <c r="BL1116" s="183"/>
      <c r="BM1116" s="183"/>
    </row>
    <row r="1117" spans="1:65" x14ac:dyDescent="0.2">
      <c r="A1117" s="110"/>
      <c r="B1117" s="110"/>
      <c r="C1117" s="110"/>
      <c r="D1117" s="183"/>
      <c r="E1117" s="183"/>
      <c r="F1117" s="183"/>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c r="AB1117" s="183"/>
      <c r="AC1117" s="183"/>
      <c r="AD1117" s="183"/>
      <c r="AE1117" s="183"/>
      <c r="AF1117" s="183"/>
      <c r="AG1117" s="183"/>
      <c r="AH1117" s="183"/>
      <c r="AI1117" s="183"/>
      <c r="AJ1117" s="183"/>
      <c r="AK1117" s="183"/>
      <c r="AL1117" s="183"/>
      <c r="AM1117" s="183"/>
      <c r="AN1117" s="183"/>
      <c r="AO1117" s="183"/>
      <c r="AP1117" s="183"/>
      <c r="AQ1117" s="183"/>
      <c r="AR1117" s="183"/>
      <c r="AS1117" s="183"/>
      <c r="AT1117" s="183"/>
      <c r="AU1117" s="183"/>
      <c r="AV1117" s="183"/>
      <c r="AW1117" s="183"/>
      <c r="AX1117" s="183"/>
      <c r="AY1117" s="183"/>
      <c r="AZ1117" s="183"/>
      <c r="BA1117" s="183"/>
      <c r="BB1117" s="183"/>
      <c r="BC1117" s="183"/>
      <c r="BD1117" s="183"/>
      <c r="BE1117" s="183"/>
      <c r="BF1117" s="183"/>
      <c r="BG1117" s="183"/>
      <c r="BH1117" s="183"/>
      <c r="BI1117" s="183"/>
      <c r="BJ1117" s="183"/>
      <c r="BK1117" s="183"/>
      <c r="BL1117" s="183"/>
      <c r="BM1117" s="183"/>
    </row>
    <row r="1118" spans="1:65" x14ac:dyDescent="0.2">
      <c r="A1118" s="110"/>
      <c r="B1118" s="110"/>
      <c r="C1118" s="110"/>
      <c r="D1118" s="183"/>
      <c r="E1118" s="183"/>
      <c r="F1118" s="183"/>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c r="AB1118" s="183"/>
      <c r="AC1118" s="183"/>
      <c r="AD1118" s="183"/>
      <c r="AE1118" s="183"/>
      <c r="AF1118" s="183"/>
      <c r="AG1118" s="183"/>
      <c r="AH1118" s="183"/>
      <c r="AI1118" s="183"/>
      <c r="AJ1118" s="183"/>
      <c r="AK1118" s="183"/>
      <c r="AL1118" s="183"/>
      <c r="AM1118" s="183"/>
      <c r="AN1118" s="183"/>
      <c r="AO1118" s="183"/>
      <c r="AP1118" s="183"/>
      <c r="AQ1118" s="183"/>
      <c r="AR1118" s="183"/>
      <c r="AS1118" s="183"/>
      <c r="AT1118" s="183"/>
      <c r="AU1118" s="183"/>
      <c r="AV1118" s="183"/>
      <c r="AW1118" s="183"/>
      <c r="AX1118" s="183"/>
      <c r="AY1118" s="183"/>
      <c r="AZ1118" s="183"/>
      <c r="BA1118" s="183"/>
      <c r="BB1118" s="183"/>
      <c r="BC1118" s="183"/>
      <c r="BD1118" s="183"/>
      <c r="BE1118" s="183"/>
      <c r="BF1118" s="183"/>
      <c r="BG1118" s="183"/>
      <c r="BH1118" s="183"/>
      <c r="BI1118" s="183"/>
      <c r="BJ1118" s="183"/>
      <c r="BK1118" s="183"/>
      <c r="BL1118" s="183"/>
      <c r="BM1118" s="183"/>
    </row>
    <row r="1119" spans="1:65" x14ac:dyDescent="0.2">
      <c r="A1119" s="110"/>
      <c r="B1119" s="110"/>
      <c r="C1119" s="110"/>
      <c r="D1119" s="183"/>
      <c r="E1119" s="183"/>
      <c r="F1119" s="183"/>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c r="AB1119" s="183"/>
      <c r="AC1119" s="183"/>
      <c r="AD1119" s="183"/>
      <c r="AE1119" s="183"/>
      <c r="AF1119" s="183"/>
      <c r="AG1119" s="183"/>
      <c r="AH1119" s="183"/>
      <c r="AI1119" s="183"/>
      <c r="AJ1119" s="183"/>
      <c r="AK1119" s="183"/>
      <c r="AL1119" s="183"/>
      <c r="AM1119" s="183"/>
      <c r="AN1119" s="183"/>
      <c r="AO1119" s="183"/>
      <c r="AP1119" s="183"/>
      <c r="AQ1119" s="183"/>
      <c r="AR1119" s="183"/>
      <c r="AS1119" s="183"/>
      <c r="AT1119" s="183"/>
      <c r="AU1119" s="183"/>
      <c r="AV1119" s="183"/>
      <c r="AW1119" s="183"/>
      <c r="AX1119" s="183"/>
      <c r="AY1119" s="183"/>
      <c r="AZ1119" s="183"/>
      <c r="BA1119" s="183"/>
      <c r="BB1119" s="183"/>
      <c r="BC1119" s="183"/>
      <c r="BD1119" s="183"/>
      <c r="BE1119" s="183"/>
      <c r="BF1119" s="183"/>
      <c r="BG1119" s="183"/>
      <c r="BH1119" s="183"/>
      <c r="BI1119" s="183"/>
      <c r="BJ1119" s="183"/>
      <c r="BK1119" s="183"/>
      <c r="BL1119" s="183"/>
      <c r="BM1119" s="183"/>
    </row>
    <row r="1120" spans="1:65" x14ac:dyDescent="0.2">
      <c r="A1120" s="110"/>
      <c r="B1120" s="110"/>
      <c r="C1120" s="110"/>
      <c r="D1120" s="183"/>
      <c r="E1120" s="183"/>
      <c r="F1120" s="183"/>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c r="AB1120" s="183"/>
      <c r="AC1120" s="183"/>
      <c r="AD1120" s="183"/>
      <c r="AE1120" s="183"/>
      <c r="AF1120" s="183"/>
      <c r="AG1120" s="183"/>
      <c r="AH1120" s="183"/>
      <c r="AI1120" s="183"/>
      <c r="AJ1120" s="183"/>
      <c r="AK1120" s="183"/>
      <c r="AL1120" s="183"/>
      <c r="AM1120" s="183"/>
      <c r="AN1120" s="183"/>
      <c r="AO1120" s="183"/>
      <c r="AP1120" s="183"/>
      <c r="AQ1120" s="183"/>
      <c r="AR1120" s="183"/>
      <c r="AS1120" s="183"/>
      <c r="AT1120" s="183"/>
      <c r="AU1120" s="183"/>
      <c r="AV1120" s="183"/>
      <c r="AW1120" s="183"/>
      <c r="AX1120" s="183"/>
      <c r="AY1120" s="183"/>
      <c r="AZ1120" s="183"/>
      <c r="BA1120" s="183"/>
      <c r="BB1120" s="183"/>
      <c r="BC1120" s="183"/>
      <c r="BD1120" s="183"/>
      <c r="BE1120" s="183"/>
      <c r="BF1120" s="183"/>
      <c r="BG1120" s="183"/>
      <c r="BH1120" s="183"/>
      <c r="BI1120" s="183"/>
      <c r="BJ1120" s="183"/>
      <c r="BK1120" s="183"/>
      <c r="BL1120" s="183"/>
      <c r="BM1120" s="183"/>
    </row>
    <row r="1121" spans="1:65" x14ac:dyDescent="0.2">
      <c r="A1121" s="110"/>
      <c r="B1121" s="110"/>
      <c r="C1121" s="110"/>
      <c r="D1121" s="183"/>
      <c r="E1121" s="183"/>
      <c r="F1121" s="183"/>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c r="AB1121" s="183"/>
      <c r="AC1121" s="183"/>
      <c r="AD1121" s="183"/>
      <c r="AE1121" s="183"/>
      <c r="AF1121" s="183"/>
      <c r="AG1121" s="183"/>
      <c r="AH1121" s="183"/>
      <c r="AI1121" s="183"/>
      <c r="AJ1121" s="183"/>
      <c r="AK1121" s="183"/>
      <c r="AL1121" s="183"/>
      <c r="AM1121" s="183"/>
      <c r="AN1121" s="183"/>
      <c r="AO1121" s="183"/>
      <c r="AP1121" s="183"/>
      <c r="AQ1121" s="183"/>
      <c r="AR1121" s="183"/>
      <c r="AS1121" s="183"/>
      <c r="AT1121" s="183"/>
      <c r="AU1121" s="183"/>
      <c r="AV1121" s="183"/>
      <c r="AW1121" s="183"/>
      <c r="AX1121" s="183"/>
      <c r="AY1121" s="183"/>
      <c r="AZ1121" s="183"/>
      <c r="BA1121" s="183"/>
      <c r="BB1121" s="183"/>
      <c r="BC1121" s="183"/>
      <c r="BD1121" s="183"/>
      <c r="BE1121" s="183"/>
      <c r="BF1121" s="183"/>
      <c r="BG1121" s="183"/>
      <c r="BH1121" s="183"/>
      <c r="BI1121" s="183"/>
      <c r="BJ1121" s="183"/>
      <c r="BK1121" s="183"/>
      <c r="BL1121" s="183"/>
      <c r="BM1121" s="183"/>
    </row>
    <row r="1122" spans="1:65" x14ac:dyDescent="0.2">
      <c r="A1122" s="110"/>
      <c r="B1122" s="110"/>
      <c r="C1122" s="110"/>
      <c r="D1122" s="183"/>
      <c r="E1122" s="183"/>
      <c r="F1122" s="183"/>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c r="AB1122" s="183"/>
      <c r="AC1122" s="183"/>
      <c r="AD1122" s="183"/>
      <c r="AE1122" s="183"/>
      <c r="AF1122" s="183"/>
      <c r="AG1122" s="183"/>
      <c r="AH1122" s="183"/>
      <c r="AI1122" s="183"/>
      <c r="AJ1122" s="183"/>
      <c r="AK1122" s="183"/>
      <c r="AL1122" s="183"/>
      <c r="AM1122" s="183"/>
      <c r="AN1122" s="183"/>
      <c r="AO1122" s="183"/>
      <c r="AP1122" s="183"/>
      <c r="AQ1122" s="183"/>
      <c r="AR1122" s="183"/>
      <c r="AS1122" s="183"/>
      <c r="AT1122" s="183"/>
      <c r="AU1122" s="183"/>
      <c r="AV1122" s="183"/>
      <c r="AW1122" s="183"/>
      <c r="AX1122" s="183"/>
      <c r="AY1122" s="183"/>
      <c r="AZ1122" s="183"/>
      <c r="BA1122" s="183"/>
      <c r="BB1122" s="183"/>
      <c r="BC1122" s="183"/>
      <c r="BD1122" s="183"/>
      <c r="BE1122" s="183"/>
      <c r="BF1122" s="183"/>
      <c r="BG1122" s="183"/>
      <c r="BH1122" s="183"/>
      <c r="BI1122" s="183"/>
      <c r="BJ1122" s="183"/>
      <c r="BK1122" s="183"/>
      <c r="BL1122" s="183"/>
      <c r="BM1122" s="183"/>
    </row>
    <row r="1123" spans="1:65" x14ac:dyDescent="0.2">
      <c r="A1123" s="110"/>
      <c r="B1123" s="110"/>
      <c r="C1123" s="110"/>
      <c r="D1123" s="183"/>
      <c r="E1123" s="183"/>
      <c r="F1123" s="183"/>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c r="AB1123" s="183"/>
      <c r="AC1123" s="183"/>
      <c r="AD1123" s="183"/>
      <c r="AE1123" s="183"/>
      <c r="AF1123" s="183"/>
      <c r="AG1123" s="183"/>
      <c r="AH1123" s="183"/>
      <c r="AI1123" s="183"/>
      <c r="AJ1123" s="183"/>
      <c r="AK1123" s="183"/>
      <c r="AL1123" s="183"/>
      <c r="AM1123" s="183"/>
      <c r="AN1123" s="183"/>
      <c r="AO1123" s="183"/>
      <c r="AP1123" s="183"/>
      <c r="AQ1123" s="183"/>
      <c r="AR1123" s="183"/>
      <c r="AS1123" s="183"/>
      <c r="AT1123" s="183"/>
      <c r="AU1123" s="183"/>
      <c r="AV1123" s="183"/>
      <c r="AW1123" s="183"/>
      <c r="AX1123" s="183"/>
      <c r="AY1123" s="183"/>
      <c r="AZ1123" s="183"/>
      <c r="BA1123" s="183"/>
      <c r="BB1123" s="183"/>
      <c r="BC1123" s="183"/>
      <c r="BD1123" s="183"/>
      <c r="BE1123" s="183"/>
      <c r="BF1123" s="183"/>
      <c r="BG1123" s="183"/>
      <c r="BH1123" s="183"/>
      <c r="BI1123" s="183"/>
      <c r="BJ1123" s="183"/>
      <c r="BK1123" s="183"/>
      <c r="BL1123" s="183"/>
      <c r="BM1123" s="183"/>
    </row>
    <row r="1124" spans="1:65" x14ac:dyDescent="0.2">
      <c r="A1124" s="110"/>
      <c r="B1124" s="110"/>
      <c r="C1124" s="110"/>
      <c r="D1124" s="183"/>
      <c r="E1124" s="183"/>
      <c r="F1124" s="183"/>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c r="AB1124" s="183"/>
      <c r="AC1124" s="183"/>
      <c r="AD1124" s="183"/>
      <c r="AE1124" s="183"/>
      <c r="AF1124" s="183"/>
      <c r="AG1124" s="183"/>
      <c r="AH1124" s="183"/>
      <c r="AI1124" s="183"/>
      <c r="AJ1124" s="183"/>
      <c r="AK1124" s="183"/>
      <c r="AL1124" s="183"/>
      <c r="AM1124" s="183"/>
      <c r="AN1124" s="183"/>
      <c r="AO1124" s="183"/>
      <c r="AP1124" s="183"/>
      <c r="AQ1124" s="183"/>
      <c r="AR1124" s="183"/>
      <c r="AS1124" s="183"/>
      <c r="AT1124" s="183"/>
      <c r="AU1124" s="183"/>
      <c r="AV1124" s="183"/>
      <c r="AW1124" s="183"/>
      <c r="AX1124" s="183"/>
      <c r="AY1124" s="183"/>
      <c r="AZ1124" s="183"/>
      <c r="BA1124" s="183"/>
      <c r="BB1124" s="183"/>
      <c r="BC1124" s="183"/>
      <c r="BD1124" s="183"/>
      <c r="BE1124" s="183"/>
      <c r="BF1124" s="183"/>
      <c r="BG1124" s="183"/>
      <c r="BH1124" s="183"/>
      <c r="BI1124" s="183"/>
      <c r="BJ1124" s="183"/>
      <c r="BK1124" s="183"/>
      <c r="BL1124" s="183"/>
      <c r="BM1124" s="183"/>
    </row>
    <row r="1125" spans="1:65" x14ac:dyDescent="0.2">
      <c r="A1125" s="110"/>
      <c r="B1125" s="110"/>
      <c r="C1125" s="110"/>
      <c r="D1125" s="183"/>
      <c r="E1125" s="183"/>
      <c r="F1125" s="183"/>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c r="AB1125" s="183"/>
      <c r="AC1125" s="183"/>
      <c r="AD1125" s="183"/>
      <c r="AE1125" s="183"/>
      <c r="AF1125" s="183"/>
      <c r="AG1125" s="183"/>
      <c r="AH1125" s="183"/>
      <c r="AI1125" s="183"/>
      <c r="AJ1125" s="183"/>
      <c r="AK1125" s="183"/>
      <c r="AL1125" s="183"/>
      <c r="AM1125" s="183"/>
      <c r="AN1125" s="183"/>
      <c r="AO1125" s="183"/>
      <c r="AP1125" s="183"/>
      <c r="AQ1125" s="183"/>
      <c r="AR1125" s="183"/>
      <c r="AS1125" s="183"/>
      <c r="AT1125" s="183"/>
      <c r="AU1125" s="183"/>
      <c r="AV1125" s="183"/>
      <c r="AW1125" s="183"/>
      <c r="AX1125" s="183"/>
      <c r="AY1125" s="183"/>
      <c r="AZ1125" s="183"/>
      <c r="BA1125" s="183"/>
      <c r="BB1125" s="183"/>
      <c r="BC1125" s="183"/>
      <c r="BD1125" s="183"/>
      <c r="BE1125" s="183"/>
      <c r="BF1125" s="183"/>
      <c r="BG1125" s="183"/>
      <c r="BH1125" s="183"/>
      <c r="BI1125" s="183"/>
      <c r="BJ1125" s="183"/>
      <c r="BK1125" s="183"/>
      <c r="BL1125" s="183"/>
      <c r="BM1125" s="183"/>
    </row>
    <row r="1126" spans="1:65" x14ac:dyDescent="0.2">
      <c r="A1126" s="110"/>
      <c r="B1126" s="110"/>
      <c r="C1126" s="110"/>
      <c r="D1126" s="183"/>
      <c r="E1126" s="183"/>
      <c r="F1126" s="183"/>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c r="AB1126" s="183"/>
      <c r="AC1126" s="183"/>
      <c r="AD1126" s="183"/>
      <c r="AE1126" s="183"/>
      <c r="AF1126" s="183"/>
      <c r="AG1126" s="183"/>
      <c r="AH1126" s="183"/>
      <c r="AI1126" s="183"/>
      <c r="AJ1126" s="183"/>
      <c r="AK1126" s="183"/>
      <c r="AL1126" s="183"/>
      <c r="AM1126" s="183"/>
      <c r="AN1126" s="183"/>
      <c r="AO1126" s="183"/>
      <c r="AP1126" s="183"/>
      <c r="AQ1126" s="183"/>
      <c r="AR1126" s="183"/>
      <c r="AS1126" s="183"/>
      <c r="AT1126" s="183"/>
      <c r="AU1126" s="183"/>
      <c r="AV1126" s="183"/>
      <c r="AW1126" s="183"/>
      <c r="AX1126" s="183"/>
      <c r="AY1126" s="183"/>
      <c r="AZ1126" s="183"/>
      <c r="BA1126" s="183"/>
      <c r="BB1126" s="183"/>
      <c r="BC1126" s="183"/>
      <c r="BD1126" s="183"/>
      <c r="BE1126" s="183"/>
      <c r="BF1126" s="183"/>
      <c r="BG1126" s="183"/>
      <c r="BH1126" s="183"/>
      <c r="BI1126" s="183"/>
      <c r="BJ1126" s="183"/>
      <c r="BK1126" s="183"/>
      <c r="BL1126" s="183"/>
      <c r="BM1126" s="183"/>
    </row>
    <row r="1127" spans="1:65" x14ac:dyDescent="0.2">
      <c r="A1127" s="110"/>
      <c r="B1127" s="110"/>
      <c r="C1127" s="110"/>
      <c r="D1127" s="183"/>
      <c r="E1127" s="183"/>
      <c r="F1127" s="183"/>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c r="AB1127" s="183"/>
      <c r="AC1127" s="183"/>
      <c r="AD1127" s="183"/>
      <c r="AE1127" s="183"/>
      <c r="AF1127" s="183"/>
      <c r="AG1127" s="183"/>
      <c r="AH1127" s="183"/>
      <c r="AI1127" s="183"/>
      <c r="AJ1127" s="183"/>
      <c r="AK1127" s="183"/>
      <c r="AL1127" s="183"/>
      <c r="AM1127" s="183"/>
      <c r="AN1127" s="183"/>
      <c r="AO1127" s="183"/>
      <c r="AP1127" s="183"/>
      <c r="AQ1127" s="183"/>
      <c r="AR1127" s="183"/>
      <c r="AS1127" s="183"/>
      <c r="AT1127" s="183"/>
      <c r="AU1127" s="183"/>
      <c r="AV1127" s="183"/>
      <c r="AW1127" s="183"/>
      <c r="AX1127" s="183"/>
      <c r="AY1127" s="183"/>
      <c r="AZ1127" s="183"/>
      <c r="BA1127" s="183"/>
      <c r="BB1127" s="183"/>
      <c r="BC1127" s="183"/>
      <c r="BD1127" s="183"/>
      <c r="BE1127" s="183"/>
      <c r="BF1127" s="183"/>
      <c r="BG1127" s="183"/>
      <c r="BH1127" s="183"/>
      <c r="BI1127" s="183"/>
      <c r="BJ1127" s="183"/>
      <c r="BK1127" s="183"/>
      <c r="BL1127" s="183"/>
      <c r="BM1127" s="183"/>
    </row>
    <row r="1128" spans="1:65" x14ac:dyDescent="0.2">
      <c r="A1128" s="110"/>
      <c r="B1128" s="110"/>
      <c r="C1128" s="110"/>
      <c r="D1128" s="183"/>
      <c r="E1128" s="183"/>
      <c r="F1128" s="183"/>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c r="AB1128" s="183"/>
      <c r="AC1128" s="183"/>
      <c r="AD1128" s="183"/>
      <c r="AE1128" s="183"/>
      <c r="AF1128" s="183"/>
      <c r="AG1128" s="183"/>
      <c r="AH1128" s="183"/>
      <c r="AI1128" s="183"/>
      <c r="AJ1128" s="183"/>
      <c r="AK1128" s="183"/>
      <c r="AL1128" s="183"/>
      <c r="AM1128" s="183"/>
      <c r="AN1128" s="183"/>
      <c r="AO1128" s="183"/>
      <c r="AP1128" s="183"/>
      <c r="AQ1128" s="183"/>
      <c r="AR1128" s="183"/>
      <c r="AS1128" s="183"/>
      <c r="AT1128" s="183"/>
      <c r="AU1128" s="183"/>
      <c r="AV1128" s="183"/>
      <c r="AW1128" s="183"/>
      <c r="AX1128" s="183"/>
      <c r="AY1128" s="183"/>
      <c r="AZ1128" s="183"/>
      <c r="BA1128" s="183"/>
      <c r="BB1128" s="183"/>
      <c r="BC1128" s="183"/>
      <c r="BD1128" s="183"/>
      <c r="BE1128" s="183"/>
      <c r="BF1128" s="183"/>
      <c r="BG1128" s="183"/>
      <c r="BH1128" s="183"/>
      <c r="BI1128" s="183"/>
      <c r="BJ1128" s="183"/>
      <c r="BK1128" s="183"/>
      <c r="BL1128" s="183"/>
      <c r="BM1128" s="183"/>
    </row>
    <row r="1129" spans="1:65" x14ac:dyDescent="0.2">
      <c r="A1129" s="110"/>
      <c r="B1129" s="110"/>
      <c r="C1129" s="110"/>
      <c r="D1129" s="183"/>
      <c r="E1129" s="183"/>
      <c r="F1129" s="183"/>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c r="AB1129" s="183"/>
      <c r="AC1129" s="183"/>
      <c r="AD1129" s="183"/>
      <c r="AE1129" s="183"/>
      <c r="AF1129" s="183"/>
      <c r="AG1129" s="183"/>
      <c r="AH1129" s="183"/>
      <c r="AI1129" s="183"/>
      <c r="AJ1129" s="183"/>
      <c r="AK1129" s="183"/>
      <c r="AL1129" s="183"/>
      <c r="AM1129" s="183"/>
      <c r="AN1129" s="183"/>
      <c r="AO1129" s="183"/>
      <c r="AP1129" s="183"/>
      <c r="AQ1129" s="183"/>
      <c r="AR1129" s="183"/>
      <c r="AS1129" s="183"/>
      <c r="AT1129" s="183"/>
      <c r="AU1129" s="183"/>
      <c r="AV1129" s="183"/>
      <c r="AW1129" s="183"/>
      <c r="AX1129" s="183"/>
      <c r="AY1129" s="183"/>
      <c r="AZ1129" s="183"/>
      <c r="BA1129" s="183"/>
      <c r="BB1129" s="183"/>
      <c r="BC1129" s="183"/>
      <c r="BD1129" s="183"/>
      <c r="BE1129" s="183"/>
      <c r="BF1129" s="183"/>
      <c r="BG1129" s="183"/>
      <c r="BH1129" s="183"/>
      <c r="BI1129" s="183"/>
      <c r="BJ1129" s="183"/>
      <c r="BK1129" s="183"/>
      <c r="BL1129" s="183"/>
      <c r="BM1129" s="183"/>
    </row>
    <row r="1130" spans="1:65" x14ac:dyDescent="0.2">
      <c r="A1130" s="110"/>
      <c r="B1130" s="110"/>
      <c r="C1130" s="110"/>
      <c r="D1130" s="183"/>
      <c r="E1130" s="183"/>
      <c r="F1130" s="183"/>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c r="AB1130" s="183"/>
      <c r="AC1130" s="183"/>
      <c r="AD1130" s="183"/>
      <c r="AE1130" s="183"/>
      <c r="AF1130" s="183"/>
      <c r="AG1130" s="183"/>
      <c r="AH1130" s="183"/>
      <c r="AI1130" s="183"/>
      <c r="AJ1130" s="183"/>
      <c r="AK1130" s="183"/>
      <c r="AL1130" s="183"/>
      <c r="AM1130" s="183"/>
      <c r="AN1130" s="183"/>
      <c r="AO1130" s="183"/>
      <c r="AP1130" s="183"/>
      <c r="AQ1130" s="183"/>
      <c r="AR1130" s="183"/>
      <c r="AS1130" s="183"/>
      <c r="AT1130" s="183"/>
      <c r="AU1130" s="183"/>
      <c r="AV1130" s="183"/>
      <c r="AW1130" s="183"/>
      <c r="AX1130" s="183"/>
      <c r="AY1130" s="183"/>
      <c r="AZ1130" s="183"/>
      <c r="BA1130" s="183"/>
      <c r="BB1130" s="183"/>
      <c r="BC1130" s="183"/>
      <c r="BD1130" s="183"/>
      <c r="BE1130" s="183"/>
      <c r="BF1130" s="183"/>
      <c r="BG1130" s="183"/>
      <c r="BH1130" s="183"/>
      <c r="BI1130" s="183"/>
      <c r="BJ1130" s="183"/>
      <c r="BK1130" s="183"/>
      <c r="BL1130" s="183"/>
      <c r="BM1130" s="183"/>
    </row>
    <row r="1131" spans="1:65" x14ac:dyDescent="0.2">
      <c r="A1131" s="110"/>
      <c r="B1131" s="110"/>
      <c r="C1131" s="110"/>
      <c r="D1131" s="183"/>
      <c r="E1131" s="183"/>
      <c r="F1131" s="183"/>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c r="AB1131" s="183"/>
      <c r="AC1131" s="183"/>
      <c r="AD1131" s="183"/>
      <c r="AE1131" s="183"/>
      <c r="AF1131" s="183"/>
      <c r="AG1131" s="183"/>
      <c r="AH1131" s="183"/>
      <c r="AI1131" s="183"/>
      <c r="AJ1131" s="183"/>
      <c r="AK1131" s="183"/>
      <c r="AL1131" s="183"/>
      <c r="AM1131" s="183"/>
      <c r="AN1131" s="183"/>
      <c r="AO1131" s="183"/>
      <c r="AP1131" s="183"/>
      <c r="AQ1131" s="183"/>
      <c r="AR1131" s="183"/>
      <c r="AS1131" s="183"/>
      <c r="AT1131" s="183"/>
      <c r="AU1131" s="183"/>
      <c r="AV1131" s="183"/>
      <c r="AW1131" s="183"/>
      <c r="AX1131" s="183"/>
      <c r="AY1131" s="183"/>
      <c r="AZ1131" s="183"/>
      <c r="BA1131" s="183"/>
      <c r="BB1131" s="183"/>
      <c r="BC1131" s="183"/>
      <c r="BD1131" s="183"/>
      <c r="BE1131" s="183"/>
      <c r="BF1131" s="183"/>
      <c r="BG1131" s="183"/>
      <c r="BH1131" s="183"/>
      <c r="BI1131" s="183"/>
      <c r="BJ1131" s="183"/>
      <c r="BK1131" s="183"/>
      <c r="BL1131" s="183"/>
      <c r="BM1131" s="183"/>
    </row>
    <row r="1132" spans="1:65" x14ac:dyDescent="0.2">
      <c r="A1132" s="110"/>
      <c r="B1132" s="110"/>
      <c r="C1132" s="110"/>
      <c r="D1132" s="183"/>
      <c r="E1132" s="183"/>
      <c r="F1132" s="183"/>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c r="AB1132" s="183"/>
      <c r="AC1132" s="183"/>
      <c r="AD1132" s="183"/>
      <c r="AE1132" s="183"/>
      <c r="AF1132" s="183"/>
      <c r="AG1132" s="183"/>
      <c r="AH1132" s="183"/>
      <c r="AI1132" s="183"/>
      <c r="AJ1132" s="183"/>
      <c r="AK1132" s="183"/>
      <c r="AL1132" s="183"/>
      <c r="AM1132" s="183"/>
      <c r="AN1132" s="183"/>
      <c r="AO1132" s="183"/>
      <c r="AP1132" s="183"/>
      <c r="AQ1132" s="183"/>
      <c r="AR1132" s="183"/>
      <c r="AS1132" s="183"/>
      <c r="AT1132" s="183"/>
      <c r="AU1132" s="183"/>
      <c r="AV1132" s="183"/>
      <c r="AW1132" s="183"/>
      <c r="AX1132" s="183"/>
      <c r="AY1132" s="183"/>
      <c r="AZ1132" s="183"/>
      <c r="BA1132" s="183"/>
      <c r="BB1132" s="183"/>
      <c r="BC1132" s="183"/>
      <c r="BD1132" s="183"/>
      <c r="BE1132" s="183"/>
      <c r="BF1132" s="183"/>
      <c r="BG1132" s="183"/>
      <c r="BH1132" s="183"/>
      <c r="BI1132" s="183"/>
      <c r="BJ1132" s="183"/>
      <c r="BK1132" s="183"/>
      <c r="BL1132" s="183"/>
      <c r="BM1132" s="183"/>
    </row>
    <row r="1133" spans="1:65" x14ac:dyDescent="0.2">
      <c r="A1133" s="110"/>
      <c r="B1133" s="110"/>
      <c r="C1133" s="110"/>
      <c r="D1133" s="183"/>
      <c r="E1133" s="183"/>
      <c r="F1133" s="183"/>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c r="AB1133" s="183"/>
      <c r="AC1133" s="183"/>
      <c r="AD1133" s="183"/>
      <c r="AE1133" s="183"/>
      <c r="AF1133" s="183"/>
      <c r="AG1133" s="183"/>
      <c r="AH1133" s="183"/>
      <c r="AI1133" s="183"/>
      <c r="AJ1133" s="183"/>
      <c r="AK1133" s="183"/>
      <c r="AL1133" s="183"/>
      <c r="AM1133" s="183"/>
      <c r="AN1133" s="183"/>
      <c r="AO1133" s="183"/>
      <c r="AP1133" s="183"/>
      <c r="AQ1133" s="183"/>
      <c r="AR1133" s="183"/>
      <c r="AS1133" s="183"/>
      <c r="AT1133" s="183"/>
      <c r="AU1133" s="183"/>
      <c r="AV1133" s="183"/>
      <c r="AW1133" s="183"/>
      <c r="AX1133" s="183"/>
      <c r="AY1133" s="183"/>
      <c r="AZ1133" s="183"/>
      <c r="BA1133" s="183"/>
      <c r="BB1133" s="183"/>
      <c r="BC1133" s="183"/>
      <c r="BD1133" s="183"/>
      <c r="BE1133" s="183"/>
      <c r="BF1133" s="183"/>
      <c r="BG1133" s="183"/>
      <c r="BH1133" s="183"/>
      <c r="BI1133" s="183"/>
      <c r="BJ1133" s="183"/>
      <c r="BK1133" s="183"/>
      <c r="BL1133" s="183"/>
      <c r="BM1133" s="183"/>
    </row>
    <row r="1134" spans="1:65" x14ac:dyDescent="0.2">
      <c r="A1134" s="110"/>
      <c r="B1134" s="110"/>
      <c r="C1134" s="110"/>
      <c r="D1134" s="183"/>
      <c r="E1134" s="183"/>
      <c r="F1134" s="183"/>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c r="AB1134" s="183"/>
      <c r="AC1134" s="183"/>
      <c r="AD1134" s="183"/>
      <c r="AE1134" s="183"/>
      <c r="AF1134" s="183"/>
      <c r="AG1134" s="183"/>
      <c r="AH1134" s="183"/>
      <c r="AI1134" s="183"/>
      <c r="AJ1134" s="183"/>
      <c r="AK1134" s="183"/>
      <c r="AL1134" s="183"/>
      <c r="AM1134" s="183"/>
      <c r="AN1134" s="183"/>
      <c r="AO1134" s="183"/>
      <c r="AP1134" s="183"/>
      <c r="AQ1134" s="183"/>
      <c r="AR1134" s="183"/>
      <c r="AS1134" s="183"/>
      <c r="AT1134" s="183"/>
      <c r="AU1134" s="183"/>
      <c r="AV1134" s="183"/>
      <c r="AW1134" s="183"/>
      <c r="AX1134" s="183"/>
      <c r="AY1134" s="183"/>
      <c r="AZ1134" s="183"/>
      <c r="BA1134" s="183"/>
      <c r="BB1134" s="183"/>
      <c r="BC1134" s="183"/>
      <c r="BD1134" s="183"/>
      <c r="BE1134" s="183"/>
      <c r="BF1134" s="183"/>
      <c r="BG1134" s="183"/>
      <c r="BH1134" s="183"/>
      <c r="BI1134" s="183"/>
      <c r="BJ1134" s="183"/>
      <c r="BK1134" s="183"/>
      <c r="BL1134" s="183"/>
      <c r="BM1134" s="183"/>
    </row>
    <row r="1135" spans="1:65" x14ac:dyDescent="0.2">
      <c r="A1135" s="110"/>
      <c r="B1135" s="110"/>
      <c r="C1135" s="110"/>
      <c r="D1135" s="183"/>
      <c r="E1135" s="183"/>
      <c r="F1135" s="183"/>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c r="AB1135" s="183"/>
      <c r="AC1135" s="183"/>
      <c r="AD1135" s="183"/>
      <c r="AE1135" s="183"/>
      <c r="AF1135" s="183"/>
      <c r="AG1135" s="183"/>
      <c r="AH1135" s="183"/>
      <c r="AI1135" s="183"/>
      <c r="AJ1135" s="183"/>
      <c r="AK1135" s="183"/>
      <c r="AL1135" s="183"/>
      <c r="AM1135" s="183"/>
      <c r="AN1135" s="183"/>
      <c r="AO1135" s="183"/>
      <c r="AP1135" s="183"/>
      <c r="AQ1135" s="183"/>
      <c r="AR1135" s="183"/>
      <c r="AS1135" s="183"/>
      <c r="AT1135" s="183"/>
      <c r="AU1135" s="183"/>
      <c r="AV1135" s="183"/>
      <c r="AW1135" s="183"/>
      <c r="AX1135" s="183"/>
      <c r="AY1135" s="183"/>
      <c r="AZ1135" s="183"/>
      <c r="BA1135" s="183"/>
      <c r="BB1135" s="183"/>
      <c r="BC1135" s="183"/>
      <c r="BD1135" s="183"/>
      <c r="BE1135" s="183"/>
      <c r="BF1135" s="183"/>
      <c r="BG1135" s="183"/>
      <c r="BH1135" s="183"/>
      <c r="BI1135" s="183"/>
      <c r="BJ1135" s="183"/>
      <c r="BK1135" s="183"/>
      <c r="BL1135" s="183"/>
      <c r="BM1135" s="183"/>
    </row>
    <row r="1136" spans="1:65" x14ac:dyDescent="0.2">
      <c r="A1136" s="110"/>
      <c r="B1136" s="110"/>
      <c r="C1136" s="110"/>
      <c r="D1136" s="183"/>
      <c r="E1136" s="183"/>
      <c r="F1136" s="183"/>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c r="AB1136" s="183"/>
      <c r="AC1136" s="183"/>
      <c r="AD1136" s="183"/>
      <c r="AE1136" s="183"/>
      <c r="AF1136" s="183"/>
      <c r="AG1136" s="183"/>
      <c r="AH1136" s="183"/>
      <c r="AI1136" s="183"/>
      <c r="AJ1136" s="183"/>
      <c r="AK1136" s="183"/>
      <c r="AL1136" s="183"/>
      <c r="AM1136" s="183"/>
      <c r="AN1136" s="183"/>
      <c r="AO1136" s="183"/>
      <c r="AP1136" s="183"/>
      <c r="AQ1136" s="183"/>
      <c r="AR1136" s="183"/>
      <c r="AS1136" s="183"/>
      <c r="AT1136" s="183"/>
      <c r="AU1136" s="183"/>
      <c r="AV1136" s="183"/>
      <c r="AW1136" s="183"/>
      <c r="AX1136" s="183"/>
      <c r="AY1136" s="183"/>
      <c r="AZ1136" s="183"/>
      <c r="BA1136" s="183"/>
      <c r="BB1136" s="183"/>
      <c r="BC1136" s="183"/>
      <c r="BD1136" s="183"/>
      <c r="BE1136" s="183"/>
      <c r="BF1136" s="183"/>
      <c r="BG1136" s="183"/>
      <c r="BH1136" s="183"/>
      <c r="BI1136" s="183"/>
      <c r="BJ1136" s="183"/>
      <c r="BK1136" s="183"/>
      <c r="BL1136" s="183"/>
      <c r="BM1136" s="183"/>
    </row>
    <row r="1137" spans="1:65" x14ac:dyDescent="0.2">
      <c r="A1137" s="110"/>
      <c r="B1137" s="110"/>
      <c r="C1137" s="110"/>
      <c r="D1137" s="183"/>
      <c r="E1137" s="183"/>
      <c r="F1137" s="183"/>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c r="AB1137" s="183"/>
      <c r="AC1137" s="183"/>
      <c r="AD1137" s="183"/>
      <c r="AE1137" s="183"/>
      <c r="AF1137" s="183"/>
      <c r="AG1137" s="183"/>
      <c r="AH1137" s="183"/>
      <c r="AI1137" s="183"/>
      <c r="AJ1137" s="183"/>
      <c r="AK1137" s="183"/>
      <c r="AL1137" s="183"/>
      <c r="AM1137" s="183"/>
      <c r="AN1137" s="183"/>
      <c r="AO1137" s="183"/>
      <c r="AP1137" s="183"/>
      <c r="AQ1137" s="183"/>
      <c r="AR1137" s="183"/>
      <c r="AS1137" s="183"/>
      <c r="AT1137" s="183"/>
      <c r="AU1137" s="183"/>
      <c r="AV1137" s="183"/>
      <c r="AW1137" s="183"/>
      <c r="AX1137" s="183"/>
      <c r="AY1137" s="183"/>
      <c r="AZ1137" s="183"/>
      <c r="BA1137" s="183"/>
      <c r="BB1137" s="183"/>
      <c r="BC1137" s="183"/>
      <c r="BD1137" s="183"/>
      <c r="BE1137" s="183"/>
      <c r="BF1137" s="183"/>
      <c r="BG1137" s="183"/>
      <c r="BH1137" s="183"/>
      <c r="BI1137" s="183"/>
      <c r="BJ1137" s="183"/>
      <c r="BK1137" s="183"/>
      <c r="BL1137" s="183"/>
      <c r="BM1137" s="183"/>
    </row>
    <row r="1138" spans="1:65" x14ac:dyDescent="0.2">
      <c r="A1138" s="110"/>
      <c r="B1138" s="110"/>
      <c r="C1138" s="110"/>
      <c r="D1138" s="183"/>
      <c r="E1138" s="183"/>
      <c r="F1138" s="183"/>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c r="AB1138" s="183"/>
      <c r="AC1138" s="183"/>
      <c r="AD1138" s="183"/>
      <c r="AE1138" s="183"/>
      <c r="AF1138" s="183"/>
      <c r="AG1138" s="183"/>
      <c r="AH1138" s="183"/>
      <c r="AI1138" s="183"/>
      <c r="AJ1138" s="183"/>
      <c r="AK1138" s="183"/>
      <c r="AL1138" s="183"/>
      <c r="AM1138" s="183"/>
      <c r="AN1138" s="183"/>
      <c r="AO1138" s="183"/>
      <c r="AP1138" s="183"/>
      <c r="AQ1138" s="183"/>
      <c r="AR1138" s="183"/>
      <c r="AS1138" s="183"/>
      <c r="AT1138" s="183"/>
      <c r="AU1138" s="183"/>
      <c r="AV1138" s="183"/>
      <c r="AW1138" s="183"/>
      <c r="AX1138" s="183"/>
      <c r="AY1138" s="183"/>
      <c r="AZ1138" s="183"/>
      <c r="BA1138" s="183"/>
      <c r="BB1138" s="183"/>
      <c r="BC1138" s="183"/>
      <c r="BD1138" s="183"/>
      <c r="BE1138" s="183"/>
      <c r="BF1138" s="183"/>
      <c r="BG1138" s="183"/>
      <c r="BH1138" s="183"/>
      <c r="BI1138" s="183"/>
      <c r="BJ1138" s="183"/>
      <c r="BK1138" s="183"/>
      <c r="BL1138" s="183"/>
      <c r="BM1138" s="183"/>
    </row>
    <row r="1139" spans="1:65" x14ac:dyDescent="0.2">
      <c r="A1139" s="110"/>
      <c r="B1139" s="110"/>
      <c r="C1139" s="110"/>
      <c r="D1139" s="183"/>
      <c r="E1139" s="183"/>
      <c r="F1139" s="183"/>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c r="AB1139" s="183"/>
      <c r="AC1139" s="183"/>
      <c r="AD1139" s="183"/>
      <c r="AE1139" s="183"/>
      <c r="AF1139" s="183"/>
      <c r="AG1139" s="183"/>
      <c r="AH1139" s="183"/>
      <c r="AI1139" s="183"/>
      <c r="AJ1139" s="183"/>
      <c r="AK1139" s="183"/>
      <c r="AL1139" s="183"/>
      <c r="AM1139" s="183"/>
      <c r="AN1139" s="183"/>
      <c r="AO1139" s="183"/>
      <c r="AP1139" s="183"/>
      <c r="AQ1139" s="183"/>
      <c r="AR1139" s="183"/>
      <c r="AS1139" s="183"/>
      <c r="AT1139" s="183"/>
      <c r="AU1139" s="183"/>
      <c r="AV1139" s="183"/>
      <c r="AW1139" s="183"/>
      <c r="AX1139" s="183"/>
      <c r="AY1139" s="183"/>
      <c r="AZ1139" s="183"/>
      <c r="BA1139" s="183"/>
      <c r="BB1139" s="183"/>
      <c r="BC1139" s="183"/>
      <c r="BD1139" s="183"/>
      <c r="BE1139" s="183"/>
      <c r="BF1139" s="183"/>
      <c r="BG1139" s="183"/>
      <c r="BH1139" s="183"/>
      <c r="BI1139" s="183"/>
      <c r="BJ1139" s="183"/>
      <c r="BK1139" s="183"/>
      <c r="BL1139" s="183"/>
      <c r="BM1139" s="183"/>
    </row>
    <row r="1140" spans="1:65" x14ac:dyDescent="0.2">
      <c r="A1140" s="110"/>
      <c r="B1140" s="110"/>
      <c r="C1140" s="110"/>
      <c r="D1140" s="183"/>
      <c r="E1140" s="183"/>
      <c r="F1140" s="183"/>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c r="AB1140" s="183"/>
      <c r="AC1140" s="183"/>
      <c r="AD1140" s="183"/>
      <c r="AE1140" s="183"/>
      <c r="AF1140" s="183"/>
      <c r="AG1140" s="183"/>
      <c r="AH1140" s="183"/>
      <c r="AI1140" s="183"/>
      <c r="AJ1140" s="183"/>
      <c r="AK1140" s="183"/>
      <c r="AL1140" s="183"/>
      <c r="AM1140" s="183"/>
      <c r="AN1140" s="183"/>
      <c r="AO1140" s="183"/>
      <c r="AP1140" s="183"/>
      <c r="AQ1140" s="183"/>
      <c r="AR1140" s="183"/>
      <c r="AS1140" s="183"/>
      <c r="AT1140" s="183"/>
      <c r="AU1140" s="183"/>
      <c r="AV1140" s="183"/>
      <c r="AW1140" s="183"/>
      <c r="AX1140" s="183"/>
      <c r="AY1140" s="183"/>
      <c r="AZ1140" s="183"/>
      <c r="BA1140" s="183"/>
      <c r="BB1140" s="183"/>
      <c r="BC1140" s="183"/>
      <c r="BD1140" s="183"/>
      <c r="BE1140" s="183"/>
      <c r="BF1140" s="183"/>
      <c r="BG1140" s="183"/>
      <c r="BH1140" s="183"/>
      <c r="BI1140" s="183"/>
      <c r="BJ1140" s="183"/>
      <c r="BK1140" s="183"/>
      <c r="BL1140" s="183"/>
      <c r="BM1140" s="183"/>
    </row>
    <row r="1141" spans="1:65" x14ac:dyDescent="0.2">
      <c r="A1141" s="110"/>
      <c r="B1141" s="110"/>
      <c r="C1141" s="110"/>
      <c r="D1141" s="183"/>
      <c r="E1141" s="183"/>
      <c r="F1141" s="183"/>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c r="AB1141" s="183"/>
      <c r="AC1141" s="183"/>
      <c r="AD1141" s="183"/>
      <c r="AE1141" s="183"/>
      <c r="AF1141" s="183"/>
      <c r="AG1141" s="183"/>
      <c r="AH1141" s="183"/>
      <c r="AI1141" s="183"/>
      <c r="AJ1141" s="183"/>
      <c r="AK1141" s="183"/>
      <c r="AL1141" s="183"/>
      <c r="AM1141" s="183"/>
      <c r="AN1141" s="183"/>
      <c r="AO1141" s="183"/>
      <c r="AP1141" s="183"/>
      <c r="AQ1141" s="183"/>
      <c r="AR1141" s="183"/>
      <c r="AS1141" s="183"/>
      <c r="AT1141" s="183"/>
      <c r="AU1141" s="183"/>
      <c r="AV1141" s="183"/>
      <c r="AW1141" s="183"/>
      <c r="AX1141" s="183"/>
      <c r="AY1141" s="183"/>
      <c r="AZ1141" s="183"/>
      <c r="BA1141" s="183"/>
      <c r="BB1141" s="183"/>
      <c r="BC1141" s="183"/>
      <c r="BD1141" s="183"/>
      <c r="BE1141" s="183"/>
      <c r="BF1141" s="183"/>
      <c r="BG1141" s="183"/>
      <c r="BH1141" s="183"/>
      <c r="BI1141" s="183"/>
      <c r="BJ1141" s="183"/>
      <c r="BK1141" s="183"/>
      <c r="BL1141" s="183"/>
      <c r="BM1141" s="183"/>
    </row>
    <row r="1142" spans="1:65" x14ac:dyDescent="0.2">
      <c r="A1142" s="110"/>
      <c r="B1142" s="110"/>
      <c r="C1142" s="110"/>
      <c r="D1142" s="183"/>
      <c r="E1142" s="183"/>
      <c r="F1142" s="183"/>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c r="AB1142" s="183"/>
      <c r="AC1142" s="183"/>
      <c r="AD1142" s="183"/>
      <c r="AE1142" s="183"/>
      <c r="AF1142" s="183"/>
      <c r="AG1142" s="183"/>
      <c r="AH1142" s="183"/>
      <c r="AI1142" s="183"/>
      <c r="AJ1142" s="183"/>
      <c r="AK1142" s="183"/>
      <c r="AL1142" s="183"/>
      <c r="AM1142" s="183"/>
      <c r="AN1142" s="183"/>
      <c r="AO1142" s="183"/>
      <c r="AP1142" s="183"/>
      <c r="AQ1142" s="183"/>
      <c r="AR1142" s="183"/>
      <c r="AS1142" s="183"/>
      <c r="AT1142" s="183"/>
      <c r="AU1142" s="183"/>
      <c r="AV1142" s="183"/>
      <c r="AW1142" s="183"/>
      <c r="AX1142" s="183"/>
      <c r="AY1142" s="183"/>
      <c r="AZ1142" s="183"/>
      <c r="BA1142" s="183"/>
      <c r="BB1142" s="183"/>
      <c r="BC1142" s="183"/>
      <c r="BD1142" s="183"/>
      <c r="BE1142" s="183"/>
      <c r="BF1142" s="183"/>
      <c r="BG1142" s="183"/>
      <c r="BH1142" s="183"/>
      <c r="BI1142" s="183"/>
      <c r="BJ1142" s="183"/>
      <c r="BK1142" s="183"/>
      <c r="BL1142" s="183"/>
      <c r="BM1142" s="183"/>
    </row>
    <row r="1143" spans="1:65" x14ac:dyDescent="0.2">
      <c r="A1143" s="110"/>
      <c r="B1143" s="110"/>
      <c r="C1143" s="110"/>
      <c r="D1143" s="183"/>
      <c r="E1143" s="183"/>
      <c r="F1143" s="183"/>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c r="AB1143" s="183"/>
      <c r="AC1143" s="183"/>
      <c r="AD1143" s="183"/>
      <c r="AE1143" s="183"/>
      <c r="AF1143" s="183"/>
      <c r="AG1143" s="183"/>
      <c r="AH1143" s="183"/>
      <c r="AI1143" s="183"/>
      <c r="AJ1143" s="183"/>
      <c r="AK1143" s="183"/>
      <c r="AL1143" s="183"/>
      <c r="AM1143" s="183"/>
      <c r="AN1143" s="183"/>
      <c r="AO1143" s="183"/>
      <c r="AP1143" s="183"/>
      <c r="AQ1143" s="183"/>
      <c r="AR1143" s="183"/>
      <c r="AS1143" s="183"/>
      <c r="AT1143" s="183"/>
      <c r="AU1143" s="183"/>
      <c r="AV1143" s="183"/>
      <c r="AW1143" s="183"/>
      <c r="AX1143" s="183"/>
      <c r="AY1143" s="183"/>
      <c r="AZ1143" s="183"/>
      <c r="BA1143" s="183"/>
      <c r="BB1143" s="183"/>
      <c r="BC1143" s="183"/>
      <c r="BD1143" s="183"/>
      <c r="BE1143" s="183"/>
      <c r="BF1143" s="183"/>
      <c r="BG1143" s="183"/>
      <c r="BH1143" s="183"/>
      <c r="BI1143" s="183"/>
      <c r="BJ1143" s="183"/>
      <c r="BK1143" s="183"/>
      <c r="BL1143" s="183"/>
      <c r="BM1143" s="183"/>
    </row>
    <row r="1144" spans="1:65" x14ac:dyDescent="0.2">
      <c r="A1144" s="110"/>
      <c r="B1144" s="110"/>
      <c r="C1144" s="110"/>
      <c r="D1144" s="183"/>
      <c r="E1144" s="183"/>
      <c r="F1144" s="183"/>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c r="AB1144" s="183"/>
      <c r="AC1144" s="183"/>
      <c r="AD1144" s="183"/>
      <c r="AE1144" s="183"/>
      <c r="AF1144" s="183"/>
      <c r="AG1144" s="183"/>
      <c r="AH1144" s="183"/>
      <c r="AI1144" s="183"/>
      <c r="AJ1144" s="183"/>
      <c r="AK1144" s="183"/>
      <c r="AL1144" s="183"/>
      <c r="AM1144" s="183"/>
      <c r="AN1144" s="183"/>
      <c r="AO1144" s="183"/>
      <c r="AP1144" s="183"/>
      <c r="AQ1144" s="183"/>
      <c r="AR1144" s="183"/>
      <c r="AS1144" s="183"/>
      <c r="AT1144" s="183"/>
      <c r="AU1144" s="183"/>
      <c r="AV1144" s="183"/>
      <c r="AW1144" s="183"/>
      <c r="AX1144" s="183"/>
      <c r="AY1144" s="183"/>
      <c r="AZ1144" s="183"/>
      <c r="BA1144" s="183"/>
      <c r="BB1144" s="183"/>
      <c r="BC1144" s="183"/>
      <c r="BD1144" s="183"/>
      <c r="BE1144" s="183"/>
      <c r="BF1144" s="183"/>
      <c r="BG1144" s="183"/>
      <c r="BH1144" s="183"/>
      <c r="BI1144" s="183"/>
      <c r="BJ1144" s="183"/>
      <c r="BK1144" s="183"/>
      <c r="BL1144" s="183"/>
      <c r="BM1144" s="183"/>
    </row>
    <row r="1145" spans="1:65" x14ac:dyDescent="0.2">
      <c r="A1145" s="110"/>
      <c r="B1145" s="110"/>
      <c r="C1145" s="110"/>
      <c r="D1145" s="183"/>
      <c r="E1145" s="183"/>
      <c r="F1145" s="183"/>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c r="AB1145" s="183"/>
      <c r="AC1145" s="183"/>
      <c r="AD1145" s="183"/>
      <c r="AE1145" s="183"/>
      <c r="AF1145" s="183"/>
      <c r="AG1145" s="183"/>
      <c r="AH1145" s="183"/>
      <c r="AI1145" s="183"/>
      <c r="AJ1145" s="183"/>
      <c r="AK1145" s="183"/>
      <c r="AL1145" s="183"/>
      <c r="AM1145" s="183"/>
      <c r="AN1145" s="183"/>
      <c r="AO1145" s="183"/>
      <c r="AP1145" s="183"/>
      <c r="AQ1145" s="183"/>
      <c r="AR1145" s="183"/>
      <c r="AS1145" s="183"/>
      <c r="AT1145" s="183"/>
      <c r="AU1145" s="183"/>
      <c r="AV1145" s="183"/>
      <c r="AW1145" s="183"/>
      <c r="AX1145" s="183"/>
      <c r="AY1145" s="183"/>
      <c r="AZ1145" s="183"/>
      <c r="BA1145" s="183"/>
      <c r="BB1145" s="183"/>
      <c r="BC1145" s="183"/>
      <c r="BD1145" s="183"/>
      <c r="BE1145" s="183"/>
      <c r="BF1145" s="183"/>
      <c r="BG1145" s="183"/>
      <c r="BH1145" s="183"/>
      <c r="BI1145" s="183"/>
      <c r="BJ1145" s="183"/>
      <c r="BK1145" s="183"/>
      <c r="BL1145" s="183"/>
      <c r="BM1145" s="183"/>
    </row>
    <row r="1146" spans="1:65" x14ac:dyDescent="0.2">
      <c r="A1146" s="110"/>
      <c r="B1146" s="110"/>
      <c r="C1146" s="110"/>
      <c r="D1146" s="183"/>
      <c r="E1146" s="183"/>
      <c r="F1146" s="183"/>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c r="AB1146" s="183"/>
      <c r="AC1146" s="183"/>
      <c r="AD1146" s="183"/>
      <c r="AE1146" s="183"/>
      <c r="AF1146" s="183"/>
      <c r="AG1146" s="183"/>
      <c r="AH1146" s="183"/>
      <c r="AI1146" s="183"/>
      <c r="AJ1146" s="183"/>
      <c r="AK1146" s="183"/>
      <c r="AL1146" s="183"/>
      <c r="AM1146" s="183"/>
      <c r="AN1146" s="183"/>
      <c r="AO1146" s="183"/>
      <c r="AP1146" s="183"/>
      <c r="AQ1146" s="183"/>
      <c r="AR1146" s="183"/>
      <c r="AS1146" s="183"/>
      <c r="AT1146" s="183"/>
      <c r="AU1146" s="183"/>
      <c r="AV1146" s="183"/>
      <c r="AW1146" s="183"/>
      <c r="AX1146" s="183"/>
      <c r="AY1146" s="183"/>
      <c r="AZ1146" s="183"/>
      <c r="BA1146" s="183"/>
      <c r="BB1146" s="183"/>
      <c r="BC1146" s="183"/>
      <c r="BD1146" s="183"/>
      <c r="BE1146" s="183"/>
      <c r="BF1146" s="183"/>
      <c r="BG1146" s="183"/>
      <c r="BH1146" s="183"/>
      <c r="BI1146" s="183"/>
      <c r="BJ1146" s="183"/>
      <c r="BK1146" s="183"/>
      <c r="BL1146" s="183"/>
      <c r="BM1146" s="183"/>
    </row>
    <row r="1147" spans="1:65" x14ac:dyDescent="0.2">
      <c r="A1147" s="110"/>
      <c r="B1147" s="110"/>
      <c r="C1147" s="110"/>
      <c r="D1147" s="183"/>
      <c r="E1147" s="183"/>
      <c r="F1147" s="183"/>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c r="AB1147" s="183"/>
      <c r="AC1147" s="183"/>
      <c r="AD1147" s="183"/>
      <c r="AE1147" s="183"/>
      <c r="AF1147" s="183"/>
      <c r="AG1147" s="183"/>
      <c r="AH1147" s="183"/>
      <c r="AI1147" s="183"/>
      <c r="AJ1147" s="183"/>
      <c r="AK1147" s="183"/>
      <c r="AL1147" s="183"/>
      <c r="AM1147" s="183"/>
      <c r="AN1147" s="183"/>
      <c r="AO1147" s="183"/>
      <c r="AP1147" s="183"/>
      <c r="AQ1147" s="183"/>
      <c r="AR1147" s="183"/>
      <c r="AS1147" s="183"/>
      <c r="AT1147" s="183"/>
      <c r="AU1147" s="183"/>
      <c r="AV1147" s="183"/>
      <c r="AW1147" s="183"/>
      <c r="AX1147" s="183"/>
      <c r="AY1147" s="183"/>
      <c r="AZ1147" s="183"/>
      <c r="BA1147" s="183"/>
      <c r="BB1147" s="183"/>
      <c r="BC1147" s="183"/>
      <c r="BD1147" s="183"/>
      <c r="BE1147" s="183"/>
      <c r="BF1147" s="183"/>
      <c r="BG1147" s="183"/>
      <c r="BH1147" s="183"/>
      <c r="BI1147" s="183"/>
      <c r="BJ1147" s="183"/>
      <c r="BK1147" s="183"/>
      <c r="BL1147" s="183"/>
      <c r="BM1147" s="183"/>
    </row>
    <row r="1148" spans="1:65" x14ac:dyDescent="0.2">
      <c r="A1148" s="110"/>
      <c r="B1148" s="110"/>
      <c r="C1148" s="110"/>
      <c r="D1148" s="183"/>
      <c r="E1148" s="183"/>
      <c r="F1148" s="183"/>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c r="AB1148" s="183"/>
      <c r="AC1148" s="183"/>
      <c r="AD1148" s="183"/>
      <c r="AE1148" s="183"/>
      <c r="AF1148" s="183"/>
      <c r="AG1148" s="183"/>
      <c r="AH1148" s="183"/>
      <c r="AI1148" s="183"/>
      <c r="AJ1148" s="183"/>
      <c r="AK1148" s="183"/>
      <c r="AL1148" s="183"/>
      <c r="AM1148" s="183"/>
      <c r="AN1148" s="183"/>
      <c r="AO1148" s="183"/>
      <c r="AP1148" s="183"/>
      <c r="AQ1148" s="183"/>
      <c r="AR1148" s="183"/>
      <c r="AS1148" s="183"/>
      <c r="AT1148" s="183"/>
      <c r="AU1148" s="183"/>
      <c r="AV1148" s="183"/>
      <c r="AW1148" s="183"/>
      <c r="AX1148" s="183"/>
      <c r="AY1148" s="183"/>
      <c r="AZ1148" s="183"/>
      <c r="BA1148" s="183"/>
      <c r="BB1148" s="183"/>
      <c r="BC1148" s="183"/>
      <c r="BD1148" s="183"/>
      <c r="BE1148" s="183"/>
      <c r="BF1148" s="183"/>
      <c r="BG1148" s="183"/>
      <c r="BH1148" s="183"/>
      <c r="BI1148" s="183"/>
      <c r="BJ1148" s="183"/>
      <c r="BK1148" s="183"/>
      <c r="BL1148" s="183"/>
      <c r="BM1148" s="183"/>
    </row>
    <row r="1149" spans="1:65" x14ac:dyDescent="0.2">
      <c r="A1149" s="110"/>
      <c r="B1149" s="110"/>
      <c r="C1149" s="110"/>
      <c r="D1149" s="183"/>
      <c r="E1149" s="183"/>
      <c r="F1149" s="183"/>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c r="AB1149" s="183"/>
      <c r="AC1149" s="183"/>
      <c r="AD1149" s="183"/>
      <c r="AE1149" s="183"/>
      <c r="AF1149" s="183"/>
      <c r="AG1149" s="183"/>
      <c r="AH1149" s="183"/>
      <c r="AI1149" s="183"/>
      <c r="AJ1149" s="183"/>
      <c r="AK1149" s="183"/>
      <c r="AL1149" s="183"/>
      <c r="AM1149" s="183"/>
      <c r="AN1149" s="183"/>
      <c r="AO1149" s="183"/>
      <c r="AP1149" s="183"/>
      <c r="AQ1149" s="183"/>
      <c r="AR1149" s="183"/>
      <c r="AS1149" s="183"/>
      <c r="AT1149" s="183"/>
      <c r="AU1149" s="183"/>
      <c r="AV1149" s="183"/>
      <c r="AW1149" s="183"/>
      <c r="AX1149" s="183"/>
      <c r="AY1149" s="183"/>
      <c r="AZ1149" s="183"/>
      <c r="BA1149" s="183"/>
      <c r="BB1149" s="183"/>
      <c r="BC1149" s="183"/>
      <c r="BD1149" s="183"/>
      <c r="BE1149" s="183"/>
      <c r="BF1149" s="183"/>
      <c r="BG1149" s="183"/>
      <c r="BH1149" s="183"/>
      <c r="BI1149" s="183"/>
      <c r="BJ1149" s="183"/>
      <c r="BK1149" s="183"/>
      <c r="BL1149" s="183"/>
      <c r="BM1149" s="183"/>
    </row>
    <row r="1150" spans="1:65" x14ac:dyDescent="0.2">
      <c r="A1150" s="110"/>
      <c r="B1150" s="110"/>
      <c r="C1150" s="110"/>
      <c r="D1150" s="183"/>
      <c r="E1150" s="183"/>
      <c r="F1150" s="183"/>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c r="AB1150" s="183"/>
      <c r="AC1150" s="183"/>
      <c r="AD1150" s="183"/>
      <c r="AE1150" s="183"/>
      <c r="AF1150" s="183"/>
      <c r="AG1150" s="183"/>
      <c r="AH1150" s="183"/>
      <c r="AI1150" s="183"/>
      <c r="AJ1150" s="183"/>
      <c r="AK1150" s="183"/>
      <c r="AL1150" s="183"/>
      <c r="AM1150" s="183"/>
      <c r="AN1150" s="183"/>
      <c r="AO1150" s="183"/>
      <c r="AP1150" s="183"/>
      <c r="AQ1150" s="183"/>
      <c r="AR1150" s="183"/>
      <c r="AS1150" s="183"/>
      <c r="AT1150" s="183"/>
      <c r="AU1150" s="183"/>
      <c r="AV1150" s="183"/>
      <c r="AW1150" s="183"/>
      <c r="AX1150" s="183"/>
      <c r="AY1150" s="183"/>
      <c r="AZ1150" s="183"/>
      <c r="BA1150" s="183"/>
      <c r="BB1150" s="183"/>
      <c r="BC1150" s="183"/>
      <c r="BD1150" s="183"/>
      <c r="BE1150" s="183"/>
      <c r="BF1150" s="183"/>
      <c r="BG1150" s="183"/>
      <c r="BH1150" s="183"/>
      <c r="BI1150" s="183"/>
      <c r="BJ1150" s="183"/>
      <c r="BK1150" s="183"/>
      <c r="BL1150" s="183"/>
      <c r="BM1150" s="183"/>
    </row>
    <row r="1151" spans="1:65" x14ac:dyDescent="0.2">
      <c r="A1151" s="110"/>
      <c r="B1151" s="110"/>
      <c r="C1151" s="110"/>
      <c r="D1151" s="183"/>
      <c r="E1151" s="183"/>
      <c r="F1151" s="183"/>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c r="AB1151" s="183"/>
      <c r="AC1151" s="183"/>
      <c r="AD1151" s="183"/>
      <c r="AE1151" s="183"/>
      <c r="AF1151" s="183"/>
      <c r="AG1151" s="183"/>
      <c r="AH1151" s="183"/>
      <c r="AI1151" s="183"/>
      <c r="AJ1151" s="183"/>
      <c r="AK1151" s="183"/>
      <c r="AL1151" s="183"/>
      <c r="AM1151" s="183"/>
      <c r="AN1151" s="183"/>
      <c r="AO1151" s="183"/>
      <c r="AP1151" s="183"/>
      <c r="AQ1151" s="183"/>
      <c r="AR1151" s="183"/>
      <c r="AS1151" s="183"/>
      <c r="AT1151" s="183"/>
      <c r="AU1151" s="183"/>
      <c r="AV1151" s="183"/>
      <c r="AW1151" s="183"/>
      <c r="AX1151" s="183"/>
      <c r="AY1151" s="183"/>
      <c r="AZ1151" s="183"/>
      <c r="BA1151" s="183"/>
      <c r="BB1151" s="183"/>
      <c r="BC1151" s="183"/>
      <c r="BD1151" s="183"/>
      <c r="BE1151" s="183"/>
      <c r="BF1151" s="183"/>
      <c r="BG1151" s="183"/>
      <c r="BH1151" s="183"/>
      <c r="BI1151" s="183"/>
      <c r="BJ1151" s="183"/>
      <c r="BK1151" s="183"/>
      <c r="BL1151" s="183"/>
      <c r="BM1151" s="183"/>
    </row>
    <row r="1152" spans="1:65" x14ac:dyDescent="0.2">
      <c r="A1152" s="110"/>
      <c r="B1152" s="110"/>
      <c r="C1152" s="110"/>
      <c r="D1152" s="183"/>
      <c r="E1152" s="183"/>
      <c r="F1152" s="183"/>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c r="AB1152" s="183"/>
      <c r="AC1152" s="183"/>
      <c r="AD1152" s="183"/>
      <c r="AE1152" s="183"/>
      <c r="AF1152" s="183"/>
      <c r="AG1152" s="183"/>
      <c r="AH1152" s="183"/>
      <c r="AI1152" s="183"/>
      <c r="AJ1152" s="183"/>
      <c r="AK1152" s="183"/>
      <c r="AL1152" s="183"/>
      <c r="AM1152" s="183"/>
      <c r="AN1152" s="183"/>
      <c r="AO1152" s="183"/>
      <c r="AP1152" s="183"/>
      <c r="AQ1152" s="183"/>
      <c r="AR1152" s="183"/>
      <c r="AS1152" s="183"/>
      <c r="AT1152" s="183"/>
      <c r="AU1152" s="183"/>
      <c r="AV1152" s="183"/>
      <c r="AW1152" s="183"/>
      <c r="AX1152" s="183"/>
      <c r="AY1152" s="183"/>
      <c r="AZ1152" s="183"/>
      <c r="BA1152" s="183"/>
      <c r="BB1152" s="183"/>
      <c r="BC1152" s="183"/>
      <c r="BD1152" s="183"/>
      <c r="BE1152" s="183"/>
      <c r="BF1152" s="183"/>
      <c r="BG1152" s="183"/>
      <c r="BH1152" s="183"/>
      <c r="BI1152" s="183"/>
      <c r="BJ1152" s="183"/>
      <c r="BK1152" s="183"/>
      <c r="BL1152" s="183"/>
      <c r="BM1152" s="183"/>
    </row>
    <row r="1153" spans="1:65" x14ac:dyDescent="0.2">
      <c r="A1153" s="110"/>
      <c r="B1153" s="110"/>
      <c r="C1153" s="110"/>
      <c r="D1153" s="183"/>
      <c r="E1153" s="183"/>
      <c r="F1153" s="183"/>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c r="AB1153" s="183"/>
      <c r="AC1153" s="183"/>
      <c r="AD1153" s="183"/>
      <c r="AE1153" s="183"/>
      <c r="AF1153" s="183"/>
      <c r="AG1153" s="183"/>
      <c r="AH1153" s="183"/>
      <c r="AI1153" s="183"/>
      <c r="AJ1153" s="183"/>
      <c r="AK1153" s="183"/>
      <c r="AL1153" s="183"/>
      <c r="AM1153" s="183"/>
      <c r="AN1153" s="183"/>
      <c r="AO1153" s="183"/>
      <c r="AP1153" s="183"/>
      <c r="AQ1153" s="183"/>
      <c r="AR1153" s="183"/>
      <c r="AS1153" s="183"/>
      <c r="AT1153" s="183"/>
      <c r="AU1153" s="183"/>
      <c r="AV1153" s="183"/>
      <c r="AW1153" s="183"/>
      <c r="AX1153" s="183"/>
      <c r="AY1153" s="183"/>
      <c r="AZ1153" s="183"/>
      <c r="BA1153" s="183"/>
      <c r="BB1153" s="183"/>
      <c r="BC1153" s="183"/>
      <c r="BD1153" s="183"/>
      <c r="BE1153" s="183"/>
      <c r="BF1153" s="183"/>
      <c r="BG1153" s="183"/>
      <c r="BH1153" s="183"/>
      <c r="BI1153" s="183"/>
      <c r="BJ1153" s="183"/>
      <c r="BK1153" s="183"/>
      <c r="BL1153" s="183"/>
      <c r="BM1153" s="183"/>
    </row>
    <row r="1154" spans="1:65" x14ac:dyDescent="0.2">
      <c r="A1154" s="110"/>
      <c r="B1154" s="110"/>
      <c r="C1154" s="110"/>
      <c r="D1154" s="183"/>
      <c r="E1154" s="183"/>
      <c r="F1154" s="183"/>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c r="AB1154" s="183"/>
      <c r="AC1154" s="183"/>
      <c r="AD1154" s="183"/>
      <c r="AE1154" s="183"/>
      <c r="AF1154" s="183"/>
      <c r="AG1154" s="183"/>
      <c r="AH1154" s="183"/>
      <c r="AI1154" s="183"/>
      <c r="AJ1154" s="183"/>
      <c r="AK1154" s="183"/>
      <c r="AL1154" s="183"/>
      <c r="AM1154" s="183"/>
      <c r="AN1154" s="183"/>
      <c r="AO1154" s="183"/>
      <c r="AP1154" s="183"/>
      <c r="AQ1154" s="183"/>
      <c r="AR1154" s="183"/>
      <c r="AS1154" s="183"/>
      <c r="AT1154" s="183"/>
      <c r="AU1154" s="183"/>
      <c r="AV1154" s="183"/>
      <c r="AW1154" s="183"/>
      <c r="AX1154" s="183"/>
      <c r="AY1154" s="183"/>
      <c r="AZ1154" s="183"/>
      <c r="BA1154" s="183"/>
      <c r="BB1154" s="183"/>
      <c r="BC1154" s="183"/>
      <c r="BD1154" s="183"/>
      <c r="BE1154" s="183"/>
      <c r="BF1154" s="183"/>
      <c r="BG1154" s="183"/>
      <c r="BH1154" s="183"/>
      <c r="BI1154" s="183"/>
      <c r="BJ1154" s="183"/>
      <c r="BK1154" s="183"/>
      <c r="BL1154" s="183"/>
      <c r="BM1154" s="183"/>
    </row>
    <row r="1155" spans="1:65" x14ac:dyDescent="0.2">
      <c r="A1155" s="110"/>
      <c r="B1155" s="110"/>
      <c r="C1155" s="110"/>
      <c r="D1155" s="183"/>
      <c r="E1155" s="183"/>
      <c r="F1155" s="183"/>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c r="AB1155" s="183"/>
      <c r="AC1155" s="183"/>
      <c r="AD1155" s="183"/>
      <c r="AE1155" s="183"/>
      <c r="AF1155" s="183"/>
      <c r="AG1155" s="183"/>
      <c r="AH1155" s="183"/>
      <c r="AI1155" s="183"/>
      <c r="AJ1155" s="183"/>
      <c r="AK1155" s="183"/>
      <c r="AL1155" s="183"/>
      <c r="AM1155" s="183"/>
      <c r="AN1155" s="183"/>
      <c r="AO1155" s="183"/>
      <c r="AP1155" s="183"/>
      <c r="AQ1155" s="183"/>
      <c r="AR1155" s="183"/>
      <c r="AS1155" s="183"/>
      <c r="AT1155" s="183"/>
      <c r="AU1155" s="183"/>
      <c r="AV1155" s="183"/>
      <c r="AW1155" s="183"/>
      <c r="AX1155" s="183"/>
      <c r="AY1155" s="183"/>
      <c r="AZ1155" s="183"/>
      <c r="BA1155" s="183"/>
      <c r="BB1155" s="183"/>
      <c r="BC1155" s="183"/>
      <c r="BD1155" s="183"/>
      <c r="BE1155" s="183"/>
      <c r="BF1155" s="183"/>
      <c r="BG1155" s="183"/>
      <c r="BH1155" s="183"/>
      <c r="BI1155" s="183"/>
      <c r="BJ1155" s="183"/>
      <c r="BK1155" s="183"/>
      <c r="BL1155" s="183"/>
      <c r="BM1155" s="183"/>
    </row>
    <row r="1156" spans="1:65" x14ac:dyDescent="0.2">
      <c r="A1156" s="110"/>
      <c r="B1156" s="110"/>
      <c r="C1156" s="110"/>
      <c r="D1156" s="183"/>
      <c r="E1156" s="183"/>
      <c r="F1156" s="183"/>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c r="AB1156" s="183"/>
      <c r="AC1156" s="183"/>
      <c r="AD1156" s="183"/>
      <c r="AE1156" s="183"/>
      <c r="AF1156" s="183"/>
      <c r="AG1156" s="183"/>
      <c r="AH1156" s="183"/>
      <c r="AI1156" s="183"/>
      <c r="AJ1156" s="183"/>
      <c r="AK1156" s="183"/>
      <c r="AL1156" s="183"/>
      <c r="AM1156" s="183"/>
      <c r="AN1156" s="183"/>
      <c r="AO1156" s="183"/>
      <c r="AP1156" s="183"/>
      <c r="AQ1156" s="183"/>
      <c r="AR1156" s="183"/>
      <c r="AS1156" s="183"/>
      <c r="AT1156" s="183"/>
      <c r="AU1156" s="183"/>
      <c r="AV1156" s="183"/>
      <c r="AW1156" s="183"/>
      <c r="AX1156" s="183"/>
      <c r="AY1156" s="183"/>
      <c r="AZ1156" s="183"/>
      <c r="BA1156" s="183"/>
      <c r="BB1156" s="183"/>
      <c r="BC1156" s="183"/>
      <c r="BD1156" s="183"/>
      <c r="BE1156" s="183"/>
      <c r="BF1156" s="183"/>
      <c r="BG1156" s="183"/>
      <c r="BH1156" s="183"/>
      <c r="BI1156" s="183"/>
      <c r="BJ1156" s="183"/>
      <c r="BK1156" s="183"/>
      <c r="BL1156" s="183"/>
      <c r="BM1156" s="183"/>
    </row>
    <row r="1157" spans="1:65" x14ac:dyDescent="0.2">
      <c r="A1157" s="110"/>
      <c r="B1157" s="110"/>
      <c r="C1157" s="110"/>
      <c r="D1157" s="183"/>
      <c r="E1157" s="183"/>
      <c r="F1157" s="183"/>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c r="AB1157" s="183"/>
      <c r="AC1157" s="183"/>
      <c r="AD1157" s="183"/>
      <c r="AE1157" s="183"/>
      <c r="AF1157" s="183"/>
      <c r="AG1157" s="183"/>
      <c r="AH1157" s="183"/>
      <c r="AI1157" s="183"/>
      <c r="AJ1157" s="183"/>
      <c r="AK1157" s="183"/>
      <c r="AL1157" s="183"/>
      <c r="AM1157" s="183"/>
      <c r="AN1157" s="183"/>
      <c r="AO1157" s="183"/>
      <c r="AP1157" s="183"/>
      <c r="AQ1157" s="183"/>
      <c r="AR1157" s="183"/>
      <c r="AS1157" s="183"/>
      <c r="AT1157" s="183"/>
      <c r="AU1157" s="183"/>
      <c r="AV1157" s="183"/>
      <c r="AW1157" s="183"/>
      <c r="AX1157" s="183"/>
      <c r="AY1157" s="183"/>
      <c r="AZ1157" s="183"/>
      <c r="BA1157" s="183"/>
      <c r="BB1157" s="183"/>
      <c r="BC1157" s="183"/>
      <c r="BD1157" s="183"/>
      <c r="BE1157" s="183"/>
      <c r="BF1157" s="183"/>
      <c r="BG1157" s="183"/>
      <c r="BH1157" s="183"/>
      <c r="BI1157" s="183"/>
      <c r="BJ1157" s="183"/>
      <c r="BK1157" s="183"/>
      <c r="BL1157" s="183"/>
      <c r="BM1157" s="183"/>
    </row>
    <row r="1158" spans="1:65" x14ac:dyDescent="0.2">
      <c r="A1158" s="110"/>
      <c r="B1158" s="110"/>
      <c r="C1158" s="110"/>
      <c r="D1158" s="183"/>
      <c r="E1158" s="183"/>
      <c r="F1158" s="183"/>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c r="AB1158" s="183"/>
      <c r="AC1158" s="183"/>
      <c r="AD1158" s="183"/>
      <c r="AE1158" s="183"/>
      <c r="AF1158" s="183"/>
      <c r="AG1158" s="183"/>
      <c r="AH1158" s="183"/>
      <c r="AI1158" s="183"/>
      <c r="AJ1158" s="183"/>
      <c r="AK1158" s="183"/>
      <c r="AL1158" s="183"/>
      <c r="AM1158" s="183"/>
      <c r="AN1158" s="183"/>
      <c r="AO1158" s="183"/>
      <c r="AP1158" s="183"/>
      <c r="AQ1158" s="183"/>
      <c r="AR1158" s="183"/>
      <c r="AS1158" s="183"/>
      <c r="AT1158" s="183"/>
      <c r="AU1158" s="183"/>
      <c r="AV1158" s="183"/>
      <c r="AW1158" s="183"/>
      <c r="AX1158" s="183"/>
      <c r="AY1158" s="183"/>
      <c r="AZ1158" s="183"/>
      <c r="BA1158" s="183"/>
      <c r="BB1158" s="183"/>
      <c r="BC1158" s="183"/>
      <c r="BD1158" s="183"/>
      <c r="BE1158" s="183"/>
      <c r="BF1158" s="183"/>
      <c r="BG1158" s="183"/>
      <c r="BH1158" s="183"/>
      <c r="BI1158" s="183"/>
      <c r="BJ1158" s="183"/>
      <c r="BK1158" s="183"/>
      <c r="BL1158" s="183"/>
      <c r="BM1158" s="183"/>
    </row>
    <row r="1159" spans="1:65" x14ac:dyDescent="0.2">
      <c r="A1159" s="110"/>
      <c r="B1159" s="110"/>
      <c r="C1159" s="110"/>
      <c r="D1159" s="183"/>
      <c r="E1159" s="183"/>
      <c r="F1159" s="183"/>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c r="AB1159" s="183"/>
      <c r="AC1159" s="183"/>
      <c r="AD1159" s="183"/>
      <c r="AE1159" s="183"/>
      <c r="AF1159" s="183"/>
      <c r="AG1159" s="183"/>
      <c r="AH1159" s="183"/>
      <c r="AI1159" s="183"/>
      <c r="AJ1159" s="183"/>
      <c r="AK1159" s="183"/>
      <c r="AL1159" s="183"/>
      <c r="AM1159" s="183"/>
      <c r="AN1159" s="183"/>
      <c r="AO1159" s="183"/>
      <c r="AP1159" s="183"/>
      <c r="AQ1159" s="183"/>
      <c r="AR1159" s="183"/>
      <c r="AS1159" s="183"/>
      <c r="AT1159" s="183"/>
      <c r="AU1159" s="183"/>
      <c r="AV1159" s="183"/>
      <c r="AW1159" s="183"/>
      <c r="AX1159" s="183"/>
      <c r="AY1159" s="183"/>
      <c r="AZ1159" s="183"/>
      <c r="BA1159" s="183"/>
      <c r="BB1159" s="183"/>
      <c r="BC1159" s="183"/>
      <c r="BD1159" s="183"/>
      <c r="BE1159" s="183"/>
      <c r="BF1159" s="183"/>
      <c r="BG1159" s="183"/>
      <c r="BH1159" s="183"/>
      <c r="BI1159" s="183"/>
      <c r="BJ1159" s="183"/>
      <c r="BK1159" s="183"/>
      <c r="BL1159" s="183"/>
      <c r="BM1159" s="183"/>
    </row>
    <row r="1160" spans="1:65" x14ac:dyDescent="0.2">
      <c r="A1160" s="110"/>
      <c r="B1160" s="110"/>
      <c r="C1160" s="110"/>
      <c r="D1160" s="183"/>
      <c r="E1160" s="183"/>
      <c r="F1160" s="183"/>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c r="AB1160" s="183"/>
      <c r="AC1160" s="183"/>
      <c r="AD1160" s="183"/>
      <c r="AE1160" s="183"/>
      <c r="AF1160" s="183"/>
      <c r="AG1160" s="183"/>
      <c r="AH1160" s="183"/>
      <c r="AI1160" s="183"/>
      <c r="AJ1160" s="183"/>
      <c r="AK1160" s="183"/>
      <c r="AL1160" s="183"/>
      <c r="AM1160" s="183"/>
      <c r="AN1160" s="183"/>
      <c r="AO1160" s="183"/>
      <c r="AP1160" s="183"/>
      <c r="AQ1160" s="183"/>
      <c r="AR1160" s="183"/>
      <c r="AS1160" s="183"/>
      <c r="AT1160" s="183"/>
      <c r="AU1160" s="183"/>
      <c r="AV1160" s="183"/>
      <c r="AW1160" s="183"/>
      <c r="AX1160" s="183"/>
      <c r="AY1160" s="183"/>
      <c r="AZ1160" s="183"/>
      <c r="BA1160" s="183"/>
      <c r="BB1160" s="183"/>
      <c r="BC1160" s="183"/>
      <c r="BD1160" s="183"/>
      <c r="BE1160" s="183"/>
      <c r="BF1160" s="183"/>
      <c r="BG1160" s="183"/>
      <c r="BH1160" s="183"/>
      <c r="BI1160" s="183"/>
      <c r="BJ1160" s="183"/>
      <c r="BK1160" s="183"/>
      <c r="BL1160" s="183"/>
      <c r="BM1160" s="183"/>
    </row>
    <row r="1161" spans="1:65" x14ac:dyDescent="0.2">
      <c r="A1161" s="110"/>
      <c r="B1161" s="110"/>
      <c r="C1161" s="110"/>
      <c r="D1161" s="183"/>
      <c r="E1161" s="183"/>
      <c r="F1161" s="183"/>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c r="AB1161" s="183"/>
      <c r="AC1161" s="183"/>
      <c r="AD1161" s="183"/>
      <c r="AE1161" s="183"/>
      <c r="AF1161" s="183"/>
      <c r="AG1161" s="183"/>
      <c r="AH1161" s="183"/>
      <c r="AI1161" s="183"/>
      <c r="AJ1161" s="183"/>
      <c r="AK1161" s="183"/>
      <c r="AL1161" s="183"/>
      <c r="AM1161" s="183"/>
      <c r="AN1161" s="183"/>
      <c r="AO1161" s="183"/>
      <c r="AP1161" s="183"/>
      <c r="AQ1161" s="183"/>
      <c r="AR1161" s="183"/>
      <c r="AS1161" s="183"/>
      <c r="AT1161" s="183"/>
      <c r="AU1161" s="183"/>
      <c r="AV1161" s="183"/>
      <c r="AW1161" s="183"/>
      <c r="AX1161" s="183"/>
      <c r="AY1161" s="183"/>
      <c r="AZ1161" s="183"/>
      <c r="BA1161" s="183"/>
      <c r="BB1161" s="183"/>
      <c r="BC1161" s="183"/>
      <c r="BD1161" s="183"/>
      <c r="BE1161" s="183"/>
      <c r="BF1161" s="183"/>
      <c r="BG1161" s="183"/>
      <c r="BH1161" s="183"/>
      <c r="BI1161" s="183"/>
      <c r="BJ1161" s="183"/>
      <c r="BK1161" s="183"/>
      <c r="BL1161" s="183"/>
      <c r="BM1161" s="183"/>
    </row>
    <row r="1162" spans="1:65" x14ac:dyDescent="0.2">
      <c r="A1162" s="110"/>
      <c r="B1162" s="110"/>
      <c r="C1162" s="110"/>
      <c r="D1162" s="183"/>
      <c r="E1162" s="183"/>
      <c r="F1162" s="183"/>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c r="AB1162" s="183"/>
      <c r="AC1162" s="183"/>
      <c r="AD1162" s="183"/>
      <c r="AE1162" s="183"/>
      <c r="AF1162" s="183"/>
      <c r="AG1162" s="183"/>
      <c r="AH1162" s="183"/>
      <c r="AI1162" s="183"/>
      <c r="AJ1162" s="183"/>
      <c r="AK1162" s="183"/>
      <c r="AL1162" s="183"/>
      <c r="AM1162" s="183"/>
      <c r="AN1162" s="183"/>
      <c r="AO1162" s="183"/>
      <c r="AP1162" s="183"/>
      <c r="AQ1162" s="183"/>
      <c r="AR1162" s="183"/>
      <c r="AS1162" s="183"/>
      <c r="AT1162" s="183"/>
      <c r="AU1162" s="183"/>
      <c r="AV1162" s="183"/>
      <c r="AW1162" s="183"/>
      <c r="AX1162" s="183"/>
      <c r="AY1162" s="183"/>
      <c r="AZ1162" s="183"/>
      <c r="BA1162" s="183"/>
      <c r="BB1162" s="183"/>
      <c r="BC1162" s="183"/>
      <c r="BD1162" s="183"/>
      <c r="BE1162" s="183"/>
      <c r="BF1162" s="183"/>
      <c r="BG1162" s="183"/>
      <c r="BH1162" s="183"/>
      <c r="BI1162" s="183"/>
      <c r="BJ1162" s="183"/>
      <c r="BK1162" s="183"/>
      <c r="BL1162" s="183"/>
      <c r="BM1162" s="183"/>
    </row>
    <row r="1163" spans="1:65" x14ac:dyDescent="0.2">
      <c r="A1163" s="110"/>
      <c r="B1163" s="110"/>
      <c r="C1163" s="110"/>
      <c r="D1163" s="183"/>
      <c r="E1163" s="183"/>
      <c r="F1163" s="183"/>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c r="AB1163" s="183"/>
      <c r="AC1163" s="183"/>
      <c r="AD1163" s="183"/>
      <c r="AE1163" s="183"/>
      <c r="AF1163" s="183"/>
      <c r="AG1163" s="183"/>
      <c r="AH1163" s="183"/>
      <c r="AI1163" s="183"/>
      <c r="AJ1163" s="183"/>
      <c r="AK1163" s="183"/>
      <c r="AL1163" s="183"/>
      <c r="AM1163" s="183"/>
      <c r="AN1163" s="183"/>
      <c r="AO1163" s="183"/>
      <c r="AP1163" s="183"/>
      <c r="AQ1163" s="183"/>
      <c r="AR1163" s="183"/>
      <c r="AS1163" s="183"/>
      <c r="AT1163" s="183"/>
      <c r="AU1163" s="183"/>
      <c r="AV1163" s="183"/>
      <c r="AW1163" s="183"/>
      <c r="AX1163" s="183"/>
      <c r="AY1163" s="183"/>
      <c r="AZ1163" s="183"/>
      <c r="BA1163" s="183"/>
      <c r="BB1163" s="183"/>
      <c r="BC1163" s="183"/>
      <c r="BD1163" s="183"/>
      <c r="BE1163" s="183"/>
      <c r="BF1163" s="183"/>
      <c r="BG1163" s="183"/>
      <c r="BH1163" s="183"/>
      <c r="BI1163" s="183"/>
      <c r="BJ1163" s="183"/>
      <c r="BK1163" s="183"/>
      <c r="BL1163" s="183"/>
      <c r="BM1163" s="183"/>
    </row>
    <row r="1164" spans="1:65" x14ac:dyDescent="0.2">
      <c r="A1164" s="110"/>
      <c r="B1164" s="110"/>
      <c r="C1164" s="110"/>
      <c r="D1164" s="183"/>
      <c r="E1164" s="183"/>
      <c r="F1164" s="183"/>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c r="AB1164" s="183"/>
      <c r="AC1164" s="183"/>
      <c r="AD1164" s="183"/>
      <c r="AE1164" s="183"/>
      <c r="AF1164" s="183"/>
      <c r="AG1164" s="183"/>
      <c r="AH1164" s="183"/>
      <c r="AI1164" s="183"/>
      <c r="AJ1164" s="183"/>
      <c r="AK1164" s="183"/>
      <c r="AL1164" s="183"/>
      <c r="AM1164" s="183"/>
      <c r="AN1164" s="183"/>
      <c r="AO1164" s="183"/>
      <c r="AP1164" s="183"/>
      <c r="AQ1164" s="183"/>
      <c r="AR1164" s="183"/>
      <c r="AS1164" s="183"/>
      <c r="AT1164" s="183"/>
      <c r="AU1164" s="183"/>
      <c r="AV1164" s="183"/>
      <c r="AW1164" s="183"/>
      <c r="AX1164" s="183"/>
      <c r="AY1164" s="183"/>
      <c r="AZ1164" s="183"/>
      <c r="BA1164" s="183"/>
      <c r="BB1164" s="183"/>
      <c r="BC1164" s="183"/>
      <c r="BD1164" s="183"/>
      <c r="BE1164" s="183"/>
      <c r="BF1164" s="183"/>
      <c r="BG1164" s="183"/>
      <c r="BH1164" s="183"/>
      <c r="BI1164" s="183"/>
      <c r="BJ1164" s="183"/>
      <c r="BK1164" s="183"/>
      <c r="BL1164" s="183"/>
      <c r="BM1164" s="183"/>
    </row>
    <row r="1165" spans="1:65" x14ac:dyDescent="0.2">
      <c r="A1165" s="110"/>
      <c r="B1165" s="110"/>
      <c r="C1165" s="110"/>
      <c r="D1165" s="183"/>
      <c r="E1165" s="183"/>
      <c r="F1165" s="183"/>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c r="AB1165" s="183"/>
      <c r="AC1165" s="183"/>
      <c r="AD1165" s="183"/>
      <c r="AE1165" s="183"/>
      <c r="AF1165" s="183"/>
      <c r="AG1165" s="183"/>
      <c r="AH1165" s="183"/>
      <c r="AI1165" s="183"/>
      <c r="AJ1165" s="183"/>
      <c r="AK1165" s="183"/>
      <c r="AL1165" s="183"/>
      <c r="AM1165" s="183"/>
      <c r="AN1165" s="183"/>
      <c r="AO1165" s="183"/>
      <c r="AP1165" s="183"/>
      <c r="AQ1165" s="183"/>
      <c r="AR1165" s="183"/>
      <c r="AS1165" s="183"/>
      <c r="AT1165" s="183"/>
      <c r="AU1165" s="183"/>
      <c r="AV1165" s="183"/>
      <c r="AW1165" s="183"/>
      <c r="AX1165" s="183"/>
      <c r="AY1165" s="183"/>
      <c r="AZ1165" s="183"/>
      <c r="BA1165" s="183"/>
      <c r="BB1165" s="183"/>
      <c r="BC1165" s="183"/>
      <c r="BD1165" s="183"/>
      <c r="BE1165" s="183"/>
      <c r="BF1165" s="183"/>
      <c r="BG1165" s="183"/>
      <c r="BH1165" s="183"/>
      <c r="BI1165" s="183"/>
      <c r="BJ1165" s="183"/>
      <c r="BK1165" s="183"/>
      <c r="BL1165" s="183"/>
      <c r="BM1165" s="183"/>
    </row>
    <row r="1166" spans="1:65" x14ac:dyDescent="0.2">
      <c r="A1166" s="110"/>
      <c r="B1166" s="110"/>
      <c r="C1166" s="110"/>
      <c r="D1166" s="183"/>
      <c r="E1166" s="183"/>
      <c r="F1166" s="183"/>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c r="AB1166" s="183"/>
      <c r="AC1166" s="183"/>
      <c r="AD1166" s="183"/>
      <c r="AE1166" s="183"/>
      <c r="AF1166" s="183"/>
      <c r="AG1166" s="183"/>
      <c r="AH1166" s="183"/>
      <c r="AI1166" s="183"/>
      <c r="AJ1166" s="183"/>
      <c r="AK1166" s="183"/>
      <c r="AL1166" s="183"/>
      <c r="AM1166" s="183"/>
      <c r="AN1166" s="183"/>
      <c r="AO1166" s="183"/>
      <c r="AP1166" s="183"/>
      <c r="AQ1166" s="183"/>
      <c r="AR1166" s="183"/>
      <c r="AS1166" s="183"/>
      <c r="AT1166" s="183"/>
      <c r="AU1166" s="183"/>
      <c r="AV1166" s="183"/>
      <c r="AW1166" s="183"/>
      <c r="AX1166" s="183"/>
      <c r="AY1166" s="183"/>
      <c r="AZ1166" s="183"/>
      <c r="BA1166" s="183"/>
      <c r="BB1166" s="183"/>
      <c r="BC1166" s="183"/>
      <c r="BD1166" s="183"/>
      <c r="BE1166" s="183"/>
      <c r="BF1166" s="183"/>
      <c r="BG1166" s="183"/>
      <c r="BH1166" s="183"/>
      <c r="BI1166" s="183"/>
      <c r="BJ1166" s="183"/>
      <c r="BK1166" s="183"/>
      <c r="BL1166" s="183"/>
      <c r="BM1166" s="183"/>
    </row>
    <row r="1167" spans="1:65" x14ac:dyDescent="0.2">
      <c r="A1167" s="110"/>
      <c r="B1167" s="110"/>
      <c r="C1167" s="110"/>
      <c r="D1167" s="183"/>
      <c r="E1167" s="183"/>
      <c r="F1167" s="183"/>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c r="AB1167" s="183"/>
      <c r="AC1167" s="183"/>
      <c r="AD1167" s="183"/>
      <c r="AE1167" s="183"/>
      <c r="AF1167" s="183"/>
      <c r="AG1167" s="183"/>
      <c r="AH1167" s="183"/>
      <c r="AI1167" s="183"/>
      <c r="AJ1167" s="183"/>
      <c r="AK1167" s="183"/>
      <c r="AL1167" s="183"/>
      <c r="AM1167" s="183"/>
      <c r="AN1167" s="183"/>
      <c r="AO1167" s="183"/>
      <c r="AP1167" s="183"/>
      <c r="AQ1167" s="183"/>
      <c r="AR1167" s="183"/>
      <c r="AS1167" s="183"/>
      <c r="AT1167" s="183"/>
      <c r="AU1167" s="183"/>
      <c r="AV1167" s="183"/>
      <c r="AW1167" s="183"/>
      <c r="AX1167" s="183"/>
      <c r="AY1167" s="183"/>
      <c r="AZ1167" s="183"/>
      <c r="BA1167" s="183"/>
      <c r="BB1167" s="183"/>
      <c r="BC1167" s="183"/>
      <c r="BD1167" s="183"/>
      <c r="BE1167" s="183"/>
      <c r="BF1167" s="183"/>
      <c r="BG1167" s="183"/>
      <c r="BH1167" s="183"/>
      <c r="BI1167" s="183"/>
      <c r="BJ1167" s="183"/>
      <c r="BK1167" s="183"/>
      <c r="BL1167" s="183"/>
      <c r="BM1167" s="183"/>
    </row>
    <row r="1168" spans="1:65" x14ac:dyDescent="0.2">
      <c r="A1168" s="110"/>
      <c r="B1168" s="110"/>
      <c r="C1168" s="110"/>
      <c r="D1168" s="183"/>
      <c r="E1168" s="183"/>
      <c r="F1168" s="183"/>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c r="AB1168" s="183"/>
      <c r="AC1168" s="183"/>
      <c r="AD1168" s="183"/>
      <c r="AE1168" s="183"/>
      <c r="AF1168" s="183"/>
      <c r="AG1168" s="183"/>
      <c r="AH1168" s="183"/>
      <c r="AI1168" s="183"/>
      <c r="AJ1168" s="183"/>
      <c r="AK1168" s="183"/>
      <c r="AL1168" s="183"/>
      <c r="AM1168" s="183"/>
      <c r="AN1168" s="183"/>
      <c r="AO1168" s="183"/>
      <c r="AP1168" s="183"/>
      <c r="AQ1168" s="183"/>
      <c r="AR1168" s="183"/>
      <c r="AS1168" s="183"/>
      <c r="AT1168" s="183"/>
      <c r="AU1168" s="183"/>
      <c r="AV1168" s="183"/>
      <c r="AW1168" s="183"/>
      <c r="AX1168" s="183"/>
      <c r="AY1168" s="183"/>
      <c r="AZ1168" s="183"/>
      <c r="BA1168" s="183"/>
      <c r="BB1168" s="183"/>
      <c r="BC1168" s="183"/>
      <c r="BD1168" s="183"/>
      <c r="BE1168" s="183"/>
      <c r="BF1168" s="183"/>
      <c r="BG1168" s="183"/>
      <c r="BH1168" s="183"/>
      <c r="BI1168" s="183"/>
      <c r="BJ1168" s="183"/>
      <c r="BK1168" s="183"/>
      <c r="BL1168" s="183"/>
      <c r="BM1168" s="183"/>
    </row>
    <row r="1169" spans="1:65" x14ac:dyDescent="0.2">
      <c r="A1169" s="110"/>
      <c r="B1169" s="110"/>
      <c r="C1169" s="110"/>
      <c r="D1169" s="183"/>
      <c r="E1169" s="183"/>
      <c r="F1169" s="183"/>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c r="AB1169" s="183"/>
      <c r="AC1169" s="183"/>
      <c r="AD1169" s="183"/>
      <c r="AE1169" s="183"/>
      <c r="AF1169" s="183"/>
      <c r="AG1169" s="183"/>
      <c r="AH1169" s="183"/>
      <c r="AI1169" s="183"/>
      <c r="AJ1169" s="183"/>
      <c r="AK1169" s="183"/>
      <c r="AL1169" s="183"/>
      <c r="AM1169" s="183"/>
      <c r="AN1169" s="183"/>
      <c r="AO1169" s="183"/>
      <c r="AP1169" s="183"/>
      <c r="AQ1169" s="183"/>
      <c r="AR1169" s="183"/>
      <c r="AS1169" s="183"/>
      <c r="AT1169" s="183"/>
      <c r="AU1169" s="183"/>
      <c r="AV1169" s="183"/>
      <c r="AW1169" s="183"/>
      <c r="AX1169" s="183"/>
      <c r="AY1169" s="183"/>
      <c r="AZ1169" s="183"/>
      <c r="BA1169" s="183"/>
      <c r="BB1169" s="183"/>
      <c r="BC1169" s="183"/>
      <c r="BD1169" s="183"/>
      <c r="BE1169" s="183"/>
      <c r="BF1169" s="183"/>
      <c r="BG1169" s="183"/>
      <c r="BH1169" s="183"/>
      <c r="BI1169" s="183"/>
      <c r="BJ1169" s="183"/>
      <c r="BK1169" s="183"/>
      <c r="BL1169" s="183"/>
      <c r="BM1169" s="183"/>
    </row>
    <row r="1170" spans="1:65" x14ac:dyDescent="0.2">
      <c r="A1170" s="110"/>
      <c r="B1170" s="110"/>
      <c r="C1170" s="110"/>
      <c r="D1170" s="183"/>
      <c r="E1170" s="183"/>
      <c r="F1170" s="183"/>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c r="AB1170" s="183"/>
      <c r="AC1170" s="183"/>
      <c r="AD1170" s="183"/>
      <c r="AE1170" s="183"/>
      <c r="AF1170" s="183"/>
      <c r="AG1170" s="183"/>
      <c r="AH1170" s="183"/>
      <c r="AI1170" s="183"/>
      <c r="AJ1170" s="183"/>
      <c r="AK1170" s="183"/>
      <c r="AL1170" s="183"/>
      <c r="AM1170" s="183"/>
      <c r="AN1170" s="183"/>
      <c r="AO1170" s="183"/>
      <c r="AP1170" s="183"/>
      <c r="AQ1170" s="183"/>
      <c r="AR1170" s="183"/>
      <c r="AS1170" s="183"/>
      <c r="AT1170" s="183"/>
      <c r="AU1170" s="183"/>
      <c r="AV1170" s="183"/>
      <c r="AW1170" s="183"/>
      <c r="AX1170" s="183"/>
      <c r="AY1170" s="183"/>
      <c r="AZ1170" s="183"/>
      <c r="BA1170" s="183"/>
      <c r="BB1170" s="183"/>
      <c r="BC1170" s="183"/>
      <c r="BD1170" s="183"/>
      <c r="BE1170" s="183"/>
      <c r="BF1170" s="183"/>
      <c r="BG1170" s="183"/>
      <c r="BH1170" s="183"/>
      <c r="BI1170" s="183"/>
      <c r="BJ1170" s="183"/>
      <c r="BK1170" s="183"/>
      <c r="BL1170" s="183"/>
      <c r="BM1170" s="183"/>
    </row>
    <row r="1171" spans="1:65" x14ac:dyDescent="0.2">
      <c r="A1171" s="110"/>
      <c r="B1171" s="110"/>
      <c r="C1171" s="110"/>
      <c r="D1171" s="183"/>
      <c r="E1171" s="183"/>
      <c r="F1171" s="183"/>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c r="AB1171" s="183"/>
      <c r="AC1171" s="183"/>
      <c r="AD1171" s="183"/>
      <c r="AE1171" s="183"/>
      <c r="AF1171" s="183"/>
      <c r="AG1171" s="183"/>
      <c r="AH1171" s="183"/>
      <c r="AI1171" s="183"/>
      <c r="AJ1171" s="183"/>
      <c r="AK1171" s="183"/>
      <c r="AL1171" s="183"/>
      <c r="AM1171" s="183"/>
      <c r="AN1171" s="183"/>
      <c r="AO1171" s="183"/>
      <c r="AP1171" s="183"/>
      <c r="AQ1171" s="183"/>
      <c r="AR1171" s="183"/>
      <c r="AS1171" s="183"/>
      <c r="AT1171" s="183"/>
      <c r="AU1171" s="183"/>
      <c r="AV1171" s="183"/>
      <c r="AW1171" s="183"/>
      <c r="AX1171" s="183"/>
      <c r="AY1171" s="183"/>
      <c r="AZ1171" s="183"/>
      <c r="BA1171" s="183"/>
      <c r="BB1171" s="183"/>
      <c r="BC1171" s="183"/>
      <c r="BD1171" s="183"/>
      <c r="BE1171" s="183"/>
      <c r="BF1171" s="183"/>
      <c r="BG1171" s="183"/>
      <c r="BH1171" s="183"/>
      <c r="BI1171" s="183"/>
      <c r="BJ1171" s="183"/>
      <c r="BK1171" s="183"/>
      <c r="BL1171" s="183"/>
      <c r="BM1171" s="183"/>
    </row>
    <row r="1172" spans="1:65" x14ac:dyDescent="0.2">
      <c r="A1172" s="110"/>
      <c r="B1172" s="110"/>
      <c r="C1172" s="110"/>
      <c r="D1172" s="183"/>
      <c r="E1172" s="183"/>
      <c r="F1172" s="183"/>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c r="AB1172" s="183"/>
      <c r="AC1172" s="183"/>
      <c r="AD1172" s="183"/>
      <c r="AE1172" s="183"/>
      <c r="AF1172" s="183"/>
      <c r="AG1172" s="183"/>
      <c r="AH1172" s="183"/>
      <c r="AI1172" s="183"/>
      <c r="AJ1172" s="183"/>
      <c r="AK1172" s="183"/>
      <c r="AL1172" s="183"/>
      <c r="AM1172" s="183"/>
      <c r="AN1172" s="183"/>
      <c r="AO1172" s="183"/>
      <c r="AP1172" s="183"/>
      <c r="AQ1172" s="183"/>
      <c r="AR1172" s="183"/>
      <c r="AS1172" s="183"/>
      <c r="AT1172" s="183"/>
      <c r="AU1172" s="183"/>
      <c r="AV1172" s="183"/>
      <c r="AW1172" s="183"/>
      <c r="AX1172" s="183"/>
      <c r="AY1172" s="183"/>
      <c r="AZ1172" s="183"/>
      <c r="BA1172" s="183"/>
      <c r="BB1172" s="183"/>
      <c r="BC1172" s="183"/>
      <c r="BD1172" s="183"/>
      <c r="BE1172" s="183"/>
      <c r="BF1172" s="183"/>
      <c r="BG1172" s="183"/>
      <c r="BH1172" s="183"/>
      <c r="BI1172" s="183"/>
      <c r="BJ1172" s="183"/>
      <c r="BK1172" s="183"/>
      <c r="BL1172" s="183"/>
      <c r="BM1172" s="183"/>
    </row>
    <row r="1173" spans="1:65" x14ac:dyDescent="0.2">
      <c r="A1173" s="110"/>
      <c r="B1173" s="110"/>
      <c r="C1173" s="110"/>
      <c r="D1173" s="183"/>
      <c r="E1173" s="183"/>
      <c r="F1173" s="183"/>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c r="AB1173" s="183"/>
      <c r="AC1173" s="183"/>
      <c r="AD1173" s="183"/>
      <c r="AE1173" s="183"/>
      <c r="AF1173" s="183"/>
      <c r="AG1173" s="183"/>
      <c r="AH1173" s="183"/>
      <c r="AI1173" s="183"/>
      <c r="AJ1173" s="183"/>
      <c r="AK1173" s="183"/>
      <c r="AL1173" s="183"/>
      <c r="AM1173" s="183"/>
      <c r="AN1173" s="183"/>
      <c r="AO1173" s="183"/>
      <c r="AP1173" s="183"/>
      <c r="AQ1173" s="183"/>
      <c r="AR1173" s="183"/>
      <c r="AS1173" s="183"/>
      <c r="AT1173" s="183"/>
      <c r="AU1173" s="183"/>
      <c r="AV1173" s="183"/>
      <c r="AW1173" s="183"/>
      <c r="AX1173" s="183"/>
      <c r="AY1173" s="183"/>
      <c r="AZ1173" s="183"/>
      <c r="BA1173" s="183"/>
      <c r="BB1173" s="183"/>
      <c r="BC1173" s="183"/>
      <c r="BD1173" s="183"/>
      <c r="BE1173" s="183"/>
      <c r="BF1173" s="183"/>
      <c r="BG1173" s="183"/>
      <c r="BH1173" s="183"/>
      <c r="BI1173" s="183"/>
      <c r="BJ1173" s="183"/>
      <c r="BK1173" s="183"/>
      <c r="BL1173" s="183"/>
      <c r="BM1173" s="183"/>
    </row>
    <row r="1174" spans="1:65" x14ac:dyDescent="0.2">
      <c r="A1174" s="110"/>
      <c r="B1174" s="110"/>
      <c r="C1174" s="110"/>
      <c r="D1174" s="183"/>
      <c r="E1174" s="183"/>
      <c r="F1174" s="183"/>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c r="AB1174" s="183"/>
      <c r="AC1174" s="183"/>
      <c r="AD1174" s="183"/>
      <c r="AE1174" s="183"/>
      <c r="AF1174" s="183"/>
      <c r="AG1174" s="183"/>
      <c r="AH1174" s="183"/>
      <c r="AI1174" s="183"/>
      <c r="AJ1174" s="183"/>
      <c r="AK1174" s="183"/>
      <c r="AL1174" s="183"/>
      <c r="AM1174" s="183"/>
      <c r="AN1174" s="183"/>
      <c r="AO1174" s="183"/>
      <c r="AP1174" s="183"/>
      <c r="AQ1174" s="183"/>
      <c r="AR1174" s="183"/>
      <c r="AS1174" s="183"/>
      <c r="AT1174" s="183"/>
      <c r="AU1174" s="183"/>
      <c r="AV1174" s="183"/>
      <c r="AW1174" s="183"/>
      <c r="AX1174" s="183"/>
      <c r="AY1174" s="183"/>
      <c r="AZ1174" s="183"/>
      <c r="BA1174" s="183"/>
      <c r="BB1174" s="183"/>
      <c r="BC1174" s="183"/>
      <c r="BD1174" s="183"/>
      <c r="BE1174" s="183"/>
      <c r="BF1174" s="183"/>
      <c r="BG1174" s="183"/>
      <c r="BH1174" s="183"/>
      <c r="BI1174" s="183"/>
      <c r="BJ1174" s="183"/>
      <c r="BK1174" s="183"/>
      <c r="BL1174" s="183"/>
      <c r="BM1174" s="183"/>
    </row>
    <row r="1175" spans="1:65" x14ac:dyDescent="0.2">
      <c r="A1175" s="110"/>
      <c r="B1175" s="110"/>
      <c r="C1175" s="110"/>
      <c r="D1175" s="183"/>
      <c r="E1175" s="183"/>
      <c r="F1175" s="183"/>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c r="AB1175" s="183"/>
      <c r="AC1175" s="183"/>
      <c r="AD1175" s="183"/>
      <c r="AE1175" s="183"/>
      <c r="AF1175" s="183"/>
      <c r="AG1175" s="183"/>
      <c r="AH1175" s="183"/>
      <c r="AI1175" s="183"/>
      <c r="AJ1175" s="183"/>
      <c r="AK1175" s="183"/>
      <c r="AL1175" s="183"/>
      <c r="AM1175" s="183"/>
      <c r="AN1175" s="183"/>
      <c r="AO1175" s="183"/>
      <c r="AP1175" s="183"/>
      <c r="AQ1175" s="183"/>
      <c r="AR1175" s="183"/>
      <c r="AS1175" s="183"/>
      <c r="AT1175" s="183"/>
      <c r="AU1175" s="183"/>
      <c r="AV1175" s="183"/>
      <c r="AW1175" s="183"/>
      <c r="AX1175" s="183"/>
      <c r="AY1175" s="183"/>
      <c r="AZ1175" s="183"/>
      <c r="BA1175" s="183"/>
      <c r="BB1175" s="183"/>
      <c r="BC1175" s="183"/>
      <c r="BD1175" s="183"/>
      <c r="BE1175" s="183"/>
      <c r="BF1175" s="183"/>
      <c r="BG1175" s="183"/>
      <c r="BH1175" s="183"/>
      <c r="BI1175" s="183"/>
      <c r="BJ1175" s="183"/>
      <c r="BK1175" s="183"/>
      <c r="BL1175" s="183"/>
      <c r="BM1175" s="183"/>
    </row>
    <row r="1176" spans="1:65" x14ac:dyDescent="0.2">
      <c r="A1176" s="110"/>
      <c r="B1176" s="110"/>
      <c r="C1176" s="110"/>
      <c r="D1176" s="183"/>
      <c r="E1176" s="183"/>
      <c r="F1176" s="183"/>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c r="AB1176" s="183"/>
      <c r="AC1176" s="183"/>
      <c r="AD1176" s="183"/>
      <c r="AE1176" s="183"/>
      <c r="AF1176" s="183"/>
      <c r="AG1176" s="183"/>
      <c r="AH1176" s="183"/>
      <c r="AI1176" s="183"/>
      <c r="AJ1176" s="183"/>
      <c r="AK1176" s="183"/>
      <c r="AL1176" s="183"/>
      <c r="AM1176" s="183"/>
      <c r="AN1176" s="183"/>
      <c r="AO1176" s="183"/>
      <c r="AP1176" s="183"/>
      <c r="AQ1176" s="183"/>
      <c r="AR1176" s="183"/>
      <c r="AS1176" s="183"/>
      <c r="AT1176" s="183"/>
      <c r="AU1176" s="183"/>
      <c r="AV1176" s="183"/>
      <c r="AW1176" s="183"/>
      <c r="AX1176" s="183"/>
      <c r="AY1176" s="183"/>
      <c r="AZ1176" s="183"/>
      <c r="BA1176" s="183"/>
      <c r="BB1176" s="183"/>
      <c r="BC1176" s="183"/>
      <c r="BD1176" s="183"/>
      <c r="BE1176" s="183"/>
      <c r="BF1176" s="183"/>
      <c r="BG1176" s="183"/>
      <c r="BH1176" s="183"/>
      <c r="BI1176" s="183"/>
      <c r="BJ1176" s="183"/>
      <c r="BK1176" s="183"/>
      <c r="BL1176" s="183"/>
      <c r="BM1176" s="183"/>
    </row>
    <row r="1177" spans="1:65" x14ac:dyDescent="0.2">
      <c r="A1177" s="110"/>
      <c r="B1177" s="110"/>
      <c r="C1177" s="110"/>
      <c r="D1177" s="183"/>
      <c r="E1177" s="183"/>
      <c r="F1177" s="183"/>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c r="AB1177" s="183"/>
      <c r="AC1177" s="183"/>
      <c r="AD1177" s="183"/>
      <c r="AE1177" s="183"/>
      <c r="AF1177" s="183"/>
      <c r="AG1177" s="183"/>
      <c r="AH1177" s="183"/>
      <c r="AI1177" s="183"/>
      <c r="AJ1177" s="183"/>
      <c r="AK1177" s="183"/>
      <c r="AL1177" s="183"/>
      <c r="AM1177" s="183"/>
      <c r="AN1177" s="183"/>
      <c r="AO1177" s="183"/>
      <c r="AP1177" s="183"/>
      <c r="AQ1177" s="183"/>
      <c r="AR1177" s="183"/>
      <c r="AS1177" s="183"/>
      <c r="AT1177" s="183"/>
      <c r="AU1177" s="183"/>
      <c r="AV1177" s="183"/>
      <c r="AW1177" s="183"/>
      <c r="AX1177" s="183"/>
      <c r="AY1177" s="183"/>
      <c r="AZ1177" s="183"/>
      <c r="BA1177" s="183"/>
      <c r="BB1177" s="183"/>
      <c r="BC1177" s="183"/>
      <c r="BD1177" s="183"/>
      <c r="BE1177" s="183"/>
      <c r="BF1177" s="183"/>
      <c r="BG1177" s="183"/>
      <c r="BH1177" s="183"/>
      <c r="BI1177" s="183"/>
      <c r="BJ1177" s="183"/>
      <c r="BK1177" s="183"/>
      <c r="BL1177" s="183"/>
      <c r="BM1177" s="183"/>
    </row>
    <row r="1178" spans="1:65" x14ac:dyDescent="0.2">
      <c r="A1178" s="110"/>
      <c r="B1178" s="110"/>
      <c r="C1178" s="110"/>
      <c r="D1178" s="183"/>
      <c r="E1178" s="183"/>
      <c r="F1178" s="183"/>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c r="AB1178" s="183"/>
      <c r="AC1178" s="183"/>
      <c r="AD1178" s="183"/>
      <c r="AE1178" s="183"/>
      <c r="AF1178" s="183"/>
      <c r="AG1178" s="183"/>
      <c r="AH1178" s="183"/>
      <c r="AI1178" s="183"/>
      <c r="AJ1178" s="183"/>
      <c r="AK1178" s="183"/>
      <c r="AL1178" s="183"/>
      <c r="AM1178" s="183"/>
      <c r="AN1178" s="183"/>
      <c r="AO1178" s="183"/>
      <c r="AP1178" s="183"/>
      <c r="AQ1178" s="183"/>
      <c r="AR1178" s="183"/>
      <c r="AS1178" s="183"/>
      <c r="AT1178" s="183"/>
      <c r="AU1178" s="183"/>
      <c r="AV1178" s="183"/>
      <c r="AW1178" s="183"/>
      <c r="AX1178" s="183"/>
      <c r="AY1178" s="183"/>
      <c r="AZ1178" s="183"/>
      <c r="BA1178" s="183"/>
      <c r="BB1178" s="183"/>
      <c r="BC1178" s="183"/>
      <c r="BD1178" s="183"/>
      <c r="BE1178" s="183"/>
      <c r="BF1178" s="183"/>
      <c r="BG1178" s="183"/>
      <c r="BH1178" s="183"/>
      <c r="BI1178" s="183"/>
      <c r="BJ1178" s="183"/>
      <c r="BK1178" s="183"/>
      <c r="BL1178" s="183"/>
      <c r="BM1178" s="183"/>
    </row>
    <row r="1179" spans="1:65" x14ac:dyDescent="0.2">
      <c r="A1179" s="110"/>
      <c r="B1179" s="110"/>
      <c r="C1179" s="110"/>
      <c r="D1179" s="183"/>
      <c r="E1179" s="183"/>
      <c r="F1179" s="183"/>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c r="AB1179" s="183"/>
      <c r="AC1179" s="183"/>
      <c r="AD1179" s="183"/>
      <c r="AE1179" s="183"/>
      <c r="AF1179" s="183"/>
      <c r="AG1179" s="183"/>
      <c r="AH1179" s="183"/>
      <c r="AI1179" s="183"/>
      <c r="AJ1179" s="183"/>
      <c r="AK1179" s="183"/>
      <c r="AL1179" s="183"/>
      <c r="AM1179" s="183"/>
      <c r="AN1179" s="183"/>
      <c r="AO1179" s="183"/>
      <c r="AP1179" s="183"/>
      <c r="AQ1179" s="183"/>
      <c r="AR1179" s="183"/>
      <c r="AS1179" s="183"/>
      <c r="AT1179" s="183"/>
      <c r="AU1179" s="183"/>
      <c r="AV1179" s="183"/>
      <c r="AW1179" s="183"/>
      <c r="AX1179" s="183"/>
      <c r="AY1179" s="183"/>
      <c r="AZ1179" s="183"/>
      <c r="BA1179" s="183"/>
      <c r="BB1179" s="183"/>
      <c r="BC1179" s="183"/>
      <c r="BD1179" s="183"/>
      <c r="BE1179" s="183"/>
      <c r="BF1179" s="183"/>
      <c r="BG1179" s="183"/>
      <c r="BH1179" s="183"/>
      <c r="BI1179" s="183"/>
      <c r="BJ1179" s="183"/>
      <c r="BK1179" s="183"/>
      <c r="BL1179" s="183"/>
      <c r="BM1179" s="183"/>
    </row>
    <row r="1180" spans="1:65" x14ac:dyDescent="0.2">
      <c r="A1180" s="110"/>
      <c r="B1180" s="110"/>
      <c r="C1180" s="110"/>
      <c r="D1180" s="183"/>
      <c r="E1180" s="183"/>
      <c r="F1180" s="183"/>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c r="AB1180" s="183"/>
      <c r="AC1180" s="183"/>
      <c r="AD1180" s="183"/>
      <c r="AE1180" s="183"/>
      <c r="AF1180" s="183"/>
      <c r="AG1180" s="183"/>
      <c r="AH1180" s="183"/>
      <c r="AI1180" s="183"/>
      <c r="AJ1180" s="183"/>
      <c r="AK1180" s="183"/>
      <c r="AL1180" s="183"/>
      <c r="AM1180" s="183"/>
      <c r="AN1180" s="183"/>
      <c r="AO1180" s="183"/>
      <c r="AP1180" s="183"/>
      <c r="AQ1180" s="183"/>
      <c r="AR1180" s="183"/>
      <c r="AS1180" s="183"/>
      <c r="AT1180" s="183"/>
      <c r="AU1180" s="183"/>
      <c r="AV1180" s="183"/>
      <c r="AW1180" s="183"/>
      <c r="AX1180" s="183"/>
      <c r="AY1180" s="183"/>
      <c r="AZ1180" s="183"/>
      <c r="BA1180" s="183"/>
      <c r="BB1180" s="183"/>
      <c r="BC1180" s="183"/>
      <c r="BD1180" s="183"/>
      <c r="BE1180" s="183"/>
      <c r="BF1180" s="183"/>
      <c r="BG1180" s="183"/>
      <c r="BH1180" s="183"/>
      <c r="BI1180" s="183"/>
      <c r="BJ1180" s="183"/>
      <c r="BK1180" s="183"/>
      <c r="BL1180" s="183"/>
      <c r="BM1180" s="183"/>
    </row>
    <row r="1181" spans="1:65" x14ac:dyDescent="0.2">
      <c r="A1181" s="110"/>
      <c r="B1181" s="110"/>
      <c r="C1181" s="110"/>
      <c r="D1181" s="183"/>
      <c r="E1181" s="183"/>
      <c r="F1181" s="183"/>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c r="AB1181" s="183"/>
      <c r="AC1181" s="183"/>
      <c r="AD1181" s="183"/>
      <c r="AE1181" s="183"/>
      <c r="AF1181" s="183"/>
      <c r="AG1181" s="183"/>
      <c r="AH1181" s="183"/>
      <c r="AI1181" s="183"/>
      <c r="AJ1181" s="183"/>
      <c r="AK1181" s="183"/>
      <c r="AL1181" s="183"/>
      <c r="AM1181" s="183"/>
      <c r="AN1181" s="183"/>
      <c r="AO1181" s="183"/>
      <c r="AP1181" s="183"/>
      <c r="AQ1181" s="183"/>
      <c r="AR1181" s="183"/>
      <c r="AS1181" s="183"/>
      <c r="AT1181" s="183"/>
      <c r="AU1181" s="183"/>
      <c r="AV1181" s="183"/>
      <c r="AW1181" s="183"/>
      <c r="AX1181" s="183"/>
      <c r="AY1181" s="183"/>
      <c r="AZ1181" s="183"/>
      <c r="BA1181" s="183"/>
      <c r="BB1181" s="183"/>
      <c r="BC1181" s="183"/>
      <c r="BD1181" s="183"/>
      <c r="BE1181" s="183"/>
      <c r="BF1181" s="183"/>
      <c r="BG1181" s="183"/>
      <c r="BH1181" s="183"/>
      <c r="BI1181" s="183"/>
      <c r="BJ1181" s="183"/>
      <c r="BK1181" s="183"/>
      <c r="BL1181" s="183"/>
      <c r="BM1181" s="183"/>
    </row>
    <row r="1182" spans="1:65" x14ac:dyDescent="0.2">
      <c r="A1182" s="110"/>
      <c r="B1182" s="110"/>
      <c r="C1182" s="110"/>
      <c r="D1182" s="183"/>
      <c r="E1182" s="183"/>
      <c r="F1182" s="183"/>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c r="AB1182" s="183"/>
      <c r="AC1182" s="183"/>
      <c r="AD1182" s="183"/>
      <c r="AE1182" s="183"/>
      <c r="AF1182" s="183"/>
      <c r="AG1182" s="183"/>
      <c r="AH1182" s="183"/>
      <c r="AI1182" s="183"/>
      <c r="AJ1182" s="183"/>
      <c r="AK1182" s="183"/>
      <c r="AL1182" s="183"/>
      <c r="AM1182" s="183"/>
      <c r="AN1182" s="183"/>
      <c r="AO1182" s="183"/>
      <c r="AP1182" s="183"/>
      <c r="AQ1182" s="183"/>
      <c r="AR1182" s="183"/>
      <c r="AS1182" s="183"/>
      <c r="AT1182" s="183"/>
      <c r="AU1182" s="183"/>
      <c r="AV1182" s="183"/>
      <c r="AW1182" s="183"/>
      <c r="AX1182" s="183"/>
      <c r="AY1182" s="183"/>
      <c r="AZ1182" s="183"/>
      <c r="BA1182" s="183"/>
      <c r="BB1182" s="183"/>
      <c r="BC1182" s="183"/>
      <c r="BD1182" s="183"/>
      <c r="BE1182" s="183"/>
      <c r="BF1182" s="183"/>
      <c r="BG1182" s="183"/>
      <c r="BH1182" s="183"/>
      <c r="BI1182" s="183"/>
      <c r="BJ1182" s="183"/>
      <c r="BK1182" s="183"/>
      <c r="BL1182" s="183"/>
      <c r="BM1182" s="183"/>
    </row>
    <row r="1183" spans="1:65" x14ac:dyDescent="0.2">
      <c r="A1183" s="110"/>
      <c r="B1183" s="110"/>
      <c r="C1183" s="110"/>
      <c r="D1183" s="183"/>
      <c r="E1183" s="183"/>
      <c r="F1183" s="183"/>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c r="AB1183" s="183"/>
      <c r="AC1183" s="183"/>
      <c r="AD1183" s="183"/>
      <c r="AE1183" s="183"/>
      <c r="AF1183" s="183"/>
      <c r="AG1183" s="183"/>
      <c r="AH1183" s="183"/>
      <c r="AI1183" s="183"/>
      <c r="AJ1183" s="183"/>
      <c r="AK1183" s="183"/>
      <c r="AL1183" s="183"/>
      <c r="AM1183" s="183"/>
      <c r="AN1183" s="183"/>
      <c r="AO1183" s="183"/>
      <c r="AP1183" s="183"/>
      <c r="AQ1183" s="183"/>
      <c r="AR1183" s="183"/>
      <c r="AS1183" s="183"/>
      <c r="AT1183" s="183"/>
      <c r="AU1183" s="183"/>
      <c r="AV1183" s="183"/>
      <c r="AW1183" s="183"/>
      <c r="AX1183" s="183"/>
      <c r="AY1183" s="183"/>
      <c r="AZ1183" s="183"/>
      <c r="BA1183" s="183"/>
      <c r="BB1183" s="183"/>
      <c r="BC1183" s="183"/>
      <c r="BD1183" s="183"/>
      <c r="BE1183" s="183"/>
      <c r="BF1183" s="183"/>
      <c r="BG1183" s="183"/>
      <c r="BH1183" s="183"/>
      <c r="BI1183" s="183"/>
      <c r="BJ1183" s="183"/>
      <c r="BK1183" s="183"/>
      <c r="BL1183" s="183"/>
      <c r="BM1183" s="183"/>
    </row>
    <row r="1184" spans="1:65" x14ac:dyDescent="0.2">
      <c r="A1184" s="110"/>
      <c r="B1184" s="110"/>
      <c r="C1184" s="110"/>
      <c r="D1184" s="183"/>
      <c r="E1184" s="183"/>
      <c r="F1184" s="183"/>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c r="AB1184" s="183"/>
      <c r="AC1184" s="183"/>
      <c r="AD1184" s="183"/>
      <c r="AE1184" s="183"/>
      <c r="AF1184" s="183"/>
      <c r="AG1184" s="183"/>
      <c r="AH1184" s="183"/>
      <c r="AI1184" s="183"/>
      <c r="AJ1184" s="183"/>
      <c r="AK1184" s="183"/>
      <c r="AL1184" s="183"/>
      <c r="AM1184" s="183"/>
      <c r="AN1184" s="183"/>
      <c r="AO1184" s="183"/>
      <c r="AP1184" s="183"/>
      <c r="AQ1184" s="183"/>
      <c r="AR1184" s="183"/>
      <c r="AS1184" s="183"/>
      <c r="AT1184" s="183"/>
      <c r="AU1184" s="183"/>
      <c r="AV1184" s="183"/>
      <c r="AW1184" s="183"/>
      <c r="AX1184" s="183"/>
      <c r="AY1184" s="183"/>
      <c r="AZ1184" s="183"/>
      <c r="BA1184" s="183"/>
      <c r="BB1184" s="183"/>
      <c r="BC1184" s="183"/>
      <c r="BD1184" s="183"/>
      <c r="BE1184" s="183"/>
      <c r="BF1184" s="183"/>
      <c r="BG1184" s="183"/>
      <c r="BH1184" s="183"/>
      <c r="BI1184" s="183"/>
      <c r="BJ1184" s="183"/>
      <c r="BK1184" s="183"/>
      <c r="BL1184" s="183"/>
      <c r="BM1184" s="183"/>
    </row>
    <row r="1185" spans="1:65" x14ac:dyDescent="0.2">
      <c r="A1185" s="110"/>
      <c r="B1185" s="110"/>
      <c r="C1185" s="110"/>
      <c r="D1185" s="183"/>
      <c r="E1185" s="183"/>
      <c r="F1185" s="183"/>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c r="AB1185" s="183"/>
      <c r="AC1185" s="183"/>
      <c r="AD1185" s="183"/>
      <c r="AE1185" s="183"/>
      <c r="AF1185" s="183"/>
      <c r="AG1185" s="183"/>
      <c r="AH1185" s="183"/>
      <c r="AI1185" s="183"/>
      <c r="AJ1185" s="183"/>
      <c r="AK1185" s="183"/>
      <c r="AL1185" s="183"/>
      <c r="AM1185" s="183"/>
      <c r="AN1185" s="183"/>
      <c r="AO1185" s="183"/>
      <c r="AP1185" s="183"/>
      <c r="AQ1185" s="183"/>
      <c r="AR1185" s="183"/>
      <c r="AS1185" s="183"/>
      <c r="AT1185" s="183"/>
      <c r="AU1185" s="183"/>
      <c r="AV1185" s="183"/>
      <c r="AW1185" s="183"/>
      <c r="AX1185" s="183"/>
      <c r="AY1185" s="183"/>
      <c r="AZ1185" s="183"/>
      <c r="BA1185" s="183"/>
      <c r="BB1185" s="183"/>
      <c r="BC1185" s="183"/>
      <c r="BD1185" s="183"/>
      <c r="BE1185" s="183"/>
      <c r="BF1185" s="183"/>
      <c r="BG1185" s="183"/>
      <c r="BH1185" s="183"/>
      <c r="BI1185" s="183"/>
      <c r="BJ1185" s="183"/>
      <c r="BK1185" s="183"/>
      <c r="BL1185" s="183"/>
      <c r="BM1185" s="183"/>
    </row>
    <row r="1186" spans="1:65" x14ac:dyDescent="0.2">
      <c r="A1186" s="110"/>
      <c r="B1186" s="110"/>
      <c r="C1186" s="110"/>
      <c r="D1186" s="183"/>
      <c r="E1186" s="183"/>
      <c r="F1186" s="183"/>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c r="AB1186" s="183"/>
      <c r="AC1186" s="183"/>
      <c r="AD1186" s="183"/>
      <c r="AE1186" s="183"/>
      <c r="AF1186" s="183"/>
      <c r="AG1186" s="183"/>
      <c r="AH1186" s="183"/>
      <c r="AI1186" s="183"/>
      <c r="AJ1186" s="183"/>
      <c r="AK1186" s="183"/>
      <c r="AL1186" s="183"/>
      <c r="AM1186" s="183"/>
      <c r="AN1186" s="183"/>
      <c r="AO1186" s="183"/>
      <c r="AP1186" s="183"/>
      <c r="AQ1186" s="183"/>
      <c r="AR1186" s="183"/>
      <c r="AS1186" s="183"/>
      <c r="AT1186" s="183"/>
      <c r="AU1186" s="183"/>
      <c r="AV1186" s="183"/>
      <c r="AW1186" s="183"/>
      <c r="AX1186" s="183"/>
      <c r="AY1186" s="183"/>
      <c r="AZ1186" s="183"/>
      <c r="BA1186" s="183"/>
      <c r="BB1186" s="183"/>
      <c r="BC1186" s="183"/>
      <c r="BD1186" s="183"/>
      <c r="BE1186" s="183"/>
      <c r="BF1186" s="183"/>
      <c r="BG1186" s="183"/>
      <c r="BH1186" s="183"/>
      <c r="BI1186" s="183"/>
      <c r="BJ1186" s="183"/>
      <c r="BK1186" s="183"/>
      <c r="BL1186" s="183"/>
      <c r="BM1186" s="183"/>
    </row>
    <row r="1187" spans="1:65" x14ac:dyDescent="0.2">
      <c r="A1187" s="110"/>
      <c r="B1187" s="110"/>
      <c r="C1187" s="110"/>
      <c r="D1187" s="183"/>
      <c r="E1187" s="183"/>
      <c r="F1187" s="183"/>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c r="AB1187" s="183"/>
      <c r="AC1187" s="183"/>
      <c r="AD1187" s="183"/>
      <c r="AE1187" s="183"/>
      <c r="AF1187" s="183"/>
      <c r="AG1187" s="183"/>
      <c r="AH1187" s="183"/>
      <c r="AI1187" s="183"/>
      <c r="AJ1187" s="183"/>
      <c r="AK1187" s="183"/>
      <c r="AL1187" s="183"/>
      <c r="AM1187" s="183"/>
      <c r="AN1187" s="183"/>
      <c r="AO1187" s="183"/>
      <c r="AP1187" s="183"/>
      <c r="AQ1187" s="183"/>
      <c r="AR1187" s="183"/>
      <c r="AS1187" s="183"/>
      <c r="AT1187" s="183"/>
      <c r="AU1187" s="183"/>
      <c r="AV1187" s="183"/>
      <c r="AW1187" s="183"/>
      <c r="AX1187" s="183"/>
      <c r="AY1187" s="183"/>
      <c r="AZ1187" s="183"/>
      <c r="BA1187" s="183"/>
      <c r="BB1187" s="183"/>
      <c r="BC1187" s="183"/>
      <c r="BD1187" s="183"/>
      <c r="BE1187" s="183"/>
      <c r="BF1187" s="183"/>
      <c r="BG1187" s="183"/>
      <c r="BH1187" s="183"/>
      <c r="BI1187" s="183"/>
      <c r="BJ1187" s="183"/>
      <c r="BK1187" s="183"/>
      <c r="BL1187" s="183"/>
      <c r="BM1187" s="183"/>
    </row>
    <row r="1188" spans="1:65" x14ac:dyDescent="0.2">
      <c r="A1188" s="110"/>
      <c r="B1188" s="110"/>
      <c r="C1188" s="110"/>
      <c r="D1188" s="183"/>
      <c r="E1188" s="183"/>
      <c r="F1188" s="183"/>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c r="AB1188" s="183"/>
      <c r="AC1188" s="183"/>
      <c r="AD1188" s="183"/>
      <c r="AE1188" s="183"/>
      <c r="AF1188" s="183"/>
      <c r="AG1188" s="183"/>
      <c r="AH1188" s="183"/>
      <c r="AI1188" s="183"/>
      <c r="AJ1188" s="183"/>
      <c r="AK1188" s="183"/>
      <c r="AL1188" s="183"/>
      <c r="AM1188" s="183"/>
      <c r="AN1188" s="183"/>
      <c r="AO1188" s="183"/>
      <c r="AP1188" s="183"/>
      <c r="AQ1188" s="183"/>
      <c r="AR1188" s="183"/>
      <c r="AS1188" s="183"/>
      <c r="AT1188" s="183"/>
      <c r="AU1188" s="183"/>
      <c r="AV1188" s="183"/>
      <c r="AW1188" s="183"/>
      <c r="AX1188" s="183"/>
      <c r="AY1188" s="183"/>
      <c r="AZ1188" s="183"/>
      <c r="BA1188" s="183"/>
      <c r="BB1188" s="183"/>
      <c r="BC1188" s="183"/>
      <c r="BD1188" s="183"/>
      <c r="BE1188" s="183"/>
      <c r="BF1188" s="183"/>
      <c r="BG1188" s="183"/>
      <c r="BH1188" s="183"/>
      <c r="BI1188" s="183"/>
      <c r="BJ1188" s="183"/>
      <c r="BK1188" s="183"/>
      <c r="BL1188" s="183"/>
      <c r="BM1188" s="183"/>
    </row>
    <row r="1189" spans="1:65" x14ac:dyDescent="0.2">
      <c r="A1189" s="110"/>
      <c r="B1189" s="110"/>
      <c r="C1189" s="110"/>
      <c r="D1189" s="183"/>
      <c r="E1189" s="183"/>
      <c r="F1189" s="183"/>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c r="AB1189" s="183"/>
      <c r="AC1189" s="183"/>
      <c r="AD1189" s="183"/>
      <c r="AE1189" s="183"/>
      <c r="AF1189" s="183"/>
      <c r="AG1189" s="183"/>
      <c r="AH1189" s="183"/>
      <c r="AI1189" s="183"/>
      <c r="AJ1189" s="183"/>
      <c r="AK1189" s="183"/>
      <c r="AL1189" s="183"/>
      <c r="AM1189" s="183"/>
      <c r="AN1189" s="183"/>
      <c r="AO1189" s="183"/>
      <c r="AP1189" s="183"/>
      <c r="AQ1189" s="183"/>
      <c r="AR1189" s="183"/>
      <c r="AS1189" s="183"/>
      <c r="AT1189" s="183"/>
      <c r="AU1189" s="183"/>
      <c r="AV1189" s="183"/>
      <c r="AW1189" s="183"/>
      <c r="AX1189" s="183"/>
      <c r="AY1189" s="183"/>
      <c r="AZ1189" s="183"/>
      <c r="BA1189" s="183"/>
      <c r="BB1189" s="183"/>
      <c r="BC1189" s="183"/>
      <c r="BD1189" s="183"/>
      <c r="BE1189" s="183"/>
      <c r="BF1189" s="183"/>
      <c r="BG1189" s="183"/>
      <c r="BH1189" s="183"/>
      <c r="BI1189" s="183"/>
      <c r="BJ1189" s="183"/>
      <c r="BK1189" s="183"/>
      <c r="BL1189" s="183"/>
      <c r="BM1189" s="183"/>
    </row>
    <row r="1190" spans="1:65" x14ac:dyDescent="0.2">
      <c r="A1190" s="110"/>
      <c r="B1190" s="110"/>
      <c r="C1190" s="110"/>
      <c r="D1190" s="183"/>
      <c r="E1190" s="183"/>
      <c r="F1190" s="183"/>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c r="AB1190" s="183"/>
      <c r="AC1190" s="183"/>
      <c r="AD1190" s="183"/>
      <c r="AE1190" s="183"/>
      <c r="AF1190" s="183"/>
      <c r="AG1190" s="183"/>
      <c r="AH1190" s="183"/>
      <c r="AI1190" s="183"/>
      <c r="AJ1190" s="183"/>
      <c r="AK1190" s="183"/>
      <c r="AL1190" s="183"/>
      <c r="AM1190" s="183"/>
      <c r="AN1190" s="183"/>
      <c r="AO1190" s="183"/>
      <c r="AP1190" s="183"/>
      <c r="AQ1190" s="183"/>
      <c r="AR1190" s="183"/>
      <c r="AS1190" s="183"/>
      <c r="AT1190" s="183"/>
      <c r="AU1190" s="183"/>
      <c r="AV1190" s="183"/>
      <c r="AW1190" s="183"/>
      <c r="AX1190" s="183"/>
      <c r="AY1190" s="183"/>
      <c r="AZ1190" s="183"/>
      <c r="BA1190" s="183"/>
      <c r="BB1190" s="183"/>
      <c r="BC1190" s="183"/>
      <c r="BD1190" s="183"/>
      <c r="BE1190" s="183"/>
      <c r="BF1190" s="183"/>
      <c r="BG1190" s="183"/>
      <c r="BH1190" s="183"/>
      <c r="BI1190" s="183"/>
      <c r="BJ1190" s="183"/>
      <c r="BK1190" s="183"/>
      <c r="BL1190" s="183"/>
      <c r="BM1190" s="183"/>
    </row>
    <row r="1191" spans="1:65" x14ac:dyDescent="0.2">
      <c r="A1191" s="110"/>
      <c r="B1191" s="110"/>
      <c r="C1191" s="110"/>
      <c r="D1191" s="183"/>
      <c r="E1191" s="183"/>
      <c r="F1191" s="183"/>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c r="AB1191" s="183"/>
      <c r="AC1191" s="183"/>
      <c r="AD1191" s="183"/>
      <c r="AE1191" s="183"/>
      <c r="AF1191" s="183"/>
      <c r="AG1191" s="183"/>
      <c r="AH1191" s="183"/>
      <c r="AI1191" s="183"/>
      <c r="AJ1191" s="183"/>
      <c r="AK1191" s="183"/>
      <c r="AL1191" s="183"/>
      <c r="AM1191" s="183"/>
      <c r="AN1191" s="183"/>
      <c r="AO1191" s="183"/>
      <c r="AP1191" s="183"/>
      <c r="AQ1191" s="183"/>
      <c r="AR1191" s="183"/>
      <c r="AS1191" s="183"/>
      <c r="AT1191" s="183"/>
      <c r="AU1191" s="183"/>
      <c r="AV1191" s="183"/>
      <c r="AW1191" s="183"/>
      <c r="AX1191" s="183"/>
      <c r="AY1191" s="183"/>
      <c r="AZ1191" s="183"/>
      <c r="BA1191" s="183"/>
      <c r="BB1191" s="183"/>
      <c r="BC1191" s="183"/>
      <c r="BD1191" s="183"/>
      <c r="BE1191" s="183"/>
      <c r="BF1191" s="183"/>
      <c r="BG1191" s="183"/>
      <c r="BH1191" s="183"/>
      <c r="BI1191" s="183"/>
      <c r="BJ1191" s="183"/>
      <c r="BK1191" s="183"/>
      <c r="BL1191" s="183"/>
      <c r="BM1191" s="183"/>
    </row>
    <row r="1192" spans="1:65" x14ac:dyDescent="0.2">
      <c r="A1192" s="110"/>
      <c r="B1192" s="110"/>
      <c r="C1192" s="110"/>
      <c r="D1192" s="183"/>
      <c r="E1192" s="183"/>
      <c r="F1192" s="183"/>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c r="AB1192" s="183"/>
      <c r="AC1192" s="183"/>
      <c r="AD1192" s="183"/>
      <c r="AE1192" s="183"/>
      <c r="AF1192" s="183"/>
      <c r="AG1192" s="183"/>
      <c r="AH1192" s="183"/>
      <c r="AI1192" s="183"/>
      <c r="AJ1192" s="183"/>
      <c r="AK1192" s="183"/>
      <c r="AL1192" s="183"/>
      <c r="AM1192" s="183"/>
      <c r="AN1192" s="183"/>
      <c r="AO1192" s="183"/>
      <c r="AP1192" s="183"/>
      <c r="AQ1192" s="183"/>
      <c r="AR1192" s="183"/>
      <c r="AS1192" s="183"/>
      <c r="AT1192" s="183"/>
      <c r="AU1192" s="183"/>
      <c r="AV1192" s="183"/>
      <c r="AW1192" s="183"/>
      <c r="AX1192" s="183"/>
      <c r="AY1192" s="183"/>
      <c r="AZ1192" s="183"/>
      <c r="BA1192" s="183"/>
      <c r="BB1192" s="183"/>
      <c r="BC1192" s="183"/>
      <c r="BD1192" s="183"/>
      <c r="BE1192" s="183"/>
      <c r="BF1192" s="183"/>
      <c r="BG1192" s="183"/>
      <c r="BH1192" s="183"/>
      <c r="BI1192" s="183"/>
      <c r="BJ1192" s="183"/>
      <c r="BK1192" s="183"/>
      <c r="BL1192" s="183"/>
      <c r="BM1192" s="183"/>
    </row>
    <row r="1193" spans="1:65" x14ac:dyDescent="0.2">
      <c r="A1193" s="110"/>
      <c r="B1193" s="110"/>
      <c r="C1193" s="110"/>
      <c r="D1193" s="183"/>
      <c r="E1193" s="183"/>
      <c r="F1193" s="183"/>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c r="AB1193" s="183"/>
      <c r="AC1193" s="183"/>
      <c r="AD1193" s="183"/>
      <c r="AE1193" s="183"/>
      <c r="AF1193" s="183"/>
      <c r="AG1193" s="183"/>
      <c r="AH1193" s="183"/>
      <c r="AI1193" s="183"/>
      <c r="AJ1193" s="183"/>
      <c r="AK1193" s="183"/>
      <c r="AL1193" s="183"/>
      <c r="AM1193" s="183"/>
      <c r="AN1193" s="183"/>
      <c r="AO1193" s="183"/>
      <c r="AP1193" s="183"/>
      <c r="AQ1193" s="183"/>
      <c r="AR1193" s="183"/>
      <c r="AS1193" s="183"/>
      <c r="AT1193" s="183"/>
      <c r="AU1193" s="183"/>
      <c r="AV1193" s="183"/>
      <c r="AW1193" s="183"/>
      <c r="AX1193" s="183"/>
      <c r="AY1193" s="183"/>
      <c r="AZ1193" s="183"/>
      <c r="BA1193" s="183"/>
      <c r="BB1193" s="183"/>
      <c r="BC1193" s="183"/>
      <c r="BD1193" s="183"/>
      <c r="BE1193" s="183"/>
      <c r="BF1193" s="183"/>
      <c r="BG1193" s="183"/>
      <c r="BH1193" s="183"/>
      <c r="BI1193" s="183"/>
      <c r="BJ1193" s="183"/>
      <c r="BK1193" s="183"/>
      <c r="BL1193" s="183"/>
      <c r="BM1193" s="183"/>
    </row>
    <row r="1194" spans="1:65" x14ac:dyDescent="0.2">
      <c r="A1194" s="110"/>
      <c r="B1194" s="110"/>
      <c r="C1194" s="110"/>
      <c r="D1194" s="183"/>
      <c r="E1194" s="183"/>
      <c r="F1194" s="183"/>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c r="AB1194" s="183"/>
      <c r="AC1194" s="183"/>
      <c r="AD1194" s="183"/>
      <c r="AE1194" s="183"/>
      <c r="AF1194" s="183"/>
      <c r="AG1194" s="183"/>
      <c r="AH1194" s="183"/>
      <c r="AI1194" s="183"/>
      <c r="AJ1194" s="183"/>
      <c r="AK1194" s="183"/>
      <c r="AL1194" s="183"/>
      <c r="AM1194" s="183"/>
      <c r="AN1194" s="183"/>
      <c r="AO1194" s="183"/>
      <c r="AP1194" s="183"/>
      <c r="AQ1194" s="183"/>
      <c r="AR1194" s="183"/>
      <c r="AS1194" s="183"/>
      <c r="AT1194" s="183"/>
      <c r="AU1194" s="183"/>
      <c r="AV1194" s="183"/>
      <c r="AW1194" s="183"/>
      <c r="AX1194" s="183"/>
      <c r="AY1194" s="183"/>
      <c r="AZ1194" s="183"/>
      <c r="BA1194" s="183"/>
      <c r="BB1194" s="183"/>
      <c r="BC1194" s="183"/>
      <c r="BD1194" s="183"/>
      <c r="BE1194" s="183"/>
      <c r="BF1194" s="183"/>
      <c r="BG1194" s="183"/>
      <c r="BH1194" s="183"/>
      <c r="BI1194" s="183"/>
      <c r="BJ1194" s="183"/>
      <c r="BK1194" s="183"/>
      <c r="BL1194" s="183"/>
      <c r="BM1194" s="183"/>
    </row>
    <row r="1195" spans="1:65" x14ac:dyDescent="0.2">
      <c r="A1195" s="110"/>
      <c r="B1195" s="110"/>
      <c r="C1195" s="110"/>
      <c r="D1195" s="183"/>
      <c r="E1195" s="183"/>
      <c r="F1195" s="183"/>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c r="AB1195" s="183"/>
      <c r="AC1195" s="183"/>
      <c r="AD1195" s="183"/>
      <c r="AE1195" s="183"/>
      <c r="AF1195" s="183"/>
      <c r="AG1195" s="183"/>
      <c r="AH1195" s="183"/>
      <c r="AI1195" s="183"/>
      <c r="AJ1195" s="183"/>
      <c r="AK1195" s="183"/>
      <c r="AL1195" s="183"/>
      <c r="AM1195" s="183"/>
      <c r="AN1195" s="183"/>
      <c r="AO1195" s="183"/>
      <c r="AP1195" s="183"/>
      <c r="AQ1195" s="183"/>
      <c r="AR1195" s="183"/>
      <c r="AS1195" s="183"/>
      <c r="AT1195" s="183"/>
      <c r="AU1195" s="183"/>
      <c r="AV1195" s="183"/>
      <c r="AW1195" s="183"/>
      <c r="AX1195" s="183"/>
      <c r="AY1195" s="183"/>
      <c r="AZ1195" s="183"/>
      <c r="BA1195" s="183"/>
      <c r="BB1195" s="183"/>
      <c r="BC1195" s="183"/>
      <c r="BD1195" s="183"/>
      <c r="BE1195" s="183"/>
      <c r="BF1195" s="183"/>
      <c r="BG1195" s="183"/>
      <c r="BH1195" s="183"/>
      <c r="BI1195" s="183"/>
      <c r="BJ1195" s="183"/>
      <c r="BK1195" s="183"/>
      <c r="BL1195" s="183"/>
      <c r="BM1195" s="183"/>
    </row>
    <row r="1196" spans="1:65" x14ac:dyDescent="0.2">
      <c r="A1196" s="110"/>
      <c r="B1196" s="110"/>
      <c r="C1196" s="110"/>
      <c r="D1196" s="183"/>
      <c r="E1196" s="183"/>
      <c r="F1196" s="183"/>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c r="AB1196" s="183"/>
      <c r="AC1196" s="183"/>
      <c r="AD1196" s="183"/>
      <c r="AE1196" s="183"/>
      <c r="AF1196" s="183"/>
      <c r="AG1196" s="183"/>
      <c r="AH1196" s="183"/>
      <c r="AI1196" s="183"/>
      <c r="AJ1196" s="183"/>
      <c r="AK1196" s="183"/>
      <c r="AL1196" s="183"/>
      <c r="AM1196" s="183"/>
      <c r="AN1196" s="183"/>
      <c r="AO1196" s="183"/>
      <c r="AP1196" s="183"/>
      <c r="AQ1196" s="183"/>
      <c r="AR1196" s="183"/>
      <c r="AS1196" s="183"/>
      <c r="AT1196" s="183"/>
      <c r="AU1196" s="183"/>
      <c r="AV1196" s="183"/>
      <c r="AW1196" s="183"/>
      <c r="AX1196" s="183"/>
      <c r="AY1196" s="183"/>
      <c r="AZ1196" s="183"/>
      <c r="BA1196" s="183"/>
      <c r="BB1196" s="183"/>
      <c r="BC1196" s="183"/>
      <c r="BD1196" s="183"/>
      <c r="BE1196" s="183"/>
      <c r="BF1196" s="183"/>
      <c r="BG1196" s="183"/>
      <c r="BH1196" s="183"/>
      <c r="BI1196" s="183"/>
      <c r="BJ1196" s="183"/>
      <c r="BK1196" s="183"/>
      <c r="BL1196" s="183"/>
      <c r="BM1196" s="183"/>
    </row>
    <row r="1197" spans="1:65" x14ac:dyDescent="0.2">
      <c r="A1197" s="110"/>
      <c r="B1197" s="110"/>
      <c r="C1197" s="110"/>
      <c r="D1197" s="183"/>
      <c r="E1197" s="183"/>
      <c r="F1197" s="183"/>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c r="AB1197" s="183"/>
      <c r="AC1197" s="183"/>
      <c r="AD1197" s="183"/>
      <c r="AE1197" s="183"/>
      <c r="AF1197" s="183"/>
      <c r="AG1197" s="183"/>
      <c r="AH1197" s="183"/>
      <c r="AI1197" s="183"/>
      <c r="AJ1197" s="183"/>
      <c r="AK1197" s="183"/>
      <c r="AL1197" s="183"/>
      <c r="AM1197" s="183"/>
      <c r="AN1197" s="183"/>
      <c r="AO1197" s="183"/>
      <c r="AP1197" s="183"/>
      <c r="AQ1197" s="183"/>
      <c r="AR1197" s="183"/>
      <c r="AS1197" s="183"/>
      <c r="AT1197" s="183"/>
      <c r="AU1197" s="183"/>
      <c r="AV1197" s="183"/>
      <c r="AW1197" s="183"/>
      <c r="AX1197" s="183"/>
      <c r="AY1197" s="183"/>
      <c r="AZ1197" s="183"/>
      <c r="BA1197" s="183"/>
      <c r="BB1197" s="183"/>
      <c r="BC1197" s="183"/>
      <c r="BD1197" s="183"/>
      <c r="BE1197" s="183"/>
      <c r="BF1197" s="183"/>
      <c r="BG1197" s="183"/>
      <c r="BH1197" s="183"/>
      <c r="BI1197" s="183"/>
      <c r="BJ1197" s="183"/>
      <c r="BK1197" s="183"/>
      <c r="BL1197" s="183"/>
      <c r="BM1197" s="183"/>
    </row>
    <row r="1198" spans="1:65" x14ac:dyDescent="0.2">
      <c r="A1198" s="110"/>
      <c r="B1198" s="110"/>
      <c r="C1198" s="110"/>
      <c r="D1198" s="183"/>
      <c r="E1198" s="183"/>
      <c r="F1198" s="183"/>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c r="AB1198" s="183"/>
      <c r="AC1198" s="183"/>
      <c r="AD1198" s="183"/>
      <c r="AE1198" s="183"/>
      <c r="AF1198" s="183"/>
      <c r="AG1198" s="183"/>
      <c r="AH1198" s="183"/>
      <c r="AI1198" s="183"/>
      <c r="AJ1198" s="183"/>
      <c r="AK1198" s="183"/>
      <c r="AL1198" s="183"/>
      <c r="AM1198" s="183"/>
      <c r="AN1198" s="183"/>
      <c r="AO1198" s="183"/>
      <c r="AP1198" s="183"/>
      <c r="AQ1198" s="183"/>
      <c r="AR1198" s="183"/>
      <c r="AS1198" s="183"/>
      <c r="AT1198" s="183"/>
      <c r="AU1198" s="183"/>
      <c r="AV1198" s="183"/>
      <c r="AW1198" s="183"/>
      <c r="AX1198" s="183"/>
      <c r="AY1198" s="183"/>
      <c r="AZ1198" s="183"/>
      <c r="BA1198" s="183"/>
      <c r="BB1198" s="183"/>
      <c r="BC1198" s="183"/>
      <c r="BD1198" s="183"/>
      <c r="BE1198" s="183"/>
      <c r="BF1198" s="183"/>
      <c r="BG1198" s="183"/>
      <c r="BH1198" s="183"/>
      <c r="BI1198" s="183"/>
      <c r="BJ1198" s="183"/>
      <c r="BK1198" s="183"/>
      <c r="BL1198" s="183"/>
      <c r="BM1198" s="183"/>
    </row>
    <row r="1199" spans="1:65" x14ac:dyDescent="0.2">
      <c r="A1199" s="110"/>
      <c r="B1199" s="110"/>
      <c r="C1199" s="110"/>
      <c r="D1199" s="183"/>
      <c r="E1199" s="183"/>
      <c r="F1199" s="183"/>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c r="AB1199" s="183"/>
      <c r="AC1199" s="183"/>
      <c r="AD1199" s="183"/>
      <c r="AE1199" s="183"/>
      <c r="AF1199" s="183"/>
      <c r="AG1199" s="183"/>
      <c r="AH1199" s="183"/>
      <c r="AI1199" s="183"/>
      <c r="AJ1199" s="183"/>
      <c r="AK1199" s="183"/>
      <c r="AL1199" s="183"/>
      <c r="AM1199" s="183"/>
      <c r="AN1199" s="183"/>
      <c r="AO1199" s="183"/>
      <c r="AP1199" s="183"/>
      <c r="AQ1199" s="183"/>
      <c r="AR1199" s="183"/>
      <c r="AS1199" s="183"/>
      <c r="AT1199" s="183"/>
      <c r="AU1199" s="183"/>
      <c r="AV1199" s="183"/>
      <c r="AW1199" s="183"/>
      <c r="AX1199" s="183"/>
      <c r="AY1199" s="183"/>
      <c r="AZ1199" s="183"/>
      <c r="BA1199" s="183"/>
      <c r="BB1199" s="183"/>
      <c r="BC1199" s="183"/>
      <c r="BD1199" s="183"/>
      <c r="BE1199" s="183"/>
      <c r="BF1199" s="183"/>
      <c r="BG1199" s="183"/>
      <c r="BH1199" s="183"/>
      <c r="BI1199" s="183"/>
      <c r="BJ1199" s="183"/>
      <c r="BK1199" s="183"/>
      <c r="BL1199" s="183"/>
      <c r="BM1199" s="183"/>
    </row>
    <row r="1200" spans="1:65" x14ac:dyDescent="0.2">
      <c r="A1200" s="110"/>
      <c r="B1200" s="110"/>
      <c r="C1200" s="110"/>
      <c r="D1200" s="183"/>
      <c r="E1200" s="183"/>
      <c r="F1200" s="183"/>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c r="AB1200" s="183"/>
      <c r="AC1200" s="183"/>
      <c r="AD1200" s="183"/>
      <c r="AE1200" s="183"/>
      <c r="AF1200" s="183"/>
      <c r="AG1200" s="183"/>
      <c r="AH1200" s="183"/>
      <c r="AI1200" s="183"/>
      <c r="AJ1200" s="183"/>
      <c r="AK1200" s="183"/>
      <c r="AL1200" s="183"/>
      <c r="AM1200" s="183"/>
      <c r="AN1200" s="183"/>
      <c r="AO1200" s="183"/>
      <c r="AP1200" s="183"/>
      <c r="AQ1200" s="183"/>
      <c r="AR1200" s="183"/>
      <c r="AS1200" s="183"/>
      <c r="AT1200" s="183"/>
      <c r="AU1200" s="183"/>
      <c r="AV1200" s="183"/>
      <c r="AW1200" s="183"/>
      <c r="AX1200" s="183"/>
      <c r="AY1200" s="183"/>
      <c r="AZ1200" s="183"/>
      <c r="BA1200" s="183"/>
      <c r="BB1200" s="183"/>
      <c r="BC1200" s="183"/>
      <c r="BD1200" s="183"/>
      <c r="BE1200" s="183"/>
      <c r="BF1200" s="183"/>
      <c r="BG1200" s="183"/>
      <c r="BH1200" s="183"/>
      <c r="BI1200" s="183"/>
      <c r="BJ1200" s="183"/>
      <c r="BK1200" s="183"/>
      <c r="BL1200" s="183"/>
      <c r="BM1200" s="183"/>
    </row>
    <row r="1201" spans="1:65" x14ac:dyDescent="0.2">
      <c r="A1201" s="110"/>
      <c r="B1201" s="110"/>
      <c r="C1201" s="110"/>
      <c r="D1201" s="183"/>
      <c r="E1201" s="183"/>
      <c r="F1201" s="183"/>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c r="AB1201" s="183"/>
      <c r="AC1201" s="183"/>
      <c r="AD1201" s="183"/>
      <c r="AE1201" s="183"/>
      <c r="AF1201" s="183"/>
      <c r="AG1201" s="183"/>
      <c r="AH1201" s="183"/>
      <c r="AI1201" s="183"/>
      <c r="AJ1201" s="183"/>
      <c r="AK1201" s="183"/>
      <c r="AL1201" s="183"/>
      <c r="AM1201" s="183"/>
      <c r="AN1201" s="183"/>
      <c r="AO1201" s="183"/>
      <c r="AP1201" s="183"/>
      <c r="AQ1201" s="183"/>
      <c r="AR1201" s="183"/>
      <c r="AS1201" s="183"/>
      <c r="AT1201" s="183"/>
      <c r="AU1201" s="183"/>
      <c r="AV1201" s="183"/>
      <c r="AW1201" s="183"/>
      <c r="AX1201" s="183"/>
      <c r="AY1201" s="183"/>
      <c r="AZ1201" s="183"/>
      <c r="BA1201" s="183"/>
      <c r="BB1201" s="183"/>
      <c r="BC1201" s="183"/>
      <c r="BD1201" s="183"/>
      <c r="BE1201" s="183"/>
      <c r="BF1201" s="183"/>
      <c r="BG1201" s="183"/>
      <c r="BH1201" s="183"/>
      <c r="BI1201" s="183"/>
      <c r="BJ1201" s="183"/>
      <c r="BK1201" s="183"/>
      <c r="BL1201" s="183"/>
      <c r="BM1201" s="183"/>
    </row>
    <row r="1202" spans="1:65" x14ac:dyDescent="0.2">
      <c r="A1202" s="110"/>
      <c r="B1202" s="110"/>
      <c r="C1202" s="110"/>
      <c r="D1202" s="183"/>
      <c r="E1202" s="183"/>
      <c r="F1202" s="183"/>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c r="AB1202" s="183"/>
      <c r="AC1202" s="183"/>
      <c r="AD1202" s="183"/>
      <c r="AE1202" s="183"/>
      <c r="AF1202" s="183"/>
      <c r="AG1202" s="183"/>
      <c r="AH1202" s="183"/>
      <c r="AI1202" s="183"/>
      <c r="AJ1202" s="183"/>
      <c r="AK1202" s="183"/>
      <c r="AL1202" s="183"/>
      <c r="AM1202" s="183"/>
      <c r="AN1202" s="183"/>
      <c r="AO1202" s="183"/>
      <c r="AP1202" s="183"/>
      <c r="AQ1202" s="183"/>
      <c r="AR1202" s="183"/>
      <c r="AS1202" s="183"/>
      <c r="AT1202" s="183"/>
      <c r="AU1202" s="183"/>
      <c r="AV1202" s="183"/>
      <c r="AW1202" s="183"/>
      <c r="AX1202" s="183"/>
      <c r="AY1202" s="183"/>
      <c r="AZ1202" s="183"/>
      <c r="BA1202" s="183"/>
      <c r="BB1202" s="183"/>
      <c r="BC1202" s="183"/>
      <c r="BD1202" s="183"/>
      <c r="BE1202" s="183"/>
      <c r="BF1202" s="183"/>
      <c r="BG1202" s="183"/>
      <c r="BH1202" s="183"/>
      <c r="BI1202" s="183"/>
      <c r="BJ1202" s="183"/>
      <c r="BK1202" s="183"/>
      <c r="BL1202" s="183"/>
      <c r="BM1202" s="183"/>
    </row>
    <row r="1203" spans="1:65" x14ac:dyDescent="0.2">
      <c r="A1203" s="110"/>
      <c r="B1203" s="110"/>
      <c r="C1203" s="110"/>
      <c r="D1203" s="183"/>
      <c r="E1203" s="183"/>
      <c r="F1203" s="183"/>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c r="AB1203" s="183"/>
      <c r="AC1203" s="183"/>
      <c r="AD1203" s="183"/>
      <c r="AE1203" s="183"/>
      <c r="AF1203" s="183"/>
      <c r="AG1203" s="183"/>
      <c r="AH1203" s="183"/>
      <c r="AI1203" s="183"/>
      <c r="AJ1203" s="183"/>
      <c r="AK1203" s="183"/>
      <c r="AL1203" s="183"/>
      <c r="AM1203" s="183"/>
      <c r="AN1203" s="183"/>
      <c r="AO1203" s="183"/>
      <c r="AP1203" s="183"/>
      <c r="AQ1203" s="183"/>
      <c r="AR1203" s="183"/>
      <c r="AS1203" s="183"/>
      <c r="AT1203" s="183"/>
      <c r="AU1203" s="183"/>
      <c r="AV1203" s="183"/>
      <c r="AW1203" s="183"/>
      <c r="AX1203" s="183"/>
      <c r="AY1203" s="183"/>
      <c r="AZ1203" s="183"/>
      <c r="BA1203" s="183"/>
      <c r="BB1203" s="183"/>
      <c r="BC1203" s="183"/>
      <c r="BD1203" s="183"/>
      <c r="BE1203" s="183"/>
      <c r="BF1203" s="183"/>
      <c r="BG1203" s="183"/>
      <c r="BH1203" s="183"/>
      <c r="BI1203" s="183"/>
      <c r="BJ1203" s="183"/>
      <c r="BK1203" s="183"/>
      <c r="BL1203" s="183"/>
      <c r="BM1203" s="183"/>
    </row>
    <row r="1204" spans="1:65" x14ac:dyDescent="0.2">
      <c r="A1204" s="110"/>
      <c r="B1204" s="110"/>
      <c r="C1204" s="110"/>
      <c r="D1204" s="183"/>
      <c r="E1204" s="183"/>
      <c r="F1204" s="183"/>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c r="AB1204" s="183"/>
      <c r="AC1204" s="183"/>
      <c r="AD1204" s="183"/>
      <c r="AE1204" s="183"/>
      <c r="AF1204" s="183"/>
      <c r="AG1204" s="183"/>
      <c r="AH1204" s="183"/>
      <c r="AI1204" s="183"/>
      <c r="AJ1204" s="183"/>
      <c r="AK1204" s="183"/>
      <c r="AL1204" s="183"/>
      <c r="AM1204" s="183"/>
      <c r="AN1204" s="183"/>
      <c r="AO1204" s="183"/>
      <c r="AP1204" s="183"/>
      <c r="AQ1204" s="183"/>
      <c r="AR1204" s="183"/>
      <c r="AS1204" s="183"/>
      <c r="AT1204" s="183"/>
      <c r="AU1204" s="183"/>
      <c r="AV1204" s="183"/>
      <c r="AW1204" s="183"/>
      <c r="AX1204" s="183"/>
      <c r="AY1204" s="183"/>
      <c r="AZ1204" s="183"/>
      <c r="BA1204" s="183"/>
      <c r="BB1204" s="183"/>
      <c r="BC1204" s="183"/>
      <c r="BD1204" s="183"/>
      <c r="BE1204" s="183"/>
      <c r="BF1204" s="183"/>
      <c r="BG1204" s="183"/>
      <c r="BH1204" s="183"/>
      <c r="BI1204" s="183"/>
      <c r="BJ1204" s="183"/>
      <c r="BK1204" s="183"/>
      <c r="BL1204" s="183"/>
      <c r="BM1204" s="183"/>
    </row>
    <row r="1205" spans="1:65" x14ac:dyDescent="0.2">
      <c r="A1205" s="110"/>
      <c r="B1205" s="110"/>
      <c r="C1205" s="110"/>
      <c r="D1205" s="183"/>
      <c r="E1205" s="183"/>
      <c r="F1205" s="183"/>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c r="AB1205" s="183"/>
      <c r="AC1205" s="183"/>
      <c r="AD1205" s="183"/>
      <c r="AE1205" s="183"/>
      <c r="AF1205" s="183"/>
      <c r="AG1205" s="183"/>
      <c r="AH1205" s="183"/>
      <c r="AI1205" s="183"/>
      <c r="AJ1205" s="183"/>
      <c r="AK1205" s="183"/>
      <c r="AL1205" s="183"/>
      <c r="AM1205" s="183"/>
      <c r="AN1205" s="183"/>
      <c r="AO1205" s="183"/>
      <c r="AP1205" s="183"/>
      <c r="AQ1205" s="183"/>
      <c r="AR1205" s="183"/>
      <c r="AS1205" s="183"/>
      <c r="AT1205" s="183"/>
      <c r="AU1205" s="183"/>
      <c r="AV1205" s="183"/>
      <c r="AW1205" s="183"/>
      <c r="AX1205" s="183"/>
      <c r="AY1205" s="183"/>
      <c r="AZ1205" s="183"/>
      <c r="BA1205" s="183"/>
      <c r="BB1205" s="183"/>
      <c r="BC1205" s="183"/>
      <c r="BD1205" s="183"/>
      <c r="BE1205" s="183"/>
      <c r="BF1205" s="183"/>
      <c r="BG1205" s="183"/>
      <c r="BH1205" s="183"/>
      <c r="BI1205" s="183"/>
      <c r="BJ1205" s="183"/>
      <c r="BK1205" s="183"/>
      <c r="BL1205" s="183"/>
      <c r="BM1205" s="183"/>
    </row>
    <row r="1206" spans="1:65" x14ac:dyDescent="0.2">
      <c r="A1206" s="110"/>
      <c r="B1206" s="110"/>
      <c r="C1206" s="110"/>
      <c r="D1206" s="183"/>
      <c r="E1206" s="183"/>
      <c r="F1206" s="183"/>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c r="AB1206" s="183"/>
      <c r="AC1206" s="183"/>
      <c r="AD1206" s="183"/>
      <c r="AE1206" s="183"/>
      <c r="AF1206" s="183"/>
      <c r="AG1206" s="183"/>
      <c r="AH1206" s="183"/>
      <c r="AI1206" s="183"/>
      <c r="AJ1206" s="183"/>
      <c r="AK1206" s="183"/>
      <c r="AL1206" s="183"/>
      <c r="AM1206" s="183"/>
      <c r="AN1206" s="183"/>
      <c r="AO1206" s="183"/>
      <c r="AP1206" s="183"/>
      <c r="AQ1206" s="183"/>
      <c r="AR1206" s="183"/>
      <c r="AS1206" s="183"/>
      <c r="AT1206" s="183"/>
      <c r="AU1206" s="183"/>
      <c r="AV1206" s="183"/>
      <c r="AW1206" s="183"/>
      <c r="AX1206" s="183"/>
      <c r="AY1206" s="183"/>
      <c r="AZ1206" s="183"/>
      <c r="BA1206" s="183"/>
      <c r="BB1206" s="183"/>
      <c r="BC1206" s="183"/>
      <c r="BD1206" s="183"/>
      <c r="BE1206" s="183"/>
      <c r="BF1206" s="183"/>
      <c r="BG1206" s="183"/>
      <c r="BH1206" s="183"/>
      <c r="BI1206" s="183"/>
      <c r="BJ1206" s="183"/>
      <c r="BK1206" s="183"/>
      <c r="BL1206" s="183"/>
      <c r="BM1206" s="183"/>
    </row>
    <row r="1207" spans="1:65" x14ac:dyDescent="0.2">
      <c r="A1207" s="110"/>
      <c r="B1207" s="110"/>
      <c r="C1207" s="110"/>
      <c r="D1207" s="183"/>
      <c r="E1207" s="183"/>
      <c r="F1207" s="183"/>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c r="AB1207" s="183"/>
      <c r="AC1207" s="183"/>
      <c r="AD1207" s="183"/>
      <c r="AE1207" s="183"/>
      <c r="AF1207" s="183"/>
      <c r="AG1207" s="183"/>
      <c r="AH1207" s="183"/>
      <c r="AI1207" s="183"/>
      <c r="AJ1207" s="183"/>
      <c r="AK1207" s="183"/>
      <c r="AL1207" s="183"/>
      <c r="AM1207" s="183"/>
      <c r="AN1207" s="183"/>
      <c r="AO1207" s="183"/>
      <c r="AP1207" s="183"/>
      <c r="AQ1207" s="183"/>
      <c r="AR1207" s="183"/>
      <c r="AS1207" s="183"/>
      <c r="AT1207" s="183"/>
      <c r="AU1207" s="183"/>
      <c r="AV1207" s="183"/>
      <c r="AW1207" s="183"/>
      <c r="AX1207" s="183"/>
      <c r="AY1207" s="183"/>
      <c r="AZ1207" s="183"/>
      <c r="BA1207" s="183"/>
      <c r="BB1207" s="183"/>
      <c r="BC1207" s="183"/>
      <c r="BD1207" s="183"/>
      <c r="BE1207" s="183"/>
      <c r="BF1207" s="183"/>
      <c r="BG1207" s="183"/>
      <c r="BH1207" s="183"/>
      <c r="BI1207" s="183"/>
      <c r="BJ1207" s="183"/>
      <c r="BK1207" s="183"/>
      <c r="BL1207" s="183"/>
      <c r="BM1207" s="183"/>
    </row>
    <row r="1208" spans="1:65" x14ac:dyDescent="0.2">
      <c r="A1208" s="110"/>
      <c r="B1208" s="110"/>
      <c r="C1208" s="110"/>
      <c r="D1208" s="183"/>
      <c r="E1208" s="183"/>
      <c r="F1208" s="183"/>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c r="AB1208" s="183"/>
      <c r="AC1208" s="183"/>
      <c r="AD1208" s="183"/>
      <c r="AE1208" s="183"/>
      <c r="AF1208" s="183"/>
      <c r="AG1208" s="183"/>
      <c r="AH1208" s="183"/>
      <c r="AI1208" s="183"/>
      <c r="AJ1208" s="183"/>
      <c r="AK1208" s="183"/>
      <c r="AL1208" s="183"/>
      <c r="AM1208" s="183"/>
      <c r="AN1208" s="183"/>
      <c r="AO1208" s="183"/>
      <c r="AP1208" s="183"/>
      <c r="AQ1208" s="183"/>
      <c r="AR1208" s="183"/>
      <c r="AS1208" s="183"/>
      <c r="AT1208" s="183"/>
      <c r="AU1208" s="183"/>
      <c r="AV1208" s="183"/>
      <c r="AW1208" s="183"/>
      <c r="AX1208" s="183"/>
      <c r="AY1208" s="183"/>
      <c r="AZ1208" s="183"/>
      <c r="BA1208" s="183"/>
      <c r="BB1208" s="183"/>
      <c r="BC1208" s="183"/>
      <c r="BD1208" s="183"/>
      <c r="BE1208" s="183"/>
      <c r="BF1208" s="183"/>
      <c r="BG1208" s="183"/>
      <c r="BH1208" s="183"/>
      <c r="BI1208" s="183"/>
      <c r="BJ1208" s="183"/>
      <c r="BK1208" s="183"/>
      <c r="BL1208" s="183"/>
      <c r="BM1208" s="183"/>
    </row>
    <row r="1209" spans="1:65" x14ac:dyDescent="0.2">
      <c r="A1209" s="110"/>
      <c r="B1209" s="110"/>
      <c r="C1209" s="110"/>
      <c r="D1209" s="183"/>
      <c r="E1209" s="183"/>
      <c r="F1209" s="183"/>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c r="AB1209" s="183"/>
      <c r="AC1209" s="183"/>
      <c r="AD1209" s="183"/>
      <c r="AE1209" s="183"/>
      <c r="AF1209" s="183"/>
      <c r="AG1209" s="183"/>
      <c r="AH1209" s="183"/>
      <c r="AI1209" s="183"/>
      <c r="AJ1209" s="183"/>
      <c r="AK1209" s="183"/>
      <c r="AL1209" s="183"/>
      <c r="AM1209" s="183"/>
      <c r="AN1209" s="183"/>
      <c r="AO1209" s="183"/>
      <c r="AP1209" s="183"/>
      <c r="AQ1209" s="183"/>
      <c r="AR1209" s="183"/>
      <c r="AS1209" s="183"/>
      <c r="AT1209" s="183"/>
      <c r="AU1209" s="183"/>
      <c r="AV1209" s="183"/>
      <c r="AW1209" s="183"/>
      <c r="AX1209" s="183"/>
      <c r="AY1209" s="183"/>
      <c r="AZ1209" s="183"/>
      <c r="BA1209" s="183"/>
      <c r="BB1209" s="183"/>
      <c r="BC1209" s="183"/>
      <c r="BD1209" s="183"/>
      <c r="BE1209" s="183"/>
      <c r="BF1209" s="183"/>
      <c r="BG1209" s="183"/>
      <c r="BH1209" s="183"/>
      <c r="BI1209" s="183"/>
      <c r="BJ1209" s="183"/>
      <c r="BK1209" s="183"/>
      <c r="BL1209" s="183"/>
      <c r="BM1209" s="183"/>
    </row>
    <row r="1210" spans="1:65" x14ac:dyDescent="0.2">
      <c r="A1210" s="110"/>
      <c r="B1210" s="110"/>
      <c r="C1210" s="110"/>
      <c r="D1210" s="183"/>
      <c r="E1210" s="183"/>
      <c r="F1210" s="183"/>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c r="AB1210" s="183"/>
      <c r="AC1210" s="183"/>
      <c r="AD1210" s="183"/>
      <c r="AE1210" s="183"/>
      <c r="AF1210" s="183"/>
      <c r="AG1210" s="183"/>
      <c r="AH1210" s="183"/>
      <c r="AI1210" s="183"/>
      <c r="AJ1210" s="183"/>
      <c r="AK1210" s="183"/>
      <c r="AL1210" s="183"/>
      <c r="AM1210" s="183"/>
      <c r="AN1210" s="183"/>
      <c r="AO1210" s="183"/>
      <c r="AP1210" s="183"/>
      <c r="AQ1210" s="183"/>
      <c r="AR1210" s="183"/>
      <c r="AS1210" s="183"/>
      <c r="AT1210" s="183"/>
      <c r="AU1210" s="183"/>
      <c r="AV1210" s="183"/>
      <c r="AW1210" s="183"/>
      <c r="AX1210" s="183"/>
      <c r="AY1210" s="183"/>
      <c r="AZ1210" s="183"/>
      <c r="BA1210" s="183"/>
      <c r="BB1210" s="183"/>
      <c r="BC1210" s="183"/>
      <c r="BD1210" s="183"/>
      <c r="BE1210" s="183"/>
      <c r="BF1210" s="183"/>
      <c r="BG1210" s="183"/>
      <c r="BH1210" s="183"/>
      <c r="BI1210" s="183"/>
      <c r="BJ1210" s="183"/>
      <c r="BK1210" s="183"/>
      <c r="BL1210" s="183"/>
      <c r="BM1210" s="183"/>
    </row>
    <row r="1211" spans="1:65" x14ac:dyDescent="0.2">
      <c r="A1211" s="110"/>
      <c r="B1211" s="110"/>
      <c r="C1211" s="110"/>
      <c r="D1211" s="183"/>
      <c r="E1211" s="183"/>
      <c r="F1211" s="183"/>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c r="AB1211" s="183"/>
      <c r="AC1211" s="183"/>
      <c r="AD1211" s="183"/>
      <c r="AE1211" s="183"/>
      <c r="AF1211" s="183"/>
      <c r="AG1211" s="183"/>
      <c r="AH1211" s="183"/>
      <c r="AI1211" s="183"/>
      <c r="AJ1211" s="183"/>
      <c r="AK1211" s="183"/>
      <c r="AL1211" s="183"/>
      <c r="AM1211" s="183"/>
      <c r="AN1211" s="183"/>
      <c r="AO1211" s="183"/>
      <c r="AP1211" s="183"/>
      <c r="AQ1211" s="183"/>
      <c r="AR1211" s="183"/>
      <c r="AS1211" s="183"/>
      <c r="AT1211" s="183"/>
      <c r="AU1211" s="183"/>
      <c r="AV1211" s="183"/>
      <c r="AW1211" s="183"/>
      <c r="AX1211" s="183"/>
      <c r="AY1211" s="183"/>
      <c r="AZ1211" s="183"/>
      <c r="BA1211" s="183"/>
      <c r="BB1211" s="183"/>
      <c r="BC1211" s="183"/>
      <c r="BD1211" s="183"/>
      <c r="BE1211" s="183"/>
      <c r="BF1211" s="183"/>
      <c r="BG1211" s="183"/>
      <c r="BH1211" s="183"/>
      <c r="BI1211" s="183"/>
      <c r="BJ1211" s="183"/>
      <c r="BK1211" s="183"/>
      <c r="BL1211" s="183"/>
      <c r="BM1211" s="183"/>
    </row>
    <row r="1212" spans="1:65" x14ac:dyDescent="0.2">
      <c r="A1212" s="110"/>
      <c r="B1212" s="110"/>
      <c r="C1212" s="110"/>
      <c r="D1212" s="183"/>
      <c r="E1212" s="183"/>
      <c r="F1212" s="183"/>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c r="AB1212" s="183"/>
      <c r="AC1212" s="183"/>
      <c r="AD1212" s="183"/>
      <c r="AE1212" s="183"/>
      <c r="AF1212" s="183"/>
      <c r="AG1212" s="183"/>
      <c r="AH1212" s="183"/>
      <c r="AI1212" s="183"/>
      <c r="AJ1212" s="183"/>
      <c r="AK1212" s="183"/>
      <c r="AL1212" s="183"/>
      <c r="AM1212" s="183"/>
      <c r="AN1212" s="183"/>
      <c r="AO1212" s="183"/>
      <c r="AP1212" s="183"/>
      <c r="AQ1212" s="183"/>
      <c r="AR1212" s="183"/>
      <c r="AS1212" s="183"/>
      <c r="AT1212" s="183"/>
      <c r="AU1212" s="183"/>
      <c r="AV1212" s="183"/>
      <c r="AW1212" s="183"/>
      <c r="AX1212" s="183"/>
      <c r="AY1212" s="183"/>
      <c r="AZ1212" s="183"/>
      <c r="BA1212" s="183"/>
      <c r="BB1212" s="183"/>
      <c r="BC1212" s="183"/>
      <c r="BD1212" s="183"/>
      <c r="BE1212" s="183"/>
      <c r="BF1212" s="183"/>
      <c r="BG1212" s="183"/>
      <c r="BH1212" s="183"/>
      <c r="BI1212" s="183"/>
      <c r="BJ1212" s="183"/>
      <c r="BK1212" s="183"/>
      <c r="BL1212" s="183"/>
      <c r="BM1212" s="183"/>
    </row>
    <row r="1213" spans="1:65" x14ac:dyDescent="0.2">
      <c r="A1213" s="110"/>
      <c r="B1213" s="110"/>
      <c r="C1213" s="110"/>
      <c r="D1213" s="183"/>
      <c r="E1213" s="183"/>
      <c r="F1213" s="183"/>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c r="AB1213" s="183"/>
      <c r="AC1213" s="183"/>
      <c r="AD1213" s="183"/>
      <c r="AE1213" s="183"/>
      <c r="AF1213" s="183"/>
      <c r="AG1213" s="183"/>
      <c r="AH1213" s="183"/>
      <c r="AI1213" s="183"/>
      <c r="AJ1213" s="183"/>
      <c r="AK1213" s="183"/>
      <c r="AL1213" s="183"/>
      <c r="AM1213" s="183"/>
      <c r="AN1213" s="183"/>
      <c r="AO1213" s="183"/>
      <c r="AP1213" s="183"/>
      <c r="AQ1213" s="183"/>
      <c r="AR1213" s="183"/>
      <c r="AS1213" s="183"/>
      <c r="AT1213" s="183"/>
      <c r="AU1213" s="183"/>
      <c r="AV1213" s="183"/>
      <c r="AW1213" s="183"/>
      <c r="AX1213" s="183"/>
      <c r="AY1213" s="183"/>
      <c r="AZ1213" s="183"/>
      <c r="BA1213" s="183"/>
      <c r="BB1213" s="183"/>
      <c r="BC1213" s="183"/>
      <c r="BD1213" s="183"/>
      <c r="BE1213" s="183"/>
      <c r="BF1213" s="183"/>
      <c r="BG1213" s="183"/>
      <c r="BH1213" s="183"/>
      <c r="BI1213" s="183"/>
      <c r="BJ1213" s="183"/>
      <c r="BK1213" s="183"/>
      <c r="BL1213" s="183"/>
      <c r="BM1213" s="183"/>
    </row>
    <row r="1214" spans="1:65" x14ac:dyDescent="0.2">
      <c r="A1214" s="110"/>
      <c r="B1214" s="110"/>
      <c r="C1214" s="110"/>
      <c r="D1214" s="183"/>
      <c r="E1214" s="183"/>
      <c r="F1214" s="183"/>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c r="AB1214" s="183"/>
      <c r="AC1214" s="183"/>
      <c r="AD1214" s="183"/>
      <c r="AE1214" s="183"/>
      <c r="AF1214" s="183"/>
      <c r="AG1214" s="183"/>
      <c r="AH1214" s="183"/>
      <c r="AI1214" s="183"/>
      <c r="AJ1214" s="183"/>
      <c r="AK1214" s="183"/>
      <c r="AL1214" s="183"/>
      <c r="AM1214" s="183"/>
      <c r="AN1214" s="183"/>
      <c r="AO1214" s="183"/>
      <c r="AP1214" s="183"/>
      <c r="AQ1214" s="183"/>
      <c r="AR1214" s="183"/>
      <c r="AS1214" s="183"/>
      <c r="AT1214" s="183"/>
      <c r="AU1214" s="183"/>
      <c r="AV1214" s="183"/>
      <c r="AW1214" s="183"/>
      <c r="AX1214" s="183"/>
      <c r="AY1214" s="183"/>
      <c r="AZ1214" s="183"/>
      <c r="BA1214" s="183"/>
      <c r="BB1214" s="183"/>
      <c r="BC1214" s="183"/>
      <c r="BD1214" s="183"/>
      <c r="BE1214" s="183"/>
      <c r="BF1214" s="183"/>
      <c r="BG1214" s="183"/>
      <c r="BH1214" s="183"/>
      <c r="BI1214" s="183"/>
      <c r="BJ1214" s="183"/>
      <c r="BK1214" s="183"/>
      <c r="BL1214" s="183"/>
      <c r="BM1214" s="183"/>
    </row>
    <row r="1215" spans="1:65" x14ac:dyDescent="0.2">
      <c r="A1215" s="110"/>
      <c r="B1215" s="110"/>
      <c r="C1215" s="110"/>
      <c r="D1215" s="183"/>
      <c r="E1215" s="183"/>
      <c r="F1215" s="183"/>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c r="AB1215" s="183"/>
      <c r="AC1215" s="183"/>
      <c r="AD1215" s="183"/>
      <c r="AE1215" s="183"/>
      <c r="AF1215" s="183"/>
      <c r="AG1215" s="183"/>
      <c r="AH1215" s="183"/>
      <c r="AI1215" s="183"/>
      <c r="AJ1215" s="183"/>
      <c r="AK1215" s="183"/>
      <c r="AL1215" s="183"/>
      <c r="AM1215" s="183"/>
      <c r="AN1215" s="183"/>
      <c r="AO1215" s="183"/>
      <c r="AP1215" s="183"/>
      <c r="AQ1215" s="183"/>
      <c r="AR1215" s="183"/>
      <c r="AS1215" s="183"/>
      <c r="AT1215" s="183"/>
      <c r="AU1215" s="183"/>
      <c r="AV1215" s="183"/>
      <c r="AW1215" s="183"/>
      <c r="AX1215" s="183"/>
      <c r="AY1215" s="183"/>
      <c r="AZ1215" s="183"/>
      <c r="BA1215" s="183"/>
      <c r="BB1215" s="183"/>
      <c r="BC1215" s="183"/>
      <c r="BD1215" s="183"/>
      <c r="BE1215" s="183"/>
      <c r="BF1215" s="183"/>
      <c r="BG1215" s="183"/>
      <c r="BH1215" s="183"/>
      <c r="BI1215" s="183"/>
      <c r="BJ1215" s="183"/>
      <c r="BK1215" s="183"/>
      <c r="BL1215" s="183"/>
      <c r="BM1215" s="183"/>
    </row>
    <row r="1216" spans="1:65" x14ac:dyDescent="0.2">
      <c r="A1216" s="110"/>
      <c r="B1216" s="110"/>
      <c r="C1216" s="110"/>
      <c r="D1216" s="183"/>
      <c r="E1216" s="183"/>
      <c r="F1216" s="183"/>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c r="AB1216" s="183"/>
      <c r="AC1216" s="183"/>
      <c r="AD1216" s="183"/>
      <c r="AE1216" s="183"/>
      <c r="AF1216" s="183"/>
      <c r="AG1216" s="183"/>
      <c r="AH1216" s="183"/>
      <c r="AI1216" s="183"/>
      <c r="AJ1216" s="183"/>
      <c r="AK1216" s="183"/>
      <c r="AL1216" s="183"/>
      <c r="AM1216" s="183"/>
      <c r="AN1216" s="183"/>
      <c r="AO1216" s="183"/>
      <c r="AP1216" s="183"/>
      <c r="AQ1216" s="183"/>
      <c r="AR1216" s="183"/>
      <c r="AS1216" s="183"/>
      <c r="AT1216" s="183"/>
      <c r="AU1216" s="183"/>
      <c r="AV1216" s="183"/>
      <c r="AW1216" s="183"/>
      <c r="AX1216" s="183"/>
      <c r="AY1216" s="183"/>
      <c r="AZ1216" s="183"/>
      <c r="BA1216" s="183"/>
      <c r="BB1216" s="183"/>
      <c r="BC1216" s="183"/>
      <c r="BD1216" s="183"/>
      <c r="BE1216" s="183"/>
      <c r="BF1216" s="183"/>
      <c r="BG1216" s="183"/>
      <c r="BH1216" s="183"/>
      <c r="BI1216" s="183"/>
      <c r="BJ1216" s="183"/>
      <c r="BK1216" s="183"/>
      <c r="BL1216" s="183"/>
      <c r="BM1216" s="183"/>
    </row>
    <row r="1217" spans="1:65" x14ac:dyDescent="0.2">
      <c r="A1217" s="110"/>
      <c r="B1217" s="110"/>
      <c r="C1217" s="110"/>
      <c r="D1217" s="183"/>
      <c r="E1217" s="183"/>
      <c r="F1217" s="183"/>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c r="AB1217" s="183"/>
      <c r="AC1217" s="183"/>
      <c r="AD1217" s="183"/>
      <c r="AE1217" s="183"/>
      <c r="AF1217" s="183"/>
      <c r="AG1217" s="183"/>
      <c r="AH1217" s="183"/>
      <c r="AI1217" s="183"/>
      <c r="AJ1217" s="183"/>
      <c r="AK1217" s="183"/>
      <c r="AL1217" s="183"/>
      <c r="AM1217" s="183"/>
      <c r="AN1217" s="183"/>
      <c r="AO1217" s="183"/>
      <c r="AP1217" s="183"/>
      <c r="AQ1217" s="183"/>
      <c r="AR1217" s="183"/>
      <c r="AS1217" s="183"/>
      <c r="AT1217" s="183"/>
      <c r="AU1217" s="183"/>
      <c r="AV1217" s="183"/>
      <c r="AW1217" s="183"/>
      <c r="AX1217" s="183"/>
      <c r="AY1217" s="183"/>
      <c r="AZ1217" s="183"/>
      <c r="BA1217" s="183"/>
      <c r="BB1217" s="183"/>
      <c r="BC1217" s="183"/>
      <c r="BD1217" s="183"/>
      <c r="BE1217" s="183"/>
      <c r="BF1217" s="183"/>
      <c r="BG1217" s="183"/>
      <c r="BH1217" s="183"/>
      <c r="BI1217" s="183"/>
      <c r="BJ1217" s="183"/>
      <c r="BK1217" s="183"/>
      <c r="BL1217" s="183"/>
      <c r="BM1217" s="183"/>
    </row>
    <row r="1218" spans="1:65" x14ac:dyDescent="0.2">
      <c r="A1218" s="110"/>
      <c r="B1218" s="110"/>
      <c r="C1218" s="110"/>
      <c r="D1218" s="183"/>
      <c r="E1218" s="183"/>
      <c r="F1218" s="183"/>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c r="AB1218" s="183"/>
      <c r="AC1218" s="183"/>
      <c r="AD1218" s="183"/>
      <c r="AE1218" s="183"/>
      <c r="AF1218" s="183"/>
      <c r="AG1218" s="183"/>
      <c r="AH1218" s="183"/>
      <c r="AI1218" s="183"/>
      <c r="AJ1218" s="183"/>
      <c r="AK1218" s="183"/>
      <c r="AL1218" s="183"/>
      <c r="AM1218" s="183"/>
      <c r="AN1218" s="183"/>
      <c r="AO1218" s="183"/>
      <c r="AP1218" s="183"/>
      <c r="AQ1218" s="183"/>
      <c r="AR1218" s="183"/>
      <c r="AS1218" s="183"/>
      <c r="AT1218" s="183"/>
      <c r="AU1218" s="183"/>
      <c r="AV1218" s="183"/>
      <c r="AW1218" s="183"/>
      <c r="AX1218" s="183"/>
      <c r="AY1218" s="183"/>
      <c r="AZ1218" s="183"/>
      <c r="BA1218" s="183"/>
      <c r="BB1218" s="183"/>
      <c r="BC1218" s="183"/>
      <c r="BD1218" s="183"/>
      <c r="BE1218" s="183"/>
      <c r="BF1218" s="183"/>
      <c r="BG1218" s="183"/>
      <c r="BH1218" s="183"/>
      <c r="BI1218" s="183"/>
      <c r="BJ1218" s="183"/>
      <c r="BK1218" s="183"/>
      <c r="BL1218" s="183"/>
      <c r="BM1218" s="183"/>
    </row>
    <row r="1219" spans="1:65" x14ac:dyDescent="0.2">
      <c r="A1219" s="110"/>
      <c r="B1219" s="110"/>
      <c r="C1219" s="110"/>
      <c r="D1219" s="183"/>
      <c r="E1219" s="183"/>
      <c r="F1219" s="183"/>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c r="AB1219" s="183"/>
      <c r="AC1219" s="183"/>
      <c r="AD1219" s="183"/>
      <c r="AE1219" s="183"/>
      <c r="AF1219" s="183"/>
      <c r="AG1219" s="183"/>
      <c r="AH1219" s="183"/>
      <c r="AI1219" s="183"/>
      <c r="AJ1219" s="183"/>
      <c r="AK1219" s="183"/>
      <c r="AL1219" s="183"/>
      <c r="AM1219" s="183"/>
      <c r="AN1219" s="183"/>
      <c r="AO1219" s="183"/>
      <c r="AP1219" s="183"/>
      <c r="AQ1219" s="183"/>
      <c r="AR1219" s="183"/>
      <c r="AS1219" s="183"/>
      <c r="AT1219" s="183"/>
      <c r="AU1219" s="183"/>
      <c r="AV1219" s="183"/>
      <c r="AW1219" s="183"/>
      <c r="AX1219" s="183"/>
      <c r="AY1219" s="183"/>
      <c r="AZ1219" s="183"/>
      <c r="BA1219" s="183"/>
      <c r="BB1219" s="183"/>
      <c r="BC1219" s="183"/>
      <c r="BD1219" s="183"/>
      <c r="BE1219" s="183"/>
      <c r="BF1219" s="183"/>
      <c r="BG1219" s="183"/>
      <c r="BH1219" s="183"/>
      <c r="BI1219" s="183"/>
      <c r="BJ1219" s="183"/>
      <c r="BK1219" s="183"/>
      <c r="BL1219" s="183"/>
      <c r="BM1219" s="183"/>
    </row>
    <row r="1220" spans="1:65" x14ac:dyDescent="0.2">
      <c r="A1220" s="110"/>
      <c r="B1220" s="110"/>
      <c r="C1220" s="110"/>
      <c r="D1220" s="183"/>
      <c r="E1220" s="183"/>
      <c r="F1220" s="183"/>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c r="AB1220" s="183"/>
      <c r="AC1220" s="183"/>
      <c r="AD1220" s="183"/>
      <c r="AE1220" s="183"/>
      <c r="AF1220" s="183"/>
      <c r="AG1220" s="183"/>
      <c r="AH1220" s="183"/>
      <c r="AI1220" s="183"/>
      <c r="AJ1220" s="183"/>
      <c r="AK1220" s="183"/>
      <c r="AL1220" s="183"/>
      <c r="AM1220" s="183"/>
      <c r="AN1220" s="183"/>
      <c r="AO1220" s="183"/>
      <c r="AP1220" s="183"/>
      <c r="AQ1220" s="183"/>
      <c r="AR1220" s="183"/>
      <c r="AS1220" s="183"/>
      <c r="AT1220" s="183"/>
      <c r="AU1220" s="183"/>
      <c r="AV1220" s="183"/>
      <c r="AW1220" s="183"/>
      <c r="AX1220" s="183"/>
      <c r="AY1220" s="183"/>
      <c r="AZ1220" s="183"/>
      <c r="BA1220" s="183"/>
      <c r="BB1220" s="183"/>
      <c r="BC1220" s="183"/>
      <c r="BD1220" s="183"/>
      <c r="BE1220" s="183"/>
      <c r="BF1220" s="183"/>
      <c r="BG1220" s="183"/>
      <c r="BH1220" s="183"/>
      <c r="BI1220" s="183"/>
      <c r="BJ1220" s="183"/>
      <c r="BK1220" s="183"/>
      <c r="BL1220" s="183"/>
      <c r="BM1220" s="183"/>
    </row>
    <row r="1221" spans="1:65" x14ac:dyDescent="0.2">
      <c r="A1221" s="110"/>
      <c r="B1221" s="110"/>
      <c r="C1221" s="110"/>
      <c r="D1221" s="183"/>
      <c r="E1221" s="183"/>
      <c r="F1221" s="183"/>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c r="AB1221" s="183"/>
      <c r="AC1221" s="183"/>
      <c r="AD1221" s="183"/>
      <c r="AE1221" s="183"/>
      <c r="AF1221" s="183"/>
      <c r="AG1221" s="183"/>
      <c r="AH1221" s="183"/>
      <c r="AI1221" s="183"/>
      <c r="AJ1221" s="183"/>
      <c r="AK1221" s="183"/>
      <c r="AL1221" s="183"/>
      <c r="AM1221" s="183"/>
      <c r="AN1221" s="183"/>
      <c r="AO1221" s="183"/>
      <c r="AP1221" s="183"/>
      <c r="AQ1221" s="183"/>
      <c r="AR1221" s="183"/>
      <c r="AS1221" s="183"/>
      <c r="AT1221" s="183"/>
      <c r="AU1221" s="183"/>
      <c r="AV1221" s="183"/>
      <c r="AW1221" s="183"/>
      <c r="AX1221" s="183"/>
      <c r="AY1221" s="183"/>
      <c r="AZ1221" s="183"/>
      <c r="BA1221" s="183"/>
      <c r="BB1221" s="183"/>
      <c r="BC1221" s="183"/>
      <c r="BD1221" s="183"/>
      <c r="BE1221" s="183"/>
      <c r="BF1221" s="183"/>
      <c r="BG1221" s="183"/>
      <c r="BH1221" s="183"/>
      <c r="BI1221" s="183"/>
      <c r="BJ1221" s="183"/>
      <c r="BK1221" s="183"/>
      <c r="BL1221" s="183"/>
      <c r="BM1221" s="183"/>
    </row>
    <row r="1222" spans="1:65" x14ac:dyDescent="0.2">
      <c r="A1222" s="110"/>
      <c r="B1222" s="110"/>
      <c r="C1222" s="110"/>
      <c r="D1222" s="183"/>
      <c r="E1222" s="183"/>
      <c r="F1222" s="183"/>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c r="AB1222" s="183"/>
      <c r="AC1222" s="183"/>
      <c r="AD1222" s="183"/>
      <c r="AE1222" s="183"/>
      <c r="AF1222" s="183"/>
      <c r="AG1222" s="183"/>
      <c r="AH1222" s="183"/>
      <c r="AI1222" s="183"/>
      <c r="AJ1222" s="183"/>
      <c r="AK1222" s="183"/>
      <c r="AL1222" s="183"/>
      <c r="AM1222" s="183"/>
      <c r="AN1222" s="183"/>
      <c r="AO1222" s="183"/>
      <c r="AP1222" s="183"/>
      <c r="AQ1222" s="183"/>
      <c r="AR1222" s="183"/>
      <c r="AS1222" s="183"/>
      <c r="AT1222" s="183"/>
      <c r="AU1222" s="183"/>
      <c r="AV1222" s="183"/>
      <c r="AW1222" s="183"/>
      <c r="AX1222" s="183"/>
      <c r="AY1222" s="183"/>
      <c r="AZ1222" s="183"/>
      <c r="BA1222" s="183"/>
      <c r="BB1222" s="183"/>
      <c r="BC1222" s="183"/>
      <c r="BD1222" s="183"/>
      <c r="BE1222" s="183"/>
      <c r="BF1222" s="183"/>
      <c r="BG1222" s="183"/>
      <c r="BH1222" s="183"/>
      <c r="BI1222" s="183"/>
      <c r="BJ1222" s="183"/>
      <c r="BK1222" s="183"/>
      <c r="BL1222" s="183"/>
      <c r="BM1222" s="183"/>
    </row>
    <row r="1223" spans="1:65" x14ac:dyDescent="0.2">
      <c r="A1223" s="110"/>
      <c r="B1223" s="110"/>
      <c r="C1223" s="110"/>
      <c r="D1223" s="183"/>
      <c r="E1223" s="183"/>
      <c r="F1223" s="183"/>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c r="AB1223" s="183"/>
      <c r="AC1223" s="183"/>
      <c r="AD1223" s="183"/>
      <c r="AE1223" s="183"/>
      <c r="AF1223" s="183"/>
      <c r="AG1223" s="183"/>
      <c r="AH1223" s="183"/>
      <c r="AI1223" s="183"/>
      <c r="AJ1223" s="183"/>
      <c r="AK1223" s="183"/>
      <c r="AL1223" s="183"/>
      <c r="AM1223" s="183"/>
      <c r="AN1223" s="183"/>
      <c r="AO1223" s="183"/>
      <c r="AP1223" s="183"/>
      <c r="AQ1223" s="183"/>
      <c r="AR1223" s="183"/>
      <c r="AS1223" s="183"/>
      <c r="AT1223" s="183"/>
      <c r="AU1223" s="183"/>
      <c r="AV1223" s="183"/>
      <c r="AW1223" s="183"/>
      <c r="AX1223" s="183"/>
      <c r="AY1223" s="183"/>
      <c r="AZ1223" s="183"/>
      <c r="BA1223" s="183"/>
      <c r="BB1223" s="183"/>
      <c r="BC1223" s="183"/>
      <c r="BD1223" s="183"/>
      <c r="BE1223" s="183"/>
      <c r="BF1223" s="183"/>
      <c r="BG1223" s="183"/>
      <c r="BH1223" s="183"/>
      <c r="BI1223" s="183"/>
      <c r="BJ1223" s="183"/>
      <c r="BK1223" s="183"/>
      <c r="BL1223" s="183"/>
      <c r="BM1223" s="183"/>
    </row>
    <row r="1224" spans="1:65" x14ac:dyDescent="0.2">
      <c r="A1224" s="110"/>
      <c r="B1224" s="110"/>
      <c r="C1224" s="110"/>
      <c r="D1224" s="183"/>
      <c r="E1224" s="183"/>
      <c r="F1224" s="183"/>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c r="AB1224" s="183"/>
      <c r="AC1224" s="183"/>
      <c r="AD1224" s="183"/>
      <c r="AE1224" s="183"/>
      <c r="AF1224" s="183"/>
      <c r="AG1224" s="183"/>
      <c r="AH1224" s="183"/>
      <c r="AI1224" s="183"/>
      <c r="AJ1224" s="183"/>
      <c r="AK1224" s="183"/>
      <c r="AL1224" s="183"/>
      <c r="AM1224" s="183"/>
      <c r="AN1224" s="183"/>
      <c r="AO1224" s="183"/>
      <c r="AP1224" s="183"/>
      <c r="AQ1224" s="183"/>
      <c r="AR1224" s="183"/>
      <c r="AS1224" s="183"/>
      <c r="AT1224" s="183"/>
      <c r="AU1224" s="183"/>
      <c r="AV1224" s="183"/>
      <c r="AW1224" s="183"/>
      <c r="AX1224" s="183"/>
      <c r="AY1224" s="183"/>
      <c r="AZ1224" s="183"/>
      <c r="BA1224" s="183"/>
      <c r="BB1224" s="183"/>
      <c r="BC1224" s="183"/>
      <c r="BD1224" s="183"/>
      <c r="BE1224" s="183"/>
      <c r="BF1224" s="183"/>
      <c r="BG1224" s="183"/>
      <c r="BH1224" s="183"/>
      <c r="BI1224" s="183"/>
      <c r="BJ1224" s="183"/>
      <c r="BK1224" s="183"/>
      <c r="BL1224" s="183"/>
      <c r="BM1224" s="183"/>
    </row>
    <row r="1225" spans="1:65" x14ac:dyDescent="0.2">
      <c r="A1225" s="110"/>
      <c r="B1225" s="110"/>
      <c r="C1225" s="110"/>
      <c r="D1225" s="183"/>
      <c r="E1225" s="183"/>
      <c r="F1225" s="183"/>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c r="AB1225" s="183"/>
      <c r="AC1225" s="183"/>
      <c r="AD1225" s="183"/>
      <c r="AE1225" s="183"/>
      <c r="AF1225" s="183"/>
      <c r="AG1225" s="183"/>
      <c r="AH1225" s="183"/>
      <c r="AI1225" s="183"/>
      <c r="AJ1225" s="183"/>
      <c r="AK1225" s="183"/>
      <c r="AL1225" s="183"/>
      <c r="AM1225" s="183"/>
      <c r="AN1225" s="183"/>
      <c r="AO1225" s="183"/>
      <c r="AP1225" s="183"/>
      <c r="AQ1225" s="183"/>
      <c r="AR1225" s="183"/>
      <c r="AS1225" s="183"/>
      <c r="AT1225" s="183"/>
      <c r="AU1225" s="183"/>
      <c r="AV1225" s="183"/>
      <c r="AW1225" s="183"/>
      <c r="AX1225" s="183"/>
      <c r="AY1225" s="183"/>
      <c r="AZ1225" s="183"/>
      <c r="BA1225" s="183"/>
      <c r="BB1225" s="183"/>
      <c r="BC1225" s="183"/>
      <c r="BD1225" s="183"/>
      <c r="BE1225" s="183"/>
      <c r="BF1225" s="183"/>
      <c r="BG1225" s="183"/>
      <c r="BH1225" s="183"/>
      <c r="BI1225" s="183"/>
      <c r="BJ1225" s="183"/>
      <c r="BK1225" s="183"/>
      <c r="BL1225" s="183"/>
      <c r="BM1225" s="183"/>
    </row>
    <row r="1226" spans="1:65" x14ac:dyDescent="0.2">
      <c r="A1226" s="110"/>
      <c r="B1226" s="110"/>
      <c r="C1226" s="110"/>
      <c r="D1226" s="183"/>
      <c r="E1226" s="183"/>
      <c r="F1226" s="183"/>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c r="AB1226" s="183"/>
      <c r="AC1226" s="183"/>
      <c r="AD1226" s="183"/>
      <c r="AE1226" s="183"/>
      <c r="AF1226" s="183"/>
      <c r="AG1226" s="183"/>
      <c r="AH1226" s="183"/>
      <c r="AI1226" s="183"/>
      <c r="AJ1226" s="183"/>
      <c r="AK1226" s="183"/>
      <c r="AL1226" s="183"/>
      <c r="AM1226" s="183"/>
      <c r="AN1226" s="183"/>
      <c r="AO1226" s="183"/>
      <c r="AP1226" s="183"/>
      <c r="AQ1226" s="183"/>
      <c r="AR1226" s="183"/>
      <c r="AS1226" s="183"/>
      <c r="AT1226" s="183"/>
      <c r="AU1226" s="183"/>
      <c r="AV1226" s="183"/>
      <c r="AW1226" s="183"/>
      <c r="AX1226" s="183"/>
      <c r="AY1226" s="183"/>
      <c r="AZ1226" s="183"/>
      <c r="BA1226" s="183"/>
      <c r="BB1226" s="183"/>
      <c r="BC1226" s="183"/>
      <c r="BD1226" s="183"/>
      <c r="BE1226" s="183"/>
      <c r="BF1226" s="183"/>
      <c r="BG1226" s="183"/>
      <c r="BH1226" s="183"/>
      <c r="BI1226" s="183"/>
      <c r="BJ1226" s="183"/>
      <c r="BK1226" s="183"/>
      <c r="BL1226" s="183"/>
      <c r="BM1226" s="183"/>
    </row>
    <row r="1227" spans="1:65" x14ac:dyDescent="0.2">
      <c r="A1227" s="110"/>
      <c r="B1227" s="110"/>
      <c r="C1227" s="110"/>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c r="AI1227" s="183"/>
      <c r="AJ1227" s="183"/>
      <c r="AK1227" s="183"/>
      <c r="AL1227" s="183"/>
      <c r="AM1227" s="183"/>
      <c r="AN1227" s="183"/>
      <c r="AO1227" s="183"/>
      <c r="AP1227" s="183"/>
      <c r="AQ1227" s="183"/>
      <c r="AR1227" s="183"/>
      <c r="AS1227" s="183"/>
      <c r="AT1227" s="183"/>
      <c r="AU1227" s="183"/>
      <c r="AV1227" s="183"/>
      <c r="AW1227" s="183"/>
      <c r="AX1227" s="183"/>
      <c r="AY1227" s="183"/>
      <c r="AZ1227" s="183"/>
      <c r="BA1227" s="183"/>
      <c r="BB1227" s="183"/>
      <c r="BC1227" s="183"/>
      <c r="BD1227" s="183"/>
      <c r="BE1227" s="183"/>
      <c r="BF1227" s="183"/>
      <c r="BG1227" s="183"/>
      <c r="BH1227" s="183"/>
      <c r="BI1227" s="183"/>
      <c r="BJ1227" s="183"/>
      <c r="BK1227" s="183"/>
      <c r="BL1227" s="183"/>
      <c r="BM1227" s="183"/>
    </row>
    <row r="1228" spans="1:65" x14ac:dyDescent="0.2">
      <c r="A1228" s="110"/>
      <c r="B1228" s="110"/>
      <c r="C1228" s="110"/>
      <c r="D1228" s="183"/>
      <c r="E1228" s="183"/>
      <c r="F1228" s="183"/>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c r="AB1228" s="183"/>
      <c r="AC1228" s="183"/>
      <c r="AD1228" s="183"/>
      <c r="AE1228" s="183"/>
      <c r="AF1228" s="183"/>
      <c r="AG1228" s="183"/>
      <c r="AH1228" s="183"/>
      <c r="AI1228" s="183"/>
      <c r="AJ1228" s="183"/>
      <c r="AK1228" s="183"/>
      <c r="AL1228" s="183"/>
      <c r="AM1228" s="183"/>
      <c r="AN1228" s="183"/>
      <c r="AO1228" s="183"/>
      <c r="AP1228" s="183"/>
      <c r="AQ1228" s="183"/>
      <c r="AR1228" s="183"/>
      <c r="AS1228" s="183"/>
      <c r="AT1228" s="183"/>
      <c r="AU1228" s="183"/>
      <c r="AV1228" s="183"/>
      <c r="AW1228" s="183"/>
      <c r="AX1228" s="183"/>
      <c r="AY1228" s="183"/>
      <c r="AZ1228" s="183"/>
      <c r="BA1228" s="183"/>
      <c r="BB1228" s="183"/>
      <c r="BC1228" s="183"/>
      <c r="BD1228" s="183"/>
      <c r="BE1228" s="183"/>
      <c r="BF1228" s="183"/>
      <c r="BG1228" s="183"/>
      <c r="BH1228" s="183"/>
      <c r="BI1228" s="183"/>
      <c r="BJ1228" s="183"/>
      <c r="BK1228" s="183"/>
      <c r="BL1228" s="183"/>
      <c r="BM1228" s="183"/>
    </row>
    <row r="1229" spans="1:65" x14ac:dyDescent="0.2">
      <c r="A1229" s="110"/>
      <c r="B1229" s="110"/>
      <c r="C1229" s="110"/>
      <c r="D1229" s="183"/>
      <c r="E1229" s="183"/>
      <c r="F1229" s="183"/>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c r="AB1229" s="183"/>
      <c r="AC1229" s="183"/>
      <c r="AD1229" s="183"/>
      <c r="AE1229" s="183"/>
      <c r="AF1229" s="183"/>
      <c r="AG1229" s="183"/>
      <c r="AH1229" s="183"/>
      <c r="AI1229" s="183"/>
      <c r="AJ1229" s="183"/>
      <c r="AK1229" s="183"/>
      <c r="AL1229" s="183"/>
      <c r="AM1229" s="183"/>
      <c r="AN1229" s="183"/>
      <c r="AO1229" s="183"/>
      <c r="AP1229" s="183"/>
      <c r="AQ1229" s="183"/>
      <c r="AR1229" s="183"/>
      <c r="AS1229" s="183"/>
      <c r="AT1229" s="183"/>
      <c r="AU1229" s="183"/>
      <c r="AV1229" s="183"/>
      <c r="AW1229" s="183"/>
      <c r="AX1229" s="183"/>
      <c r="AY1229" s="183"/>
      <c r="AZ1229" s="183"/>
      <c r="BA1229" s="183"/>
      <c r="BB1229" s="183"/>
      <c r="BC1229" s="183"/>
      <c r="BD1229" s="183"/>
      <c r="BE1229" s="183"/>
      <c r="BF1229" s="183"/>
      <c r="BG1229" s="183"/>
      <c r="BH1229" s="183"/>
      <c r="BI1229" s="183"/>
      <c r="BJ1229" s="183"/>
      <c r="BK1229" s="183"/>
      <c r="BL1229" s="183"/>
      <c r="BM1229" s="183"/>
    </row>
    <row r="1230" spans="1:65" x14ac:dyDescent="0.2">
      <c r="A1230" s="110"/>
      <c r="B1230" s="110"/>
      <c r="C1230" s="110"/>
      <c r="D1230" s="183"/>
      <c r="E1230" s="183"/>
      <c r="F1230" s="183"/>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c r="AB1230" s="183"/>
      <c r="AC1230" s="183"/>
      <c r="AD1230" s="183"/>
      <c r="AE1230" s="183"/>
      <c r="AF1230" s="183"/>
      <c r="AG1230" s="183"/>
      <c r="AH1230" s="183"/>
      <c r="AI1230" s="183"/>
      <c r="AJ1230" s="183"/>
      <c r="AK1230" s="183"/>
      <c r="AL1230" s="183"/>
      <c r="AM1230" s="183"/>
      <c r="AN1230" s="183"/>
      <c r="AO1230" s="183"/>
      <c r="AP1230" s="183"/>
      <c r="AQ1230" s="183"/>
      <c r="AR1230" s="183"/>
      <c r="AS1230" s="183"/>
      <c r="AT1230" s="183"/>
      <c r="AU1230" s="183"/>
      <c r="AV1230" s="183"/>
      <c r="AW1230" s="183"/>
      <c r="AX1230" s="183"/>
      <c r="AY1230" s="183"/>
      <c r="AZ1230" s="183"/>
      <c r="BA1230" s="183"/>
      <c r="BB1230" s="183"/>
      <c r="BC1230" s="183"/>
      <c r="BD1230" s="183"/>
      <c r="BE1230" s="183"/>
      <c r="BF1230" s="183"/>
      <c r="BG1230" s="183"/>
      <c r="BH1230" s="183"/>
      <c r="BI1230" s="183"/>
      <c r="BJ1230" s="183"/>
      <c r="BK1230" s="183"/>
      <c r="BL1230" s="183"/>
      <c r="BM1230" s="183"/>
    </row>
    <row r="1231" spans="1:65" x14ac:dyDescent="0.2">
      <c r="A1231" s="110"/>
      <c r="B1231" s="110"/>
      <c r="C1231" s="110"/>
      <c r="D1231" s="183"/>
      <c r="E1231" s="183"/>
      <c r="F1231" s="183"/>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c r="AB1231" s="183"/>
      <c r="AC1231" s="183"/>
      <c r="AD1231" s="183"/>
      <c r="AE1231" s="183"/>
      <c r="AF1231" s="183"/>
      <c r="AG1231" s="183"/>
      <c r="AH1231" s="183"/>
      <c r="AI1231" s="183"/>
      <c r="AJ1231" s="183"/>
      <c r="AK1231" s="183"/>
      <c r="AL1231" s="183"/>
      <c r="AM1231" s="183"/>
      <c r="AN1231" s="183"/>
      <c r="AO1231" s="183"/>
      <c r="AP1231" s="183"/>
      <c r="AQ1231" s="183"/>
      <c r="AR1231" s="183"/>
      <c r="AS1231" s="183"/>
      <c r="AT1231" s="183"/>
      <c r="AU1231" s="183"/>
      <c r="AV1231" s="183"/>
      <c r="AW1231" s="183"/>
      <c r="AX1231" s="183"/>
      <c r="AY1231" s="183"/>
      <c r="AZ1231" s="183"/>
      <c r="BA1231" s="183"/>
      <c r="BB1231" s="183"/>
      <c r="BC1231" s="183"/>
      <c r="BD1231" s="183"/>
      <c r="BE1231" s="183"/>
      <c r="BF1231" s="183"/>
      <c r="BG1231" s="183"/>
      <c r="BH1231" s="183"/>
      <c r="BI1231" s="183"/>
      <c r="BJ1231" s="183"/>
      <c r="BK1231" s="183"/>
      <c r="BL1231" s="183"/>
      <c r="BM1231" s="183"/>
    </row>
    <row r="1232" spans="1:65" x14ac:dyDescent="0.2">
      <c r="A1232" s="110"/>
      <c r="B1232" s="110"/>
      <c r="C1232" s="110"/>
      <c r="D1232" s="183"/>
      <c r="E1232" s="183"/>
      <c r="F1232" s="183"/>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c r="AB1232" s="183"/>
      <c r="AC1232" s="183"/>
      <c r="AD1232" s="183"/>
      <c r="AE1232" s="183"/>
      <c r="AF1232" s="183"/>
      <c r="AG1232" s="183"/>
      <c r="AH1232" s="183"/>
      <c r="AI1232" s="183"/>
      <c r="AJ1232" s="183"/>
      <c r="AK1232" s="183"/>
      <c r="AL1232" s="183"/>
      <c r="AM1232" s="183"/>
      <c r="AN1232" s="183"/>
      <c r="AO1232" s="183"/>
      <c r="AP1232" s="183"/>
      <c r="AQ1232" s="183"/>
      <c r="AR1232" s="183"/>
      <c r="AS1232" s="183"/>
      <c r="AT1232" s="183"/>
      <c r="AU1232" s="183"/>
      <c r="AV1232" s="183"/>
      <c r="AW1232" s="183"/>
      <c r="AX1232" s="183"/>
      <c r="AY1232" s="183"/>
      <c r="AZ1232" s="183"/>
      <c r="BA1232" s="183"/>
      <c r="BB1232" s="183"/>
      <c r="BC1232" s="183"/>
      <c r="BD1232" s="183"/>
      <c r="BE1232" s="183"/>
      <c r="BF1232" s="183"/>
      <c r="BG1232" s="183"/>
      <c r="BH1232" s="183"/>
      <c r="BI1232" s="183"/>
      <c r="BJ1232" s="183"/>
      <c r="BK1232" s="183"/>
      <c r="BL1232" s="183"/>
      <c r="BM1232" s="183"/>
    </row>
    <row r="1233" spans="1:65" x14ac:dyDescent="0.2">
      <c r="A1233" s="110"/>
      <c r="B1233" s="110"/>
      <c r="C1233" s="110"/>
      <c r="D1233" s="183"/>
      <c r="E1233" s="183"/>
      <c r="F1233" s="183"/>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c r="AB1233" s="183"/>
      <c r="AC1233" s="183"/>
      <c r="AD1233" s="183"/>
      <c r="AE1233" s="183"/>
      <c r="AF1233" s="183"/>
      <c r="AG1233" s="183"/>
      <c r="AH1233" s="183"/>
      <c r="AI1233" s="183"/>
      <c r="AJ1233" s="183"/>
      <c r="AK1233" s="183"/>
      <c r="AL1233" s="183"/>
      <c r="AM1233" s="183"/>
      <c r="AN1233" s="183"/>
      <c r="AO1233" s="183"/>
      <c r="AP1233" s="183"/>
      <c r="AQ1233" s="183"/>
      <c r="AR1233" s="183"/>
      <c r="AS1233" s="183"/>
      <c r="AT1233" s="183"/>
      <c r="AU1233" s="183"/>
      <c r="AV1233" s="183"/>
      <c r="AW1233" s="183"/>
      <c r="AX1233" s="183"/>
      <c r="AY1233" s="183"/>
      <c r="AZ1233" s="183"/>
      <c r="BA1233" s="183"/>
      <c r="BB1233" s="183"/>
      <c r="BC1233" s="183"/>
      <c r="BD1233" s="183"/>
      <c r="BE1233" s="183"/>
      <c r="BF1233" s="183"/>
      <c r="BG1233" s="183"/>
      <c r="BH1233" s="183"/>
      <c r="BI1233" s="183"/>
      <c r="BJ1233" s="183"/>
      <c r="BK1233" s="183"/>
      <c r="BL1233" s="183"/>
      <c r="BM1233" s="183"/>
    </row>
    <row r="1234" spans="1:65" x14ac:dyDescent="0.2">
      <c r="A1234" s="110"/>
      <c r="B1234" s="110"/>
      <c r="C1234" s="110"/>
      <c r="D1234" s="183"/>
      <c r="E1234" s="183"/>
      <c r="F1234" s="183"/>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c r="AB1234" s="183"/>
      <c r="AC1234" s="183"/>
      <c r="AD1234" s="183"/>
      <c r="AE1234" s="183"/>
      <c r="AF1234" s="183"/>
      <c r="AG1234" s="183"/>
      <c r="AH1234" s="183"/>
      <c r="AI1234" s="183"/>
      <c r="AJ1234" s="183"/>
      <c r="AK1234" s="183"/>
      <c r="AL1234" s="183"/>
      <c r="AM1234" s="183"/>
      <c r="AN1234" s="183"/>
      <c r="AO1234" s="183"/>
      <c r="AP1234" s="183"/>
      <c r="AQ1234" s="183"/>
      <c r="AR1234" s="183"/>
      <c r="AS1234" s="183"/>
      <c r="AT1234" s="183"/>
      <c r="AU1234" s="183"/>
      <c r="AV1234" s="183"/>
      <c r="AW1234" s="183"/>
      <c r="AX1234" s="183"/>
      <c r="AY1234" s="183"/>
      <c r="AZ1234" s="183"/>
      <c r="BA1234" s="183"/>
      <c r="BB1234" s="183"/>
      <c r="BC1234" s="183"/>
      <c r="BD1234" s="183"/>
      <c r="BE1234" s="183"/>
      <c r="BF1234" s="183"/>
      <c r="BG1234" s="183"/>
      <c r="BH1234" s="183"/>
      <c r="BI1234" s="183"/>
      <c r="BJ1234" s="183"/>
      <c r="BK1234" s="183"/>
      <c r="BL1234" s="183"/>
      <c r="BM1234" s="183"/>
    </row>
    <row r="1235" spans="1:65" x14ac:dyDescent="0.2">
      <c r="A1235" s="110"/>
      <c r="B1235" s="110"/>
      <c r="C1235" s="110"/>
      <c r="D1235" s="183"/>
      <c r="E1235" s="183"/>
      <c r="F1235" s="183"/>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c r="AB1235" s="183"/>
      <c r="AC1235" s="183"/>
      <c r="AD1235" s="183"/>
      <c r="AE1235" s="183"/>
      <c r="AF1235" s="183"/>
      <c r="AG1235" s="183"/>
      <c r="AH1235" s="183"/>
      <c r="AI1235" s="183"/>
      <c r="AJ1235" s="183"/>
      <c r="AK1235" s="183"/>
      <c r="AL1235" s="183"/>
      <c r="AM1235" s="183"/>
      <c r="AN1235" s="183"/>
      <c r="AO1235" s="183"/>
      <c r="AP1235" s="183"/>
      <c r="AQ1235" s="183"/>
      <c r="AR1235" s="183"/>
      <c r="AS1235" s="183"/>
      <c r="AT1235" s="183"/>
      <c r="AU1235" s="183"/>
      <c r="AV1235" s="183"/>
      <c r="AW1235" s="183"/>
      <c r="AX1235" s="183"/>
      <c r="AY1235" s="183"/>
      <c r="AZ1235" s="183"/>
      <c r="BA1235" s="183"/>
      <c r="BB1235" s="183"/>
      <c r="BC1235" s="183"/>
      <c r="BD1235" s="183"/>
      <c r="BE1235" s="183"/>
      <c r="BF1235" s="183"/>
      <c r="BG1235" s="183"/>
      <c r="BH1235" s="183"/>
      <c r="BI1235" s="183"/>
      <c r="BJ1235" s="183"/>
      <c r="BK1235" s="183"/>
      <c r="BL1235" s="183"/>
      <c r="BM1235" s="183"/>
    </row>
    <row r="1236" spans="1:65" x14ac:dyDescent="0.2">
      <c r="A1236" s="110"/>
      <c r="B1236" s="110"/>
      <c r="C1236" s="110"/>
      <c r="D1236" s="183"/>
      <c r="E1236" s="183"/>
      <c r="F1236" s="183"/>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c r="AB1236" s="183"/>
      <c r="AC1236" s="183"/>
      <c r="AD1236" s="183"/>
      <c r="AE1236" s="183"/>
      <c r="AF1236" s="183"/>
      <c r="AG1236" s="183"/>
      <c r="AH1236" s="183"/>
      <c r="AI1236" s="183"/>
      <c r="AJ1236" s="183"/>
      <c r="AK1236" s="183"/>
      <c r="AL1236" s="183"/>
      <c r="AM1236" s="183"/>
      <c r="AN1236" s="183"/>
      <c r="AO1236" s="183"/>
      <c r="AP1236" s="183"/>
      <c r="AQ1236" s="183"/>
      <c r="AR1236" s="183"/>
      <c r="AS1236" s="183"/>
      <c r="AT1236" s="183"/>
      <c r="AU1236" s="183"/>
      <c r="AV1236" s="183"/>
      <c r="AW1236" s="183"/>
      <c r="AX1236" s="183"/>
      <c r="AY1236" s="183"/>
      <c r="AZ1236" s="183"/>
      <c r="BA1236" s="183"/>
      <c r="BB1236" s="183"/>
      <c r="BC1236" s="183"/>
      <c r="BD1236" s="183"/>
      <c r="BE1236" s="183"/>
      <c r="BF1236" s="183"/>
      <c r="BG1236" s="183"/>
      <c r="BH1236" s="183"/>
      <c r="BI1236" s="183"/>
      <c r="BJ1236" s="183"/>
      <c r="BK1236" s="183"/>
      <c r="BL1236" s="183"/>
      <c r="BM1236" s="183"/>
    </row>
    <row r="1237" spans="1:65" x14ac:dyDescent="0.2">
      <c r="A1237" s="110"/>
      <c r="B1237" s="110"/>
      <c r="C1237" s="110"/>
      <c r="D1237" s="183"/>
      <c r="E1237" s="183"/>
      <c r="F1237" s="183"/>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c r="AB1237" s="183"/>
      <c r="AC1237" s="183"/>
      <c r="AD1237" s="183"/>
      <c r="AE1237" s="183"/>
      <c r="AF1237" s="183"/>
      <c r="AG1237" s="183"/>
      <c r="AH1237" s="183"/>
      <c r="AI1237" s="183"/>
      <c r="AJ1237" s="183"/>
      <c r="AK1237" s="183"/>
      <c r="AL1237" s="183"/>
      <c r="AM1237" s="183"/>
      <c r="AN1237" s="183"/>
      <c r="AO1237" s="183"/>
      <c r="AP1237" s="183"/>
      <c r="AQ1237" s="183"/>
      <c r="AR1237" s="183"/>
      <c r="AS1237" s="183"/>
      <c r="AT1237" s="183"/>
      <c r="AU1237" s="183"/>
      <c r="AV1237" s="183"/>
      <c r="AW1237" s="183"/>
      <c r="AX1237" s="183"/>
      <c r="AY1237" s="183"/>
      <c r="AZ1237" s="183"/>
      <c r="BA1237" s="183"/>
      <c r="BB1237" s="183"/>
      <c r="BC1237" s="183"/>
      <c r="BD1237" s="183"/>
      <c r="BE1237" s="183"/>
      <c r="BF1237" s="183"/>
      <c r="BG1237" s="183"/>
      <c r="BH1237" s="183"/>
      <c r="BI1237" s="183"/>
      <c r="BJ1237" s="183"/>
      <c r="BK1237" s="183"/>
      <c r="BL1237" s="183"/>
      <c r="BM1237" s="183"/>
    </row>
    <row r="1238" spans="1:65" x14ac:dyDescent="0.2">
      <c r="A1238" s="110"/>
      <c r="B1238" s="110"/>
      <c r="C1238" s="110"/>
      <c r="D1238" s="183"/>
      <c r="E1238" s="183"/>
      <c r="F1238" s="183"/>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c r="AB1238" s="183"/>
      <c r="AC1238" s="183"/>
      <c r="AD1238" s="183"/>
      <c r="AE1238" s="183"/>
      <c r="AF1238" s="183"/>
      <c r="AG1238" s="183"/>
      <c r="AH1238" s="183"/>
      <c r="AI1238" s="183"/>
      <c r="AJ1238" s="183"/>
      <c r="AK1238" s="183"/>
      <c r="AL1238" s="183"/>
      <c r="AM1238" s="183"/>
      <c r="AN1238" s="183"/>
      <c r="AO1238" s="183"/>
      <c r="AP1238" s="183"/>
      <c r="AQ1238" s="183"/>
      <c r="AR1238" s="183"/>
      <c r="AS1238" s="183"/>
      <c r="AT1238" s="183"/>
      <c r="AU1238" s="183"/>
      <c r="AV1238" s="183"/>
      <c r="AW1238" s="183"/>
      <c r="AX1238" s="183"/>
      <c r="AY1238" s="183"/>
      <c r="AZ1238" s="183"/>
      <c r="BA1238" s="183"/>
      <c r="BB1238" s="183"/>
      <c r="BC1238" s="183"/>
      <c r="BD1238" s="183"/>
      <c r="BE1238" s="183"/>
      <c r="BF1238" s="183"/>
      <c r="BG1238" s="183"/>
      <c r="BH1238" s="183"/>
      <c r="BI1238" s="183"/>
      <c r="BJ1238" s="183"/>
      <c r="BK1238" s="183"/>
      <c r="BL1238" s="183"/>
      <c r="BM1238" s="183"/>
    </row>
    <row r="1239" spans="1:65" x14ac:dyDescent="0.2">
      <c r="A1239" s="110"/>
      <c r="B1239" s="110"/>
      <c r="C1239" s="110"/>
      <c r="D1239" s="183"/>
      <c r="E1239" s="183"/>
      <c r="F1239" s="183"/>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c r="AB1239" s="183"/>
      <c r="AC1239" s="183"/>
      <c r="AD1239" s="183"/>
      <c r="AE1239" s="183"/>
      <c r="AF1239" s="183"/>
      <c r="AG1239" s="183"/>
      <c r="AH1239" s="183"/>
      <c r="AI1239" s="183"/>
      <c r="AJ1239" s="183"/>
      <c r="AK1239" s="183"/>
      <c r="AL1239" s="183"/>
      <c r="AM1239" s="183"/>
      <c r="AN1239" s="183"/>
      <c r="AO1239" s="183"/>
      <c r="AP1239" s="183"/>
      <c r="AQ1239" s="183"/>
      <c r="AR1239" s="183"/>
      <c r="AS1239" s="183"/>
      <c r="AT1239" s="183"/>
      <c r="AU1239" s="183"/>
      <c r="AV1239" s="183"/>
      <c r="AW1239" s="183"/>
      <c r="AX1239" s="183"/>
      <c r="AY1239" s="183"/>
      <c r="AZ1239" s="183"/>
      <c r="BA1239" s="183"/>
      <c r="BB1239" s="183"/>
      <c r="BC1239" s="183"/>
      <c r="BD1239" s="183"/>
      <c r="BE1239" s="183"/>
      <c r="BF1239" s="183"/>
      <c r="BG1239" s="183"/>
      <c r="BH1239" s="183"/>
      <c r="BI1239" s="183"/>
      <c r="BJ1239" s="183"/>
      <c r="BK1239" s="183"/>
      <c r="BL1239" s="183"/>
      <c r="BM1239" s="183"/>
    </row>
    <row r="1240" spans="1:65" x14ac:dyDescent="0.2">
      <c r="A1240" s="110"/>
      <c r="B1240" s="110"/>
      <c r="C1240" s="110"/>
      <c r="D1240" s="183"/>
      <c r="E1240" s="183"/>
      <c r="F1240" s="183"/>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c r="AB1240" s="183"/>
      <c r="AC1240" s="183"/>
      <c r="AD1240" s="183"/>
      <c r="AE1240" s="183"/>
      <c r="AF1240" s="183"/>
      <c r="AG1240" s="183"/>
      <c r="AH1240" s="183"/>
      <c r="AI1240" s="183"/>
      <c r="AJ1240" s="183"/>
      <c r="AK1240" s="183"/>
      <c r="AL1240" s="183"/>
      <c r="AM1240" s="183"/>
      <c r="AN1240" s="183"/>
      <c r="AO1240" s="183"/>
      <c r="AP1240" s="183"/>
      <c r="AQ1240" s="183"/>
      <c r="AR1240" s="183"/>
      <c r="AS1240" s="183"/>
      <c r="AT1240" s="183"/>
      <c r="AU1240" s="183"/>
      <c r="AV1240" s="183"/>
      <c r="AW1240" s="183"/>
      <c r="AX1240" s="183"/>
      <c r="AY1240" s="183"/>
      <c r="AZ1240" s="183"/>
      <c r="BA1240" s="183"/>
      <c r="BB1240" s="183"/>
      <c r="BC1240" s="183"/>
      <c r="BD1240" s="183"/>
      <c r="BE1240" s="183"/>
      <c r="BF1240" s="183"/>
      <c r="BG1240" s="183"/>
      <c r="BH1240" s="183"/>
      <c r="BI1240" s="183"/>
      <c r="BJ1240" s="183"/>
      <c r="BK1240" s="183"/>
      <c r="BL1240" s="183"/>
      <c r="BM1240" s="183"/>
    </row>
    <row r="1241" spans="1:65" x14ac:dyDescent="0.2">
      <c r="A1241" s="110"/>
      <c r="B1241" s="110"/>
      <c r="C1241" s="110"/>
      <c r="D1241" s="183"/>
      <c r="E1241" s="183"/>
      <c r="F1241" s="183"/>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c r="AB1241" s="183"/>
      <c r="AC1241" s="183"/>
      <c r="AD1241" s="183"/>
      <c r="AE1241" s="183"/>
      <c r="AF1241" s="183"/>
      <c r="AG1241" s="183"/>
      <c r="AH1241" s="183"/>
      <c r="AI1241" s="183"/>
      <c r="AJ1241" s="183"/>
      <c r="AK1241" s="183"/>
      <c r="AL1241" s="183"/>
      <c r="AM1241" s="183"/>
      <c r="AN1241" s="183"/>
      <c r="AO1241" s="183"/>
      <c r="AP1241" s="183"/>
      <c r="AQ1241" s="183"/>
      <c r="AR1241" s="183"/>
      <c r="AS1241" s="183"/>
      <c r="AT1241" s="183"/>
      <c r="AU1241" s="183"/>
      <c r="AV1241" s="183"/>
      <c r="AW1241" s="183"/>
      <c r="AX1241" s="183"/>
      <c r="AY1241" s="183"/>
      <c r="AZ1241" s="183"/>
      <c r="BA1241" s="183"/>
      <c r="BB1241" s="183"/>
      <c r="BC1241" s="183"/>
      <c r="BD1241" s="183"/>
      <c r="BE1241" s="183"/>
      <c r="BF1241" s="183"/>
      <c r="BG1241" s="183"/>
      <c r="BH1241" s="183"/>
      <c r="BI1241" s="183"/>
      <c r="BJ1241" s="183"/>
      <c r="BK1241" s="183"/>
      <c r="BL1241" s="183"/>
      <c r="BM1241" s="183"/>
    </row>
    <row r="1242" spans="1:65" x14ac:dyDescent="0.2">
      <c r="A1242" s="110"/>
      <c r="B1242" s="110"/>
      <c r="C1242" s="110"/>
      <c r="D1242" s="183"/>
      <c r="E1242" s="183"/>
      <c r="F1242" s="183"/>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c r="AB1242" s="183"/>
      <c r="AC1242" s="183"/>
      <c r="AD1242" s="183"/>
      <c r="AE1242" s="183"/>
      <c r="AF1242" s="183"/>
      <c r="AG1242" s="183"/>
      <c r="AH1242" s="183"/>
      <c r="AI1242" s="183"/>
      <c r="AJ1242" s="183"/>
      <c r="AK1242" s="183"/>
      <c r="AL1242" s="183"/>
      <c r="AM1242" s="183"/>
      <c r="AN1242" s="183"/>
      <c r="AO1242" s="183"/>
      <c r="AP1242" s="183"/>
      <c r="AQ1242" s="183"/>
      <c r="AR1242" s="183"/>
      <c r="AS1242" s="183"/>
      <c r="AT1242" s="183"/>
      <c r="AU1242" s="183"/>
      <c r="AV1242" s="183"/>
      <c r="AW1242" s="183"/>
      <c r="AX1242" s="183"/>
      <c r="AY1242" s="183"/>
      <c r="AZ1242" s="183"/>
      <c r="BA1242" s="183"/>
      <c r="BB1242" s="183"/>
      <c r="BC1242" s="183"/>
      <c r="BD1242" s="183"/>
      <c r="BE1242" s="183"/>
      <c r="BF1242" s="183"/>
      <c r="BG1242" s="183"/>
      <c r="BH1242" s="183"/>
      <c r="BI1242" s="183"/>
      <c r="BJ1242" s="183"/>
      <c r="BK1242" s="183"/>
      <c r="BL1242" s="183"/>
      <c r="BM1242" s="183"/>
    </row>
    <row r="1243" spans="1:65" x14ac:dyDescent="0.2">
      <c r="A1243" s="110"/>
      <c r="B1243" s="110"/>
      <c r="C1243" s="110"/>
      <c r="D1243" s="183"/>
      <c r="E1243" s="183"/>
      <c r="F1243" s="183"/>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c r="AB1243" s="183"/>
      <c r="AC1243" s="183"/>
      <c r="AD1243" s="183"/>
      <c r="AE1243" s="183"/>
      <c r="AF1243" s="183"/>
      <c r="AG1243" s="183"/>
      <c r="AH1243" s="183"/>
      <c r="AI1243" s="183"/>
      <c r="AJ1243" s="183"/>
      <c r="AK1243" s="183"/>
      <c r="AL1243" s="183"/>
      <c r="AM1243" s="183"/>
      <c r="AN1243" s="183"/>
      <c r="AO1243" s="183"/>
      <c r="AP1243" s="183"/>
      <c r="AQ1243" s="183"/>
      <c r="AR1243" s="183"/>
      <c r="AS1243" s="183"/>
      <c r="AT1243" s="183"/>
      <c r="AU1243" s="183"/>
      <c r="AV1243" s="183"/>
      <c r="AW1243" s="183"/>
      <c r="AX1243" s="183"/>
      <c r="AY1243" s="183"/>
      <c r="AZ1243" s="183"/>
      <c r="BA1243" s="183"/>
      <c r="BB1243" s="183"/>
      <c r="BC1243" s="183"/>
      <c r="BD1243" s="183"/>
      <c r="BE1243" s="183"/>
      <c r="BF1243" s="183"/>
      <c r="BG1243" s="183"/>
      <c r="BH1243" s="183"/>
      <c r="BI1243" s="183"/>
      <c r="BJ1243" s="183"/>
      <c r="BK1243" s="183"/>
      <c r="BL1243" s="183"/>
      <c r="BM1243" s="183"/>
    </row>
    <row r="1244" spans="1:65" x14ac:dyDescent="0.2">
      <c r="A1244" s="110"/>
      <c r="B1244" s="110"/>
      <c r="C1244" s="110"/>
      <c r="D1244" s="183"/>
      <c r="E1244" s="183"/>
      <c r="F1244" s="183"/>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c r="AB1244" s="183"/>
      <c r="AC1244" s="183"/>
      <c r="AD1244" s="183"/>
      <c r="AE1244" s="183"/>
      <c r="AF1244" s="183"/>
      <c r="AG1244" s="183"/>
      <c r="AH1244" s="183"/>
      <c r="AI1244" s="183"/>
      <c r="AJ1244" s="183"/>
      <c r="AK1244" s="183"/>
      <c r="AL1244" s="183"/>
      <c r="AM1244" s="183"/>
      <c r="AN1244" s="183"/>
      <c r="AO1244" s="183"/>
      <c r="AP1244" s="183"/>
      <c r="AQ1244" s="183"/>
      <c r="AR1244" s="183"/>
      <c r="AS1244" s="183"/>
      <c r="AT1244" s="183"/>
      <c r="AU1244" s="183"/>
      <c r="AV1244" s="183"/>
      <c r="AW1244" s="183"/>
      <c r="AX1244" s="183"/>
      <c r="AY1244" s="183"/>
      <c r="AZ1244" s="183"/>
      <c r="BA1244" s="183"/>
      <c r="BB1244" s="183"/>
      <c r="BC1244" s="183"/>
      <c r="BD1244" s="183"/>
      <c r="BE1244" s="183"/>
      <c r="BF1244" s="183"/>
      <c r="BG1244" s="183"/>
      <c r="BH1244" s="183"/>
      <c r="BI1244" s="183"/>
      <c r="BJ1244" s="183"/>
      <c r="BK1244" s="183"/>
      <c r="BL1244" s="183"/>
      <c r="BM1244" s="183"/>
    </row>
    <row r="1245" spans="1:65" x14ac:dyDescent="0.2">
      <c r="A1245" s="110"/>
      <c r="B1245" s="110"/>
      <c r="C1245" s="110"/>
      <c r="D1245" s="183"/>
      <c r="E1245" s="183"/>
      <c r="F1245" s="183"/>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c r="AB1245" s="183"/>
      <c r="AC1245" s="183"/>
      <c r="AD1245" s="183"/>
      <c r="AE1245" s="183"/>
      <c r="AF1245" s="183"/>
      <c r="AG1245" s="183"/>
      <c r="AH1245" s="183"/>
      <c r="AI1245" s="183"/>
      <c r="AJ1245" s="183"/>
      <c r="AK1245" s="183"/>
      <c r="AL1245" s="183"/>
      <c r="AM1245" s="183"/>
      <c r="AN1245" s="183"/>
      <c r="AO1245" s="183"/>
      <c r="AP1245" s="183"/>
      <c r="AQ1245" s="183"/>
      <c r="AR1245" s="183"/>
      <c r="AS1245" s="183"/>
      <c r="AT1245" s="183"/>
      <c r="AU1245" s="183"/>
      <c r="AV1245" s="183"/>
      <c r="AW1245" s="183"/>
      <c r="AX1245" s="183"/>
      <c r="AY1245" s="183"/>
      <c r="AZ1245" s="183"/>
      <c r="BA1245" s="183"/>
      <c r="BB1245" s="183"/>
      <c r="BC1245" s="183"/>
      <c r="BD1245" s="183"/>
      <c r="BE1245" s="183"/>
      <c r="BF1245" s="183"/>
      <c r="BG1245" s="183"/>
      <c r="BH1245" s="183"/>
      <c r="BI1245" s="183"/>
      <c r="BJ1245" s="183"/>
      <c r="BK1245" s="183"/>
      <c r="BL1245" s="183"/>
      <c r="BM1245" s="183"/>
    </row>
    <row r="1246" spans="1:65" x14ac:dyDescent="0.2">
      <c r="A1246" s="110"/>
      <c r="B1246" s="110"/>
      <c r="C1246" s="110"/>
      <c r="D1246" s="183"/>
      <c r="E1246" s="183"/>
      <c r="F1246" s="183"/>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c r="AB1246" s="183"/>
      <c r="AC1246" s="183"/>
      <c r="AD1246" s="183"/>
      <c r="AE1246" s="183"/>
      <c r="AF1246" s="183"/>
      <c r="AG1246" s="183"/>
      <c r="AH1246" s="183"/>
      <c r="AI1246" s="183"/>
      <c r="AJ1246" s="183"/>
      <c r="AK1246" s="183"/>
      <c r="AL1246" s="183"/>
      <c r="AM1246" s="183"/>
      <c r="AN1246" s="183"/>
      <c r="AO1246" s="183"/>
      <c r="AP1246" s="183"/>
      <c r="AQ1246" s="183"/>
      <c r="AR1246" s="183"/>
      <c r="AS1246" s="183"/>
      <c r="AT1246" s="183"/>
      <c r="AU1246" s="183"/>
      <c r="AV1246" s="183"/>
      <c r="AW1246" s="183"/>
      <c r="AX1246" s="183"/>
      <c r="AY1246" s="183"/>
      <c r="AZ1246" s="183"/>
      <c r="BA1246" s="183"/>
      <c r="BB1246" s="183"/>
      <c r="BC1246" s="183"/>
      <c r="BD1246" s="183"/>
      <c r="BE1246" s="183"/>
      <c r="BF1246" s="183"/>
      <c r="BG1246" s="183"/>
      <c r="BH1246" s="183"/>
      <c r="BI1246" s="183"/>
      <c r="BJ1246" s="183"/>
      <c r="BK1246" s="183"/>
      <c r="BL1246" s="183"/>
      <c r="BM1246" s="183"/>
    </row>
    <row r="1247" spans="1:65" x14ac:dyDescent="0.2">
      <c r="A1247" s="110"/>
      <c r="B1247" s="110"/>
      <c r="C1247" s="110"/>
      <c r="D1247" s="183"/>
      <c r="E1247" s="183"/>
      <c r="F1247" s="183"/>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c r="AB1247" s="183"/>
      <c r="AC1247" s="183"/>
      <c r="AD1247" s="183"/>
      <c r="AE1247" s="183"/>
      <c r="AF1247" s="183"/>
      <c r="AG1247" s="183"/>
      <c r="AH1247" s="183"/>
      <c r="AI1247" s="183"/>
      <c r="AJ1247" s="183"/>
      <c r="AK1247" s="183"/>
      <c r="AL1247" s="183"/>
      <c r="AM1247" s="183"/>
      <c r="AN1247" s="183"/>
      <c r="AO1247" s="183"/>
      <c r="AP1247" s="183"/>
      <c r="AQ1247" s="183"/>
      <c r="AR1247" s="183"/>
      <c r="AS1247" s="183"/>
      <c r="AT1247" s="183"/>
      <c r="AU1247" s="183"/>
      <c r="AV1247" s="183"/>
      <c r="AW1247" s="183"/>
      <c r="AX1247" s="183"/>
      <c r="AY1247" s="183"/>
      <c r="AZ1247" s="183"/>
      <c r="BA1247" s="183"/>
      <c r="BB1247" s="183"/>
      <c r="BC1247" s="183"/>
      <c r="BD1247" s="183"/>
      <c r="BE1247" s="183"/>
      <c r="BF1247" s="183"/>
      <c r="BG1247" s="183"/>
      <c r="BH1247" s="183"/>
      <c r="BI1247" s="183"/>
      <c r="BJ1247" s="183"/>
      <c r="BK1247" s="183"/>
      <c r="BL1247" s="183"/>
      <c r="BM1247" s="183"/>
    </row>
    <row r="1248" spans="1:65" x14ac:dyDescent="0.2">
      <c r="A1248" s="110"/>
      <c r="B1248" s="110"/>
      <c r="C1248" s="110"/>
      <c r="D1248" s="183"/>
      <c r="E1248" s="183"/>
      <c r="F1248" s="183"/>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c r="AB1248" s="183"/>
      <c r="AC1248" s="183"/>
      <c r="AD1248" s="183"/>
      <c r="AE1248" s="183"/>
      <c r="AF1248" s="183"/>
      <c r="AG1248" s="183"/>
      <c r="AH1248" s="183"/>
      <c r="AI1248" s="183"/>
      <c r="AJ1248" s="183"/>
      <c r="AK1248" s="183"/>
      <c r="AL1248" s="183"/>
      <c r="AM1248" s="183"/>
      <c r="AN1248" s="183"/>
      <c r="AO1248" s="183"/>
      <c r="AP1248" s="183"/>
      <c r="AQ1248" s="183"/>
      <c r="AR1248" s="183"/>
      <c r="AS1248" s="183"/>
      <c r="AT1248" s="183"/>
      <c r="AU1248" s="183"/>
      <c r="AV1248" s="183"/>
      <c r="AW1248" s="183"/>
      <c r="AX1248" s="183"/>
      <c r="AY1248" s="183"/>
      <c r="AZ1248" s="183"/>
      <c r="BA1248" s="183"/>
      <c r="BB1248" s="183"/>
      <c r="BC1248" s="183"/>
      <c r="BD1248" s="183"/>
      <c r="BE1248" s="183"/>
      <c r="BF1248" s="183"/>
      <c r="BG1248" s="183"/>
      <c r="BH1248" s="183"/>
      <c r="BI1248" s="183"/>
      <c r="BJ1248" s="183"/>
      <c r="BK1248" s="183"/>
      <c r="BL1248" s="183"/>
      <c r="BM1248" s="183"/>
    </row>
    <row r="1249" spans="1:65" x14ac:dyDescent="0.2">
      <c r="A1249" s="110"/>
      <c r="B1249" s="110"/>
      <c r="C1249" s="110"/>
      <c r="D1249" s="183"/>
      <c r="E1249" s="183"/>
      <c r="F1249" s="183"/>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c r="AB1249" s="183"/>
      <c r="AC1249" s="183"/>
      <c r="AD1249" s="183"/>
      <c r="AE1249" s="183"/>
      <c r="AF1249" s="183"/>
      <c r="AG1249" s="183"/>
      <c r="AH1249" s="183"/>
      <c r="AI1249" s="183"/>
      <c r="AJ1249" s="183"/>
      <c r="AK1249" s="183"/>
      <c r="AL1249" s="183"/>
      <c r="AM1249" s="183"/>
      <c r="AN1249" s="183"/>
      <c r="AO1249" s="183"/>
      <c r="AP1249" s="183"/>
      <c r="AQ1249" s="183"/>
      <c r="AR1249" s="183"/>
      <c r="AS1249" s="183"/>
      <c r="AT1249" s="183"/>
      <c r="AU1249" s="183"/>
      <c r="AV1249" s="183"/>
      <c r="AW1249" s="183"/>
      <c r="AX1249" s="183"/>
      <c r="AY1249" s="183"/>
      <c r="AZ1249" s="183"/>
      <c r="BA1249" s="183"/>
      <c r="BB1249" s="183"/>
      <c r="BC1249" s="183"/>
      <c r="BD1249" s="183"/>
      <c r="BE1249" s="183"/>
      <c r="BF1249" s="183"/>
      <c r="BG1249" s="183"/>
      <c r="BH1249" s="183"/>
      <c r="BI1249" s="183"/>
      <c r="BJ1249" s="183"/>
      <c r="BK1249" s="183"/>
      <c r="BL1249" s="183"/>
      <c r="BM1249" s="183"/>
    </row>
    <row r="1250" spans="1:65" x14ac:dyDescent="0.2">
      <c r="A1250" s="110"/>
      <c r="B1250" s="110"/>
      <c r="C1250" s="110"/>
      <c r="D1250" s="183"/>
      <c r="E1250" s="183"/>
      <c r="F1250" s="183"/>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c r="AB1250" s="183"/>
      <c r="AC1250" s="183"/>
      <c r="AD1250" s="183"/>
      <c r="AE1250" s="183"/>
      <c r="AF1250" s="183"/>
      <c r="AG1250" s="183"/>
      <c r="AH1250" s="183"/>
      <c r="AI1250" s="183"/>
      <c r="AJ1250" s="183"/>
      <c r="AK1250" s="183"/>
      <c r="AL1250" s="183"/>
      <c r="AM1250" s="183"/>
      <c r="AN1250" s="183"/>
      <c r="AO1250" s="183"/>
      <c r="AP1250" s="183"/>
      <c r="AQ1250" s="183"/>
      <c r="AR1250" s="183"/>
      <c r="AS1250" s="183"/>
      <c r="AT1250" s="183"/>
      <c r="AU1250" s="183"/>
      <c r="AV1250" s="183"/>
      <c r="AW1250" s="183"/>
      <c r="AX1250" s="183"/>
      <c r="AY1250" s="183"/>
      <c r="AZ1250" s="183"/>
      <c r="BA1250" s="183"/>
      <c r="BB1250" s="183"/>
      <c r="BC1250" s="183"/>
      <c r="BD1250" s="183"/>
      <c r="BE1250" s="183"/>
      <c r="BF1250" s="183"/>
      <c r="BG1250" s="183"/>
      <c r="BH1250" s="183"/>
      <c r="BI1250" s="183"/>
      <c r="BJ1250" s="183"/>
      <c r="BK1250" s="183"/>
      <c r="BL1250" s="183"/>
      <c r="BM1250" s="183"/>
    </row>
    <row r="1251" spans="1:65" x14ac:dyDescent="0.2">
      <c r="A1251" s="110"/>
      <c r="B1251" s="110"/>
      <c r="C1251" s="110"/>
      <c r="D1251" s="183"/>
      <c r="E1251" s="183"/>
      <c r="F1251" s="183"/>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c r="AB1251" s="183"/>
      <c r="AC1251" s="183"/>
      <c r="AD1251" s="183"/>
      <c r="AE1251" s="183"/>
      <c r="AF1251" s="183"/>
      <c r="AG1251" s="183"/>
      <c r="AH1251" s="183"/>
      <c r="AI1251" s="183"/>
      <c r="AJ1251" s="183"/>
      <c r="AK1251" s="183"/>
      <c r="AL1251" s="183"/>
      <c r="AM1251" s="183"/>
      <c r="AN1251" s="183"/>
      <c r="AO1251" s="183"/>
      <c r="AP1251" s="183"/>
      <c r="AQ1251" s="183"/>
      <c r="AR1251" s="183"/>
      <c r="AS1251" s="183"/>
      <c r="AT1251" s="183"/>
      <c r="AU1251" s="183"/>
      <c r="AV1251" s="183"/>
      <c r="AW1251" s="183"/>
      <c r="AX1251" s="183"/>
      <c r="AY1251" s="183"/>
      <c r="AZ1251" s="183"/>
      <c r="BA1251" s="183"/>
      <c r="BB1251" s="183"/>
      <c r="BC1251" s="183"/>
      <c r="BD1251" s="183"/>
      <c r="BE1251" s="183"/>
      <c r="BF1251" s="183"/>
      <c r="BG1251" s="183"/>
      <c r="BH1251" s="183"/>
      <c r="BI1251" s="183"/>
      <c r="BJ1251" s="183"/>
      <c r="BK1251" s="183"/>
      <c r="BL1251" s="183"/>
      <c r="BM1251" s="183"/>
    </row>
    <row r="1252" spans="1:65" x14ac:dyDescent="0.2">
      <c r="A1252" s="110"/>
      <c r="B1252" s="110"/>
      <c r="C1252" s="110"/>
      <c r="D1252" s="183"/>
      <c r="E1252" s="183"/>
      <c r="F1252" s="183"/>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c r="AB1252" s="183"/>
      <c r="AC1252" s="183"/>
      <c r="AD1252" s="183"/>
      <c r="AE1252" s="183"/>
      <c r="AF1252" s="183"/>
      <c r="AG1252" s="183"/>
      <c r="AH1252" s="183"/>
      <c r="AI1252" s="183"/>
      <c r="AJ1252" s="183"/>
      <c r="AK1252" s="183"/>
      <c r="AL1252" s="183"/>
      <c r="AM1252" s="183"/>
      <c r="AN1252" s="183"/>
      <c r="AO1252" s="183"/>
      <c r="AP1252" s="183"/>
      <c r="AQ1252" s="183"/>
      <c r="AR1252" s="183"/>
      <c r="AS1252" s="183"/>
      <c r="AT1252" s="183"/>
      <c r="AU1252" s="183"/>
      <c r="AV1252" s="183"/>
      <c r="AW1252" s="183"/>
      <c r="AX1252" s="183"/>
      <c r="AY1252" s="183"/>
      <c r="AZ1252" s="183"/>
      <c r="BA1252" s="183"/>
      <c r="BB1252" s="183"/>
      <c r="BC1252" s="183"/>
      <c r="BD1252" s="183"/>
      <c r="BE1252" s="183"/>
      <c r="BF1252" s="183"/>
      <c r="BG1252" s="183"/>
      <c r="BH1252" s="183"/>
      <c r="BI1252" s="183"/>
      <c r="BJ1252" s="183"/>
      <c r="BK1252" s="183"/>
      <c r="BL1252" s="183"/>
      <c r="BM1252" s="183"/>
    </row>
    <row r="1253" spans="1:65" x14ac:dyDescent="0.2">
      <c r="A1253" s="110"/>
      <c r="B1253" s="110"/>
      <c r="C1253" s="110"/>
      <c r="D1253" s="183"/>
      <c r="E1253" s="183"/>
      <c r="F1253" s="183"/>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c r="AB1253" s="183"/>
      <c r="AC1253" s="183"/>
      <c r="AD1253" s="183"/>
      <c r="AE1253" s="183"/>
      <c r="AF1253" s="183"/>
      <c r="AG1253" s="183"/>
      <c r="AH1253" s="183"/>
      <c r="AI1253" s="183"/>
      <c r="AJ1253" s="183"/>
      <c r="AK1253" s="183"/>
      <c r="AL1253" s="183"/>
      <c r="AM1253" s="183"/>
      <c r="AN1253" s="183"/>
      <c r="AO1253" s="183"/>
      <c r="AP1253" s="183"/>
      <c r="AQ1253" s="183"/>
      <c r="AR1253" s="183"/>
      <c r="AS1253" s="183"/>
      <c r="AT1253" s="183"/>
      <c r="AU1253" s="183"/>
      <c r="AV1253" s="183"/>
      <c r="AW1253" s="183"/>
      <c r="AX1253" s="183"/>
      <c r="AY1253" s="183"/>
      <c r="AZ1253" s="183"/>
      <c r="BA1253" s="183"/>
      <c r="BB1253" s="183"/>
      <c r="BC1253" s="183"/>
      <c r="BD1253" s="183"/>
      <c r="BE1253" s="183"/>
      <c r="BF1253" s="183"/>
      <c r="BG1253" s="183"/>
      <c r="BH1253" s="183"/>
      <c r="BI1253" s="183"/>
      <c r="BJ1253" s="183"/>
      <c r="BK1253" s="183"/>
      <c r="BL1253" s="183"/>
      <c r="BM1253" s="183"/>
    </row>
    <row r="1254" spans="1:65" x14ac:dyDescent="0.2">
      <c r="A1254" s="110"/>
      <c r="B1254" s="110"/>
      <c r="C1254" s="110"/>
      <c r="D1254" s="183"/>
      <c r="E1254" s="183"/>
      <c r="F1254" s="183"/>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c r="AB1254" s="183"/>
      <c r="AC1254" s="183"/>
      <c r="AD1254" s="183"/>
      <c r="AE1254" s="183"/>
      <c r="AF1254" s="183"/>
      <c r="AG1254" s="183"/>
      <c r="AH1254" s="183"/>
      <c r="AI1254" s="183"/>
      <c r="AJ1254" s="183"/>
      <c r="AK1254" s="183"/>
      <c r="AL1254" s="183"/>
      <c r="AM1254" s="183"/>
      <c r="AN1254" s="183"/>
      <c r="AO1254" s="183"/>
      <c r="AP1254" s="183"/>
      <c r="AQ1254" s="183"/>
      <c r="AR1254" s="183"/>
      <c r="AS1254" s="183"/>
      <c r="AT1254" s="183"/>
      <c r="AU1254" s="183"/>
      <c r="AV1254" s="183"/>
      <c r="AW1254" s="183"/>
      <c r="AX1254" s="183"/>
      <c r="AY1254" s="183"/>
      <c r="AZ1254" s="183"/>
      <c r="BA1254" s="183"/>
      <c r="BB1254" s="183"/>
      <c r="BC1254" s="183"/>
      <c r="BD1254" s="183"/>
      <c r="BE1254" s="183"/>
      <c r="BF1254" s="183"/>
      <c r="BG1254" s="183"/>
      <c r="BH1254" s="183"/>
      <c r="BI1254" s="183"/>
      <c r="BJ1254" s="183"/>
      <c r="BK1254" s="183"/>
      <c r="BL1254" s="183"/>
      <c r="BM1254" s="183"/>
    </row>
    <row r="1255" spans="1:65" x14ac:dyDescent="0.2">
      <c r="A1255" s="110"/>
      <c r="B1255" s="110"/>
      <c r="C1255" s="110"/>
      <c r="D1255" s="183"/>
      <c r="E1255" s="183"/>
      <c r="F1255" s="183"/>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c r="AB1255" s="183"/>
      <c r="AC1255" s="183"/>
      <c r="AD1255" s="183"/>
      <c r="AE1255" s="183"/>
      <c r="AF1255" s="183"/>
      <c r="AG1255" s="183"/>
      <c r="AH1255" s="183"/>
      <c r="AI1255" s="183"/>
      <c r="AJ1255" s="183"/>
      <c r="AK1255" s="183"/>
      <c r="AL1255" s="183"/>
      <c r="AM1255" s="183"/>
      <c r="AN1255" s="183"/>
      <c r="AO1255" s="183"/>
      <c r="AP1255" s="183"/>
      <c r="AQ1255" s="183"/>
      <c r="AR1255" s="183"/>
      <c r="AS1255" s="183"/>
      <c r="AT1255" s="183"/>
      <c r="AU1255" s="183"/>
      <c r="AV1255" s="183"/>
      <c r="AW1255" s="183"/>
      <c r="AX1255" s="183"/>
      <c r="AY1255" s="183"/>
      <c r="AZ1255" s="183"/>
      <c r="BA1255" s="183"/>
      <c r="BB1255" s="183"/>
      <c r="BC1255" s="183"/>
      <c r="BD1255" s="183"/>
      <c r="BE1255" s="183"/>
      <c r="BF1255" s="183"/>
      <c r="BG1255" s="183"/>
      <c r="BH1255" s="183"/>
      <c r="BI1255" s="183"/>
      <c r="BJ1255" s="183"/>
      <c r="BK1255" s="183"/>
      <c r="BL1255" s="183"/>
      <c r="BM1255" s="183"/>
    </row>
    <row r="1256" spans="1:65" x14ac:dyDescent="0.2">
      <c r="A1256" s="110"/>
      <c r="B1256" s="110"/>
      <c r="C1256" s="110"/>
      <c r="D1256" s="183"/>
      <c r="E1256" s="183"/>
      <c r="F1256" s="183"/>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c r="AB1256" s="183"/>
      <c r="AC1256" s="183"/>
      <c r="AD1256" s="183"/>
      <c r="AE1256" s="183"/>
      <c r="AF1256" s="183"/>
      <c r="AG1256" s="183"/>
      <c r="AH1256" s="183"/>
      <c r="AI1256" s="183"/>
      <c r="AJ1256" s="183"/>
      <c r="AK1256" s="183"/>
      <c r="AL1256" s="183"/>
      <c r="AM1256" s="183"/>
      <c r="AN1256" s="183"/>
      <c r="AO1256" s="183"/>
      <c r="AP1256" s="183"/>
      <c r="AQ1256" s="183"/>
      <c r="AR1256" s="183"/>
      <c r="AS1256" s="183"/>
      <c r="AT1256" s="183"/>
      <c r="AU1256" s="183"/>
      <c r="AV1256" s="183"/>
      <c r="AW1256" s="183"/>
      <c r="AX1256" s="183"/>
      <c r="AY1256" s="183"/>
      <c r="AZ1256" s="183"/>
      <c r="BA1256" s="183"/>
      <c r="BB1256" s="183"/>
      <c r="BC1256" s="183"/>
      <c r="BD1256" s="183"/>
      <c r="BE1256" s="183"/>
      <c r="BF1256" s="183"/>
      <c r="BG1256" s="183"/>
      <c r="BH1256" s="183"/>
      <c r="BI1256" s="183"/>
      <c r="BJ1256" s="183"/>
      <c r="BK1256" s="183"/>
      <c r="BL1256" s="183"/>
      <c r="BM1256" s="183"/>
    </row>
    <row r="1257" spans="1:65" x14ac:dyDescent="0.2">
      <c r="A1257" s="110"/>
      <c r="B1257" s="110"/>
      <c r="C1257" s="110"/>
      <c r="D1257" s="183"/>
      <c r="E1257" s="183"/>
      <c r="F1257" s="183"/>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c r="AB1257" s="183"/>
      <c r="AC1257" s="183"/>
      <c r="AD1257" s="183"/>
      <c r="AE1257" s="183"/>
      <c r="AF1257" s="183"/>
      <c r="AG1257" s="183"/>
      <c r="AH1257" s="183"/>
      <c r="AI1257" s="183"/>
      <c r="AJ1257" s="183"/>
      <c r="AK1257" s="183"/>
      <c r="AL1257" s="183"/>
      <c r="AM1257" s="183"/>
      <c r="AN1257" s="183"/>
      <c r="AO1257" s="183"/>
      <c r="AP1257" s="183"/>
      <c r="AQ1257" s="183"/>
      <c r="AR1257" s="183"/>
      <c r="AS1257" s="183"/>
      <c r="AT1257" s="183"/>
      <c r="AU1257" s="183"/>
      <c r="AV1257" s="183"/>
      <c r="AW1257" s="183"/>
      <c r="AX1257" s="183"/>
      <c r="AY1257" s="183"/>
      <c r="AZ1257" s="183"/>
      <c r="BA1257" s="183"/>
      <c r="BB1257" s="183"/>
      <c r="BC1257" s="183"/>
      <c r="BD1257" s="183"/>
      <c r="BE1257" s="183"/>
      <c r="BF1257" s="183"/>
      <c r="BG1257" s="183"/>
      <c r="BH1257" s="183"/>
      <c r="BI1257" s="183"/>
      <c r="BJ1257" s="183"/>
      <c r="BK1257" s="183"/>
      <c r="BL1257" s="183"/>
      <c r="BM1257" s="183"/>
    </row>
    <row r="1258" spans="1:65" x14ac:dyDescent="0.2">
      <c r="A1258" s="110"/>
      <c r="B1258" s="110"/>
      <c r="C1258" s="110"/>
      <c r="D1258" s="183"/>
      <c r="E1258" s="183"/>
      <c r="F1258" s="183"/>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c r="AB1258" s="183"/>
      <c r="AC1258" s="183"/>
      <c r="AD1258" s="183"/>
      <c r="AE1258" s="183"/>
      <c r="AF1258" s="183"/>
      <c r="AG1258" s="183"/>
      <c r="AH1258" s="183"/>
      <c r="AI1258" s="183"/>
      <c r="AJ1258" s="183"/>
      <c r="AK1258" s="183"/>
      <c r="AL1258" s="183"/>
      <c r="AM1258" s="183"/>
      <c r="AN1258" s="183"/>
      <c r="AO1258" s="183"/>
      <c r="AP1258" s="183"/>
      <c r="AQ1258" s="183"/>
      <c r="AR1258" s="183"/>
      <c r="AS1258" s="183"/>
      <c r="AT1258" s="183"/>
      <c r="AU1258" s="183"/>
      <c r="AV1258" s="183"/>
      <c r="AW1258" s="183"/>
      <c r="AX1258" s="183"/>
      <c r="AY1258" s="183"/>
      <c r="AZ1258" s="183"/>
      <c r="BA1258" s="183"/>
      <c r="BB1258" s="183"/>
      <c r="BC1258" s="183"/>
      <c r="BD1258" s="183"/>
      <c r="BE1258" s="183"/>
      <c r="BF1258" s="183"/>
      <c r="BG1258" s="183"/>
      <c r="BH1258" s="183"/>
      <c r="BI1258" s="183"/>
      <c r="BJ1258" s="183"/>
      <c r="BK1258" s="183"/>
      <c r="BL1258" s="183"/>
      <c r="BM1258" s="183"/>
    </row>
    <row r="1259" spans="1:65" x14ac:dyDescent="0.2">
      <c r="A1259" s="110"/>
      <c r="B1259" s="110"/>
      <c r="C1259" s="110"/>
      <c r="D1259" s="183"/>
      <c r="E1259" s="183"/>
      <c r="F1259" s="183"/>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c r="AB1259" s="183"/>
      <c r="AC1259" s="183"/>
      <c r="AD1259" s="183"/>
      <c r="AE1259" s="183"/>
      <c r="AF1259" s="183"/>
      <c r="AG1259" s="183"/>
      <c r="AH1259" s="183"/>
      <c r="AI1259" s="183"/>
      <c r="AJ1259" s="183"/>
      <c r="AK1259" s="183"/>
      <c r="AL1259" s="183"/>
      <c r="AM1259" s="183"/>
      <c r="AN1259" s="183"/>
      <c r="AO1259" s="183"/>
      <c r="AP1259" s="183"/>
      <c r="AQ1259" s="183"/>
      <c r="AR1259" s="183"/>
      <c r="AS1259" s="183"/>
      <c r="AT1259" s="183"/>
      <c r="AU1259" s="183"/>
      <c r="AV1259" s="183"/>
      <c r="AW1259" s="183"/>
      <c r="AX1259" s="183"/>
      <c r="AY1259" s="183"/>
      <c r="AZ1259" s="183"/>
      <c r="BA1259" s="183"/>
      <c r="BB1259" s="183"/>
      <c r="BC1259" s="183"/>
      <c r="BD1259" s="183"/>
      <c r="BE1259" s="183"/>
      <c r="BF1259" s="183"/>
      <c r="BG1259" s="183"/>
      <c r="BH1259" s="183"/>
      <c r="BI1259" s="183"/>
      <c r="BJ1259" s="183"/>
      <c r="BK1259" s="183"/>
      <c r="BL1259" s="183"/>
      <c r="BM1259" s="183"/>
    </row>
    <row r="1260" spans="1:65" x14ac:dyDescent="0.2">
      <c r="A1260" s="110"/>
      <c r="B1260" s="110"/>
      <c r="C1260" s="110"/>
      <c r="D1260" s="183"/>
      <c r="E1260" s="183"/>
      <c r="F1260" s="183"/>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c r="AB1260" s="183"/>
      <c r="AC1260" s="183"/>
      <c r="AD1260" s="183"/>
      <c r="AE1260" s="183"/>
      <c r="AF1260" s="183"/>
      <c r="AG1260" s="183"/>
      <c r="AH1260" s="183"/>
      <c r="AI1260" s="183"/>
      <c r="AJ1260" s="183"/>
      <c r="AK1260" s="183"/>
      <c r="AL1260" s="183"/>
      <c r="AM1260" s="183"/>
      <c r="AN1260" s="183"/>
      <c r="AO1260" s="183"/>
      <c r="AP1260" s="183"/>
      <c r="AQ1260" s="183"/>
      <c r="AR1260" s="183"/>
      <c r="AS1260" s="183"/>
      <c r="AT1260" s="183"/>
      <c r="AU1260" s="183"/>
      <c r="AV1260" s="183"/>
      <c r="AW1260" s="183"/>
      <c r="AX1260" s="183"/>
      <c r="AY1260" s="183"/>
      <c r="AZ1260" s="183"/>
      <c r="BA1260" s="183"/>
      <c r="BB1260" s="183"/>
      <c r="BC1260" s="183"/>
      <c r="BD1260" s="183"/>
      <c r="BE1260" s="183"/>
      <c r="BF1260" s="183"/>
      <c r="BG1260" s="183"/>
      <c r="BH1260" s="183"/>
      <c r="BI1260" s="183"/>
      <c r="BJ1260" s="183"/>
      <c r="BK1260" s="183"/>
      <c r="BL1260" s="183"/>
      <c r="BM1260" s="183"/>
    </row>
    <row r="1261" spans="1:65" x14ac:dyDescent="0.2">
      <c r="A1261" s="110"/>
      <c r="B1261" s="110"/>
      <c r="C1261" s="110"/>
      <c r="D1261" s="183"/>
      <c r="E1261" s="183"/>
      <c r="F1261" s="183"/>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c r="AB1261" s="183"/>
      <c r="AC1261" s="183"/>
      <c r="AD1261" s="183"/>
      <c r="AE1261" s="183"/>
      <c r="AF1261" s="183"/>
      <c r="AG1261" s="183"/>
      <c r="AH1261" s="183"/>
      <c r="AI1261" s="183"/>
      <c r="AJ1261" s="183"/>
      <c r="AK1261" s="183"/>
      <c r="AL1261" s="183"/>
      <c r="AM1261" s="183"/>
      <c r="AN1261" s="183"/>
      <c r="AO1261" s="183"/>
      <c r="AP1261" s="183"/>
      <c r="AQ1261" s="183"/>
      <c r="AR1261" s="183"/>
      <c r="AS1261" s="183"/>
      <c r="AT1261" s="183"/>
      <c r="AU1261" s="183"/>
      <c r="AV1261" s="183"/>
      <c r="AW1261" s="183"/>
      <c r="AX1261" s="183"/>
      <c r="AY1261" s="183"/>
      <c r="AZ1261" s="183"/>
      <c r="BA1261" s="183"/>
      <c r="BB1261" s="183"/>
      <c r="BC1261" s="183"/>
      <c r="BD1261" s="183"/>
      <c r="BE1261" s="183"/>
      <c r="BF1261" s="183"/>
      <c r="BG1261" s="183"/>
      <c r="BH1261" s="183"/>
      <c r="BI1261" s="183"/>
      <c r="BJ1261" s="183"/>
      <c r="BK1261" s="183"/>
      <c r="BL1261" s="183"/>
      <c r="BM1261" s="183"/>
    </row>
    <row r="1262" spans="1:65" x14ac:dyDescent="0.2">
      <c r="A1262" s="110"/>
      <c r="B1262" s="110"/>
      <c r="C1262" s="110"/>
      <c r="D1262" s="183"/>
      <c r="E1262" s="183"/>
      <c r="F1262" s="183"/>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c r="AB1262" s="183"/>
      <c r="AC1262" s="183"/>
      <c r="AD1262" s="183"/>
      <c r="AE1262" s="183"/>
      <c r="AF1262" s="183"/>
      <c r="AG1262" s="183"/>
      <c r="AH1262" s="183"/>
      <c r="AI1262" s="183"/>
      <c r="AJ1262" s="183"/>
      <c r="AK1262" s="183"/>
      <c r="AL1262" s="183"/>
      <c r="AM1262" s="183"/>
      <c r="AN1262" s="183"/>
      <c r="AO1262" s="183"/>
      <c r="AP1262" s="183"/>
      <c r="AQ1262" s="183"/>
      <c r="AR1262" s="183"/>
      <c r="AS1262" s="183"/>
      <c r="AT1262" s="183"/>
      <c r="AU1262" s="183"/>
      <c r="AV1262" s="183"/>
      <c r="AW1262" s="183"/>
      <c r="AX1262" s="183"/>
      <c r="AY1262" s="183"/>
      <c r="AZ1262" s="183"/>
      <c r="BA1262" s="183"/>
      <c r="BB1262" s="183"/>
      <c r="BC1262" s="183"/>
      <c r="BD1262" s="183"/>
      <c r="BE1262" s="183"/>
      <c r="BF1262" s="183"/>
      <c r="BG1262" s="183"/>
      <c r="BH1262" s="183"/>
      <c r="BI1262" s="183"/>
      <c r="BJ1262" s="183"/>
      <c r="BK1262" s="183"/>
      <c r="BL1262" s="183"/>
      <c r="BM1262" s="183"/>
    </row>
    <row r="1263" spans="1:65" x14ac:dyDescent="0.2">
      <c r="A1263" s="110"/>
      <c r="B1263" s="110"/>
      <c r="C1263" s="110"/>
      <c r="D1263" s="183"/>
      <c r="E1263" s="183"/>
      <c r="F1263" s="183"/>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c r="AB1263" s="183"/>
      <c r="AC1263" s="183"/>
      <c r="AD1263" s="183"/>
      <c r="AE1263" s="183"/>
      <c r="AF1263" s="183"/>
      <c r="AG1263" s="183"/>
      <c r="AH1263" s="183"/>
      <c r="AI1263" s="183"/>
      <c r="AJ1263" s="183"/>
      <c r="AK1263" s="183"/>
      <c r="AL1263" s="183"/>
      <c r="AM1263" s="183"/>
      <c r="AN1263" s="183"/>
      <c r="AO1263" s="183"/>
      <c r="AP1263" s="183"/>
      <c r="AQ1263" s="183"/>
      <c r="AR1263" s="183"/>
      <c r="AS1263" s="183"/>
      <c r="AT1263" s="183"/>
      <c r="AU1263" s="183"/>
      <c r="AV1263" s="183"/>
      <c r="AW1263" s="183"/>
      <c r="AX1263" s="183"/>
      <c r="AY1263" s="183"/>
      <c r="AZ1263" s="183"/>
      <c r="BA1263" s="183"/>
      <c r="BB1263" s="183"/>
      <c r="BC1263" s="183"/>
      <c r="BD1263" s="183"/>
      <c r="BE1263" s="183"/>
      <c r="BF1263" s="183"/>
      <c r="BG1263" s="183"/>
      <c r="BH1263" s="183"/>
      <c r="BI1263" s="183"/>
      <c r="BJ1263" s="183"/>
      <c r="BK1263" s="183"/>
      <c r="BL1263" s="183"/>
      <c r="BM1263" s="183"/>
    </row>
    <row r="1264" spans="1:65" x14ac:dyDescent="0.2">
      <c r="A1264" s="110"/>
      <c r="B1264" s="110"/>
      <c r="C1264" s="110"/>
      <c r="D1264" s="183"/>
      <c r="E1264" s="183"/>
      <c r="F1264" s="183"/>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c r="AB1264" s="183"/>
      <c r="AC1264" s="183"/>
      <c r="AD1264" s="183"/>
      <c r="AE1264" s="183"/>
      <c r="AF1264" s="183"/>
      <c r="AG1264" s="183"/>
      <c r="AH1264" s="183"/>
      <c r="AI1264" s="183"/>
      <c r="AJ1264" s="183"/>
      <c r="AK1264" s="183"/>
      <c r="AL1264" s="183"/>
      <c r="AM1264" s="183"/>
      <c r="AN1264" s="183"/>
      <c r="AO1264" s="183"/>
      <c r="AP1264" s="183"/>
      <c r="AQ1264" s="183"/>
      <c r="AR1264" s="183"/>
      <c r="AS1264" s="183"/>
      <c r="AT1264" s="183"/>
      <c r="AU1264" s="183"/>
      <c r="AV1264" s="183"/>
      <c r="AW1264" s="183"/>
      <c r="AX1264" s="183"/>
      <c r="AY1264" s="183"/>
      <c r="AZ1264" s="183"/>
      <c r="BA1264" s="183"/>
      <c r="BB1264" s="183"/>
      <c r="BC1264" s="183"/>
      <c r="BD1264" s="183"/>
      <c r="BE1264" s="183"/>
      <c r="BF1264" s="183"/>
      <c r="BG1264" s="183"/>
      <c r="BH1264" s="183"/>
      <c r="BI1264" s="183"/>
      <c r="BJ1264" s="183"/>
      <c r="BK1264" s="183"/>
      <c r="BL1264" s="183"/>
      <c r="BM1264" s="183"/>
    </row>
    <row r="1265" spans="1:65" x14ac:dyDescent="0.2">
      <c r="A1265" s="110"/>
      <c r="B1265" s="110"/>
      <c r="C1265" s="110"/>
      <c r="D1265" s="183"/>
      <c r="E1265" s="183"/>
      <c r="F1265" s="183"/>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c r="AB1265" s="183"/>
      <c r="AC1265" s="183"/>
      <c r="AD1265" s="183"/>
      <c r="AE1265" s="183"/>
      <c r="AF1265" s="183"/>
      <c r="AG1265" s="183"/>
      <c r="AH1265" s="183"/>
      <c r="AI1265" s="183"/>
      <c r="AJ1265" s="183"/>
      <c r="AK1265" s="183"/>
      <c r="AL1265" s="183"/>
      <c r="AM1265" s="183"/>
      <c r="AN1265" s="183"/>
      <c r="AO1265" s="183"/>
      <c r="AP1265" s="183"/>
      <c r="AQ1265" s="183"/>
      <c r="AR1265" s="183"/>
      <c r="AS1265" s="183"/>
      <c r="AT1265" s="183"/>
      <c r="AU1265" s="183"/>
      <c r="AV1265" s="183"/>
      <c r="AW1265" s="183"/>
      <c r="AX1265" s="183"/>
      <c r="AY1265" s="183"/>
      <c r="AZ1265" s="183"/>
      <c r="BA1265" s="183"/>
      <c r="BB1265" s="183"/>
      <c r="BC1265" s="183"/>
      <c r="BD1265" s="183"/>
      <c r="BE1265" s="183"/>
      <c r="BF1265" s="183"/>
      <c r="BG1265" s="183"/>
      <c r="BH1265" s="183"/>
      <c r="BI1265" s="183"/>
      <c r="BJ1265" s="183"/>
      <c r="BK1265" s="183"/>
      <c r="BL1265" s="183"/>
      <c r="BM1265" s="183"/>
    </row>
    <row r="1266" spans="1:65" x14ac:dyDescent="0.2">
      <c r="A1266" s="110"/>
      <c r="B1266" s="110"/>
      <c r="C1266" s="110"/>
      <c r="D1266" s="183"/>
      <c r="E1266" s="183"/>
      <c r="F1266" s="183"/>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c r="AB1266" s="183"/>
      <c r="AC1266" s="183"/>
      <c r="AD1266" s="183"/>
      <c r="AE1266" s="183"/>
      <c r="AF1266" s="183"/>
      <c r="AG1266" s="183"/>
      <c r="AH1266" s="183"/>
      <c r="AI1266" s="183"/>
      <c r="AJ1266" s="183"/>
      <c r="AK1266" s="183"/>
      <c r="AL1266" s="183"/>
      <c r="AM1266" s="183"/>
      <c r="AN1266" s="183"/>
      <c r="AO1266" s="183"/>
      <c r="AP1266" s="183"/>
      <c r="AQ1266" s="183"/>
      <c r="AR1266" s="183"/>
      <c r="AS1266" s="183"/>
      <c r="AT1266" s="183"/>
      <c r="AU1266" s="183"/>
      <c r="AV1266" s="183"/>
      <c r="AW1266" s="183"/>
      <c r="AX1266" s="183"/>
      <c r="AY1266" s="183"/>
      <c r="AZ1266" s="183"/>
      <c r="BA1266" s="183"/>
      <c r="BB1266" s="183"/>
      <c r="BC1266" s="183"/>
      <c r="BD1266" s="183"/>
      <c r="BE1266" s="183"/>
      <c r="BF1266" s="183"/>
      <c r="BG1266" s="183"/>
      <c r="BH1266" s="183"/>
      <c r="BI1266" s="183"/>
      <c r="BJ1266" s="183"/>
      <c r="BK1266" s="183"/>
      <c r="BL1266" s="183"/>
      <c r="BM1266" s="183"/>
    </row>
    <row r="1267" spans="1:65" x14ac:dyDescent="0.2">
      <c r="A1267" s="110"/>
      <c r="B1267" s="110"/>
      <c r="C1267" s="110"/>
      <c r="D1267" s="183"/>
      <c r="E1267" s="183"/>
      <c r="F1267" s="183"/>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c r="AB1267" s="183"/>
      <c r="AC1267" s="183"/>
      <c r="AD1267" s="183"/>
      <c r="AE1267" s="183"/>
      <c r="AF1267" s="183"/>
      <c r="AG1267" s="183"/>
      <c r="AH1267" s="183"/>
      <c r="AI1267" s="183"/>
      <c r="AJ1267" s="183"/>
      <c r="AK1267" s="183"/>
      <c r="AL1267" s="183"/>
      <c r="AM1267" s="183"/>
      <c r="AN1267" s="183"/>
      <c r="AO1267" s="183"/>
      <c r="AP1267" s="183"/>
      <c r="AQ1267" s="183"/>
      <c r="AR1267" s="183"/>
      <c r="AS1267" s="183"/>
      <c r="AT1267" s="183"/>
      <c r="AU1267" s="183"/>
      <c r="AV1267" s="183"/>
      <c r="AW1267" s="183"/>
      <c r="AX1267" s="183"/>
      <c r="AY1267" s="183"/>
      <c r="AZ1267" s="183"/>
      <c r="BA1267" s="183"/>
      <c r="BB1267" s="183"/>
      <c r="BC1267" s="183"/>
      <c r="BD1267" s="183"/>
      <c r="BE1267" s="183"/>
      <c r="BF1267" s="183"/>
      <c r="BG1267" s="183"/>
      <c r="BH1267" s="183"/>
      <c r="BI1267" s="183"/>
      <c r="BJ1267" s="183"/>
      <c r="BK1267" s="183"/>
      <c r="BL1267" s="183"/>
      <c r="BM1267" s="183"/>
    </row>
    <row r="1268" spans="1:65" x14ac:dyDescent="0.2">
      <c r="A1268" s="110"/>
      <c r="B1268" s="110"/>
      <c r="C1268" s="110"/>
      <c r="D1268" s="183"/>
      <c r="E1268" s="183"/>
      <c r="F1268" s="183"/>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c r="AB1268" s="183"/>
      <c r="AC1268" s="183"/>
      <c r="AD1268" s="183"/>
      <c r="AE1268" s="183"/>
      <c r="AF1268" s="183"/>
      <c r="AG1268" s="183"/>
      <c r="AH1268" s="183"/>
      <c r="AI1268" s="183"/>
      <c r="AJ1268" s="183"/>
      <c r="AK1268" s="183"/>
      <c r="AL1268" s="183"/>
      <c r="AM1268" s="183"/>
      <c r="AN1268" s="183"/>
      <c r="AO1268" s="183"/>
      <c r="AP1268" s="183"/>
      <c r="AQ1268" s="183"/>
      <c r="AR1268" s="183"/>
      <c r="AS1268" s="183"/>
      <c r="AT1268" s="183"/>
      <c r="AU1268" s="183"/>
      <c r="AV1268" s="183"/>
      <c r="AW1268" s="183"/>
      <c r="AX1268" s="183"/>
      <c r="AY1268" s="183"/>
      <c r="AZ1268" s="183"/>
      <c r="BA1268" s="183"/>
      <c r="BB1268" s="183"/>
      <c r="BC1268" s="183"/>
      <c r="BD1268" s="183"/>
      <c r="BE1268" s="183"/>
      <c r="BF1268" s="183"/>
      <c r="BG1268" s="183"/>
      <c r="BH1268" s="183"/>
      <c r="BI1268" s="183"/>
      <c r="BJ1268" s="183"/>
      <c r="BK1268" s="183"/>
      <c r="BL1268" s="183"/>
      <c r="BM1268" s="183"/>
    </row>
    <row r="1269" spans="1:65" x14ac:dyDescent="0.2">
      <c r="A1269" s="110"/>
      <c r="B1269" s="110"/>
      <c r="C1269" s="110"/>
      <c r="D1269" s="183"/>
      <c r="E1269" s="183"/>
      <c r="F1269" s="183"/>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c r="AB1269" s="183"/>
      <c r="AC1269" s="183"/>
      <c r="AD1269" s="183"/>
      <c r="AE1269" s="183"/>
      <c r="AF1269" s="183"/>
      <c r="AG1269" s="183"/>
      <c r="AH1269" s="183"/>
      <c r="AI1269" s="183"/>
      <c r="AJ1269" s="183"/>
      <c r="AK1269" s="183"/>
      <c r="AL1269" s="183"/>
      <c r="AM1269" s="183"/>
      <c r="AN1269" s="183"/>
      <c r="AO1269" s="183"/>
      <c r="AP1269" s="183"/>
      <c r="AQ1269" s="183"/>
      <c r="AR1269" s="183"/>
      <c r="AS1269" s="183"/>
      <c r="AT1269" s="183"/>
      <c r="AU1269" s="183"/>
      <c r="AV1269" s="183"/>
      <c r="AW1269" s="183"/>
      <c r="AX1269" s="183"/>
      <c r="AY1269" s="183"/>
      <c r="AZ1269" s="183"/>
      <c r="BA1269" s="183"/>
      <c r="BB1269" s="183"/>
      <c r="BC1269" s="183"/>
      <c r="BD1269" s="183"/>
      <c r="BE1269" s="183"/>
      <c r="BF1269" s="183"/>
      <c r="BG1269" s="183"/>
      <c r="BH1269" s="183"/>
      <c r="BI1269" s="183"/>
      <c r="BJ1269" s="183"/>
      <c r="BK1269" s="183"/>
      <c r="BL1269" s="183"/>
      <c r="BM1269" s="183"/>
    </row>
    <row r="1270" spans="1:65" x14ac:dyDescent="0.2">
      <c r="A1270" s="110"/>
      <c r="B1270" s="110"/>
      <c r="C1270" s="110"/>
      <c r="D1270" s="183"/>
      <c r="E1270" s="183"/>
      <c r="F1270" s="183"/>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c r="AB1270" s="183"/>
      <c r="AC1270" s="183"/>
      <c r="AD1270" s="183"/>
      <c r="AE1270" s="183"/>
      <c r="AF1270" s="183"/>
      <c r="AG1270" s="183"/>
      <c r="AH1270" s="183"/>
      <c r="AI1270" s="183"/>
      <c r="AJ1270" s="183"/>
      <c r="AK1270" s="183"/>
      <c r="AL1270" s="183"/>
      <c r="AM1270" s="183"/>
      <c r="AN1270" s="183"/>
      <c r="AO1270" s="183"/>
      <c r="AP1270" s="183"/>
      <c r="AQ1270" s="183"/>
      <c r="AR1270" s="183"/>
      <c r="AS1270" s="183"/>
      <c r="AT1270" s="183"/>
      <c r="AU1270" s="183"/>
      <c r="AV1270" s="183"/>
      <c r="AW1270" s="183"/>
      <c r="AX1270" s="183"/>
      <c r="AY1270" s="183"/>
      <c r="AZ1270" s="183"/>
      <c r="BA1270" s="183"/>
      <c r="BB1270" s="183"/>
      <c r="BC1270" s="183"/>
      <c r="BD1270" s="183"/>
      <c r="BE1270" s="183"/>
      <c r="BF1270" s="183"/>
      <c r="BG1270" s="183"/>
      <c r="BH1270" s="183"/>
      <c r="BI1270" s="183"/>
      <c r="BJ1270" s="183"/>
      <c r="BK1270" s="183"/>
      <c r="BL1270" s="183"/>
      <c r="BM1270" s="183"/>
    </row>
    <row r="1271" spans="1:65" x14ac:dyDescent="0.2">
      <c r="A1271" s="110"/>
      <c r="B1271" s="110"/>
      <c r="C1271" s="110"/>
      <c r="D1271" s="183"/>
      <c r="E1271" s="183"/>
      <c r="F1271" s="183"/>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c r="AB1271" s="183"/>
      <c r="AC1271" s="183"/>
      <c r="AD1271" s="183"/>
      <c r="AE1271" s="183"/>
      <c r="AF1271" s="183"/>
      <c r="AG1271" s="183"/>
      <c r="AH1271" s="183"/>
      <c r="AI1271" s="183"/>
      <c r="AJ1271" s="183"/>
      <c r="AK1271" s="183"/>
      <c r="AL1271" s="183"/>
      <c r="AM1271" s="183"/>
      <c r="AN1271" s="183"/>
      <c r="AO1271" s="183"/>
      <c r="AP1271" s="183"/>
      <c r="AQ1271" s="183"/>
      <c r="AR1271" s="183"/>
      <c r="AS1271" s="183"/>
      <c r="AT1271" s="183"/>
      <c r="AU1271" s="183"/>
      <c r="AV1271" s="183"/>
      <c r="AW1271" s="183"/>
      <c r="AX1271" s="183"/>
      <c r="AY1271" s="183"/>
      <c r="AZ1271" s="183"/>
      <c r="BA1271" s="183"/>
      <c r="BB1271" s="183"/>
      <c r="BC1271" s="183"/>
      <c r="BD1271" s="183"/>
      <c r="BE1271" s="183"/>
      <c r="BF1271" s="183"/>
      <c r="BG1271" s="183"/>
      <c r="BH1271" s="183"/>
      <c r="BI1271" s="183"/>
      <c r="BJ1271" s="183"/>
      <c r="BK1271" s="183"/>
      <c r="BL1271" s="183"/>
      <c r="BM1271" s="183"/>
    </row>
    <row r="1272" spans="1:65" x14ac:dyDescent="0.2">
      <c r="A1272" s="110"/>
      <c r="B1272" s="110"/>
      <c r="C1272" s="110"/>
      <c r="D1272" s="183"/>
      <c r="E1272" s="183"/>
      <c r="F1272" s="183"/>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c r="AB1272" s="183"/>
      <c r="AC1272" s="183"/>
      <c r="AD1272" s="183"/>
      <c r="AE1272" s="183"/>
      <c r="AF1272" s="183"/>
      <c r="AG1272" s="183"/>
      <c r="AH1272" s="183"/>
      <c r="AI1272" s="183"/>
      <c r="AJ1272" s="183"/>
      <c r="AK1272" s="183"/>
      <c r="AL1272" s="183"/>
      <c r="AM1272" s="183"/>
      <c r="AN1272" s="183"/>
      <c r="AO1272" s="183"/>
      <c r="AP1272" s="183"/>
      <c r="AQ1272" s="183"/>
      <c r="AR1272" s="183"/>
      <c r="AS1272" s="183"/>
      <c r="AT1272" s="183"/>
      <c r="AU1272" s="183"/>
      <c r="AV1272" s="183"/>
      <c r="AW1272" s="183"/>
      <c r="AX1272" s="183"/>
      <c r="AY1272" s="183"/>
      <c r="AZ1272" s="183"/>
      <c r="BA1272" s="183"/>
      <c r="BB1272" s="183"/>
      <c r="BC1272" s="183"/>
      <c r="BD1272" s="183"/>
      <c r="BE1272" s="183"/>
      <c r="BF1272" s="183"/>
      <c r="BG1272" s="183"/>
      <c r="BH1272" s="183"/>
      <c r="BI1272" s="183"/>
      <c r="BJ1272" s="183"/>
      <c r="BK1272" s="183"/>
      <c r="BL1272" s="183"/>
      <c r="BM1272" s="183"/>
    </row>
    <row r="1273" spans="1:65" x14ac:dyDescent="0.2">
      <c r="A1273" s="110"/>
      <c r="B1273" s="110"/>
      <c r="C1273" s="110"/>
      <c r="D1273" s="183"/>
      <c r="E1273" s="183"/>
      <c r="F1273" s="183"/>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c r="AB1273" s="183"/>
      <c r="AC1273" s="183"/>
      <c r="AD1273" s="183"/>
      <c r="AE1273" s="183"/>
      <c r="AF1273" s="183"/>
      <c r="AG1273" s="183"/>
      <c r="AH1273" s="183"/>
      <c r="AI1273" s="183"/>
      <c r="AJ1273" s="183"/>
      <c r="AK1273" s="183"/>
      <c r="AL1273" s="183"/>
      <c r="AM1273" s="183"/>
      <c r="AN1273" s="183"/>
      <c r="AO1273" s="183"/>
      <c r="AP1273" s="183"/>
      <c r="AQ1273" s="183"/>
      <c r="AR1273" s="183"/>
      <c r="AS1273" s="183"/>
      <c r="AT1273" s="183"/>
      <c r="AU1273" s="183"/>
      <c r="AV1273" s="183"/>
      <c r="AW1273" s="183"/>
      <c r="AX1273" s="183"/>
      <c r="AY1273" s="183"/>
      <c r="AZ1273" s="183"/>
      <c r="BA1273" s="183"/>
      <c r="BB1273" s="183"/>
      <c r="BC1273" s="183"/>
      <c r="BD1273" s="183"/>
      <c r="BE1273" s="183"/>
      <c r="BF1273" s="183"/>
      <c r="BG1273" s="183"/>
      <c r="BH1273" s="183"/>
      <c r="BI1273" s="183"/>
      <c r="BJ1273" s="183"/>
      <c r="BK1273" s="183"/>
      <c r="BL1273" s="183"/>
      <c r="BM1273" s="183"/>
    </row>
    <row r="1274" spans="1:65" x14ac:dyDescent="0.2">
      <c r="A1274" s="110"/>
      <c r="B1274" s="110"/>
      <c r="C1274" s="110"/>
      <c r="D1274" s="183"/>
      <c r="E1274" s="183"/>
      <c r="F1274" s="183"/>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c r="AB1274" s="183"/>
      <c r="AC1274" s="183"/>
      <c r="AD1274" s="183"/>
      <c r="AE1274" s="183"/>
      <c r="AF1274" s="183"/>
      <c r="AG1274" s="183"/>
      <c r="AH1274" s="183"/>
      <c r="AI1274" s="183"/>
      <c r="AJ1274" s="183"/>
      <c r="AK1274" s="183"/>
      <c r="AL1274" s="183"/>
      <c r="AM1274" s="183"/>
      <c r="AN1274" s="183"/>
      <c r="AO1274" s="183"/>
      <c r="AP1274" s="183"/>
      <c r="AQ1274" s="183"/>
      <c r="AR1274" s="183"/>
      <c r="AS1274" s="183"/>
      <c r="AT1274" s="183"/>
      <c r="AU1274" s="183"/>
      <c r="AV1274" s="183"/>
      <c r="AW1274" s="183"/>
      <c r="AX1274" s="183"/>
      <c r="AY1274" s="183"/>
      <c r="AZ1274" s="183"/>
      <c r="BA1274" s="183"/>
      <c r="BB1274" s="183"/>
      <c r="BC1274" s="183"/>
      <c r="BD1274" s="183"/>
      <c r="BE1274" s="183"/>
      <c r="BF1274" s="183"/>
      <c r="BG1274" s="183"/>
      <c r="BH1274" s="183"/>
      <c r="BI1274" s="183"/>
      <c r="BJ1274" s="183"/>
      <c r="BK1274" s="183"/>
      <c r="BL1274" s="183"/>
      <c r="BM1274" s="183"/>
    </row>
    <row r="1275" spans="1:65" x14ac:dyDescent="0.2">
      <c r="A1275" s="110"/>
      <c r="B1275" s="110"/>
      <c r="C1275" s="110"/>
      <c r="D1275" s="183"/>
      <c r="E1275" s="183"/>
      <c r="F1275" s="183"/>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c r="AB1275" s="183"/>
      <c r="AC1275" s="183"/>
      <c r="AD1275" s="183"/>
      <c r="AE1275" s="183"/>
      <c r="AF1275" s="183"/>
      <c r="AG1275" s="183"/>
      <c r="AH1275" s="183"/>
      <c r="AI1275" s="183"/>
      <c r="AJ1275" s="183"/>
      <c r="AK1275" s="183"/>
      <c r="AL1275" s="183"/>
      <c r="AM1275" s="183"/>
      <c r="AN1275" s="183"/>
      <c r="AO1275" s="183"/>
      <c r="AP1275" s="183"/>
      <c r="AQ1275" s="183"/>
      <c r="AR1275" s="183"/>
      <c r="AS1275" s="183"/>
      <c r="AT1275" s="183"/>
      <c r="AU1275" s="183"/>
      <c r="AV1275" s="183"/>
      <c r="AW1275" s="183"/>
      <c r="AX1275" s="183"/>
      <c r="AY1275" s="183"/>
      <c r="AZ1275" s="183"/>
      <c r="BA1275" s="183"/>
      <c r="BB1275" s="183"/>
      <c r="BC1275" s="183"/>
      <c r="BD1275" s="183"/>
      <c r="BE1275" s="183"/>
      <c r="BF1275" s="183"/>
      <c r="BG1275" s="183"/>
      <c r="BH1275" s="183"/>
      <c r="BI1275" s="183"/>
      <c r="BJ1275" s="183"/>
      <c r="BK1275" s="183"/>
      <c r="BL1275" s="183"/>
      <c r="BM1275" s="183"/>
    </row>
    <row r="1276" spans="1:65" x14ac:dyDescent="0.2">
      <c r="A1276" s="110"/>
      <c r="B1276" s="110"/>
      <c r="C1276" s="110"/>
      <c r="D1276" s="183"/>
      <c r="E1276" s="183"/>
      <c r="F1276" s="183"/>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c r="AB1276" s="183"/>
      <c r="AC1276" s="183"/>
      <c r="AD1276" s="183"/>
      <c r="AE1276" s="183"/>
      <c r="AF1276" s="183"/>
      <c r="AG1276" s="183"/>
      <c r="AH1276" s="183"/>
      <c r="AI1276" s="183"/>
      <c r="AJ1276" s="183"/>
      <c r="AK1276" s="183"/>
      <c r="AL1276" s="183"/>
      <c r="AM1276" s="183"/>
      <c r="AN1276" s="183"/>
      <c r="AO1276" s="183"/>
      <c r="AP1276" s="183"/>
      <c r="AQ1276" s="183"/>
      <c r="AR1276" s="183"/>
      <c r="AS1276" s="183"/>
      <c r="AT1276" s="183"/>
      <c r="AU1276" s="183"/>
      <c r="AV1276" s="183"/>
      <c r="AW1276" s="183"/>
      <c r="AX1276" s="183"/>
      <c r="AY1276" s="183"/>
      <c r="AZ1276" s="183"/>
      <c r="BA1276" s="183"/>
      <c r="BB1276" s="183"/>
      <c r="BC1276" s="183"/>
      <c r="BD1276" s="183"/>
      <c r="BE1276" s="183"/>
      <c r="BF1276" s="183"/>
      <c r="BG1276" s="183"/>
      <c r="BH1276" s="183"/>
      <c r="BI1276" s="183"/>
      <c r="BJ1276" s="183"/>
      <c r="BK1276" s="183"/>
      <c r="BL1276" s="183"/>
      <c r="BM1276" s="183"/>
    </row>
    <row r="1277" spans="1:65" x14ac:dyDescent="0.2">
      <c r="A1277" s="110"/>
      <c r="B1277" s="110"/>
      <c r="C1277" s="110"/>
      <c r="D1277" s="183"/>
      <c r="E1277" s="183"/>
      <c r="F1277" s="183"/>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c r="AB1277" s="183"/>
      <c r="AC1277" s="183"/>
      <c r="AD1277" s="183"/>
      <c r="AE1277" s="183"/>
      <c r="AF1277" s="183"/>
      <c r="AG1277" s="183"/>
      <c r="AH1277" s="183"/>
      <c r="AI1277" s="183"/>
      <c r="AJ1277" s="183"/>
      <c r="AK1277" s="183"/>
      <c r="AL1277" s="183"/>
      <c r="AM1277" s="183"/>
      <c r="AN1277" s="183"/>
      <c r="AO1277" s="183"/>
      <c r="AP1277" s="183"/>
      <c r="AQ1277" s="183"/>
      <c r="AR1277" s="183"/>
      <c r="AS1277" s="183"/>
      <c r="AT1277" s="183"/>
      <c r="AU1277" s="183"/>
      <c r="AV1277" s="183"/>
      <c r="AW1277" s="183"/>
      <c r="AX1277" s="183"/>
      <c r="AY1277" s="183"/>
      <c r="AZ1277" s="183"/>
      <c r="BA1277" s="183"/>
      <c r="BB1277" s="183"/>
      <c r="BC1277" s="183"/>
      <c r="BD1277" s="183"/>
      <c r="BE1277" s="183"/>
      <c r="BF1277" s="183"/>
      <c r="BG1277" s="183"/>
      <c r="BH1277" s="183"/>
      <c r="BI1277" s="183"/>
      <c r="BJ1277" s="183"/>
      <c r="BK1277" s="183"/>
      <c r="BL1277" s="183"/>
      <c r="BM1277" s="183"/>
    </row>
    <row r="1278" spans="1:65" x14ac:dyDescent="0.2">
      <c r="A1278" s="110"/>
      <c r="B1278" s="110"/>
      <c r="C1278" s="110"/>
      <c r="D1278" s="183"/>
      <c r="E1278" s="183"/>
      <c r="F1278" s="183"/>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c r="AB1278" s="183"/>
      <c r="AC1278" s="183"/>
      <c r="AD1278" s="183"/>
      <c r="AE1278" s="183"/>
      <c r="AF1278" s="183"/>
      <c r="AG1278" s="183"/>
      <c r="AH1278" s="183"/>
      <c r="AI1278" s="183"/>
      <c r="AJ1278" s="183"/>
      <c r="AK1278" s="183"/>
      <c r="AL1278" s="183"/>
      <c r="AM1278" s="183"/>
      <c r="AN1278" s="183"/>
      <c r="AO1278" s="183"/>
      <c r="AP1278" s="183"/>
      <c r="AQ1278" s="183"/>
      <c r="AR1278" s="183"/>
      <c r="AS1278" s="183"/>
      <c r="AT1278" s="183"/>
      <c r="AU1278" s="183"/>
      <c r="AV1278" s="183"/>
      <c r="AW1278" s="183"/>
      <c r="AX1278" s="183"/>
      <c r="AY1278" s="183"/>
      <c r="AZ1278" s="183"/>
      <c r="BA1278" s="183"/>
      <c r="BB1278" s="183"/>
      <c r="BC1278" s="183"/>
      <c r="BD1278" s="183"/>
      <c r="BE1278" s="183"/>
      <c r="BF1278" s="183"/>
      <c r="BG1278" s="183"/>
      <c r="BH1278" s="183"/>
      <c r="BI1278" s="183"/>
      <c r="BJ1278" s="183"/>
      <c r="BK1278" s="183"/>
      <c r="BL1278" s="183"/>
      <c r="BM1278" s="183"/>
    </row>
    <row r="1279" spans="1:65" x14ac:dyDescent="0.2">
      <c r="A1279" s="110"/>
      <c r="B1279" s="110"/>
      <c r="C1279" s="110"/>
      <c r="D1279" s="183"/>
      <c r="E1279" s="183"/>
      <c r="F1279" s="183"/>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c r="AB1279" s="183"/>
      <c r="AC1279" s="183"/>
      <c r="AD1279" s="183"/>
      <c r="AE1279" s="183"/>
      <c r="AF1279" s="183"/>
      <c r="AG1279" s="183"/>
      <c r="AH1279" s="183"/>
      <c r="AI1279" s="183"/>
      <c r="AJ1279" s="183"/>
      <c r="AK1279" s="183"/>
      <c r="AL1279" s="183"/>
      <c r="AM1279" s="183"/>
      <c r="AN1279" s="183"/>
      <c r="AO1279" s="183"/>
      <c r="AP1279" s="183"/>
      <c r="AQ1279" s="183"/>
      <c r="AR1279" s="183"/>
      <c r="AS1279" s="183"/>
      <c r="AT1279" s="183"/>
      <c r="AU1279" s="183"/>
      <c r="AV1279" s="183"/>
      <c r="AW1279" s="183"/>
      <c r="AX1279" s="183"/>
      <c r="AY1279" s="183"/>
      <c r="AZ1279" s="183"/>
      <c r="BA1279" s="183"/>
      <c r="BB1279" s="183"/>
      <c r="BC1279" s="183"/>
      <c r="BD1279" s="183"/>
      <c r="BE1279" s="183"/>
      <c r="BF1279" s="183"/>
      <c r="BG1279" s="183"/>
      <c r="BH1279" s="183"/>
      <c r="BI1279" s="183"/>
      <c r="BJ1279" s="183"/>
      <c r="BK1279" s="183"/>
      <c r="BL1279" s="183"/>
      <c r="BM1279" s="183"/>
    </row>
    <row r="1280" spans="1:65" x14ac:dyDescent="0.2">
      <c r="A1280" s="110"/>
      <c r="B1280" s="110"/>
      <c r="C1280" s="110"/>
      <c r="D1280" s="183"/>
      <c r="E1280" s="183"/>
      <c r="F1280" s="183"/>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c r="AB1280" s="183"/>
      <c r="AC1280" s="183"/>
      <c r="AD1280" s="183"/>
      <c r="AE1280" s="183"/>
      <c r="AF1280" s="183"/>
      <c r="AG1280" s="183"/>
      <c r="AH1280" s="183"/>
      <c r="AI1280" s="183"/>
      <c r="AJ1280" s="183"/>
      <c r="AK1280" s="183"/>
      <c r="AL1280" s="183"/>
      <c r="AM1280" s="183"/>
      <c r="AN1280" s="183"/>
      <c r="AO1280" s="183"/>
      <c r="AP1280" s="183"/>
      <c r="AQ1280" s="183"/>
      <c r="AR1280" s="183"/>
      <c r="AS1280" s="183"/>
      <c r="AT1280" s="183"/>
      <c r="AU1280" s="183"/>
      <c r="AV1280" s="183"/>
      <c r="AW1280" s="183"/>
      <c r="AX1280" s="183"/>
      <c r="AY1280" s="183"/>
      <c r="AZ1280" s="183"/>
      <c r="BA1280" s="183"/>
      <c r="BB1280" s="183"/>
      <c r="BC1280" s="183"/>
      <c r="BD1280" s="183"/>
      <c r="BE1280" s="183"/>
      <c r="BF1280" s="183"/>
      <c r="BG1280" s="183"/>
      <c r="BH1280" s="183"/>
      <c r="BI1280" s="183"/>
      <c r="BJ1280" s="183"/>
      <c r="BK1280" s="183"/>
      <c r="BL1280" s="183"/>
      <c r="BM1280" s="183"/>
    </row>
    <row r="1281" spans="1:65" x14ac:dyDescent="0.2">
      <c r="A1281" s="110"/>
      <c r="B1281" s="110"/>
      <c r="C1281" s="110"/>
      <c r="D1281" s="183"/>
      <c r="E1281" s="183"/>
      <c r="F1281" s="183"/>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c r="AB1281" s="183"/>
      <c r="AC1281" s="183"/>
      <c r="AD1281" s="183"/>
      <c r="AE1281" s="183"/>
      <c r="AF1281" s="183"/>
      <c r="AG1281" s="183"/>
      <c r="AH1281" s="183"/>
      <c r="AI1281" s="183"/>
      <c r="AJ1281" s="183"/>
      <c r="AK1281" s="183"/>
      <c r="AL1281" s="183"/>
      <c r="AM1281" s="183"/>
      <c r="AN1281" s="183"/>
      <c r="AO1281" s="183"/>
      <c r="AP1281" s="183"/>
      <c r="AQ1281" s="183"/>
      <c r="AR1281" s="183"/>
      <c r="AS1281" s="183"/>
      <c r="AT1281" s="183"/>
      <c r="AU1281" s="183"/>
      <c r="AV1281" s="183"/>
      <c r="AW1281" s="183"/>
      <c r="AX1281" s="183"/>
      <c r="AY1281" s="183"/>
      <c r="AZ1281" s="183"/>
      <c r="BA1281" s="183"/>
      <c r="BB1281" s="183"/>
      <c r="BC1281" s="183"/>
      <c r="BD1281" s="183"/>
      <c r="BE1281" s="183"/>
      <c r="BF1281" s="183"/>
      <c r="BG1281" s="183"/>
      <c r="BH1281" s="183"/>
      <c r="BI1281" s="183"/>
      <c r="BJ1281" s="183"/>
      <c r="BK1281" s="183"/>
      <c r="BL1281" s="183"/>
      <c r="BM1281" s="183"/>
    </row>
    <row r="1282" spans="1:65" x14ac:dyDescent="0.2">
      <c r="A1282" s="110"/>
      <c r="B1282" s="110"/>
      <c r="C1282" s="110"/>
      <c r="D1282" s="183"/>
      <c r="E1282" s="183"/>
      <c r="F1282" s="183"/>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c r="AB1282" s="183"/>
      <c r="AC1282" s="183"/>
      <c r="AD1282" s="183"/>
      <c r="AE1282" s="183"/>
      <c r="AF1282" s="183"/>
      <c r="AG1282" s="183"/>
      <c r="AH1282" s="183"/>
      <c r="AI1282" s="183"/>
      <c r="AJ1282" s="183"/>
      <c r="AK1282" s="183"/>
      <c r="AL1282" s="183"/>
      <c r="AM1282" s="183"/>
      <c r="AN1282" s="183"/>
      <c r="AO1282" s="183"/>
      <c r="AP1282" s="183"/>
      <c r="AQ1282" s="183"/>
      <c r="AR1282" s="183"/>
      <c r="AS1282" s="183"/>
      <c r="AT1282" s="183"/>
      <c r="AU1282" s="183"/>
      <c r="AV1282" s="183"/>
      <c r="AW1282" s="183"/>
      <c r="AX1282" s="183"/>
      <c r="AY1282" s="183"/>
      <c r="AZ1282" s="183"/>
      <c r="BA1282" s="183"/>
      <c r="BB1282" s="183"/>
      <c r="BC1282" s="183"/>
      <c r="BD1282" s="183"/>
      <c r="BE1282" s="183"/>
      <c r="BF1282" s="183"/>
      <c r="BG1282" s="183"/>
      <c r="BH1282" s="183"/>
      <c r="BI1282" s="183"/>
      <c r="BJ1282" s="183"/>
      <c r="BK1282" s="183"/>
      <c r="BL1282" s="183"/>
      <c r="BM1282" s="183"/>
    </row>
    <row r="1283" spans="1:65" x14ac:dyDescent="0.2">
      <c r="A1283" s="110"/>
      <c r="B1283" s="110"/>
      <c r="C1283" s="110"/>
      <c r="D1283" s="183"/>
      <c r="E1283" s="183"/>
      <c r="F1283" s="183"/>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c r="AB1283" s="183"/>
      <c r="AC1283" s="183"/>
      <c r="AD1283" s="183"/>
      <c r="AE1283" s="183"/>
      <c r="AF1283" s="183"/>
      <c r="AG1283" s="183"/>
      <c r="AH1283" s="183"/>
      <c r="AI1283" s="183"/>
      <c r="AJ1283" s="183"/>
      <c r="AK1283" s="183"/>
      <c r="AL1283" s="183"/>
      <c r="AM1283" s="183"/>
      <c r="AN1283" s="183"/>
      <c r="AO1283" s="183"/>
      <c r="AP1283" s="183"/>
      <c r="AQ1283" s="183"/>
      <c r="AR1283" s="183"/>
      <c r="AS1283" s="183"/>
      <c r="AT1283" s="183"/>
      <c r="AU1283" s="183"/>
      <c r="AV1283" s="183"/>
      <c r="AW1283" s="183"/>
      <c r="AX1283" s="183"/>
      <c r="AY1283" s="183"/>
      <c r="AZ1283" s="183"/>
      <c r="BA1283" s="183"/>
      <c r="BB1283" s="183"/>
      <c r="BC1283" s="183"/>
      <c r="BD1283" s="183"/>
      <c r="BE1283" s="183"/>
      <c r="BF1283" s="183"/>
      <c r="BG1283" s="183"/>
      <c r="BH1283" s="183"/>
      <c r="BI1283" s="183"/>
      <c r="BJ1283" s="183"/>
      <c r="BK1283" s="183"/>
      <c r="BL1283" s="183"/>
      <c r="BM1283" s="183"/>
    </row>
    <row r="1284" spans="1:65" x14ac:dyDescent="0.2">
      <c r="A1284" s="110"/>
      <c r="B1284" s="110"/>
      <c r="C1284" s="110"/>
      <c r="D1284" s="183"/>
      <c r="E1284" s="183"/>
      <c r="F1284" s="183"/>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c r="AB1284" s="183"/>
      <c r="AC1284" s="183"/>
      <c r="AD1284" s="183"/>
      <c r="AE1284" s="183"/>
      <c r="AF1284" s="183"/>
      <c r="AG1284" s="183"/>
      <c r="AH1284" s="183"/>
      <c r="AI1284" s="183"/>
      <c r="AJ1284" s="183"/>
      <c r="AK1284" s="183"/>
      <c r="AL1284" s="183"/>
      <c r="AM1284" s="183"/>
      <c r="AN1284" s="183"/>
      <c r="AO1284" s="183"/>
      <c r="AP1284" s="183"/>
      <c r="AQ1284" s="183"/>
      <c r="AR1284" s="183"/>
      <c r="AS1284" s="183"/>
      <c r="AT1284" s="183"/>
      <c r="AU1284" s="183"/>
      <c r="AV1284" s="183"/>
      <c r="AW1284" s="183"/>
      <c r="AX1284" s="183"/>
      <c r="AY1284" s="183"/>
      <c r="AZ1284" s="183"/>
      <c r="BA1284" s="183"/>
      <c r="BB1284" s="183"/>
      <c r="BC1284" s="183"/>
      <c r="BD1284" s="183"/>
      <c r="BE1284" s="183"/>
      <c r="BF1284" s="183"/>
      <c r="BG1284" s="183"/>
      <c r="BH1284" s="183"/>
      <c r="BI1284" s="183"/>
      <c r="BJ1284" s="183"/>
      <c r="BK1284" s="183"/>
      <c r="BL1284" s="183"/>
      <c r="BM1284" s="183"/>
    </row>
    <row r="1285" spans="1:65" x14ac:dyDescent="0.2">
      <c r="A1285" s="110"/>
      <c r="B1285" s="110"/>
      <c r="C1285" s="110"/>
      <c r="D1285" s="183"/>
      <c r="E1285" s="183"/>
      <c r="F1285" s="183"/>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c r="AB1285" s="183"/>
      <c r="AC1285" s="183"/>
      <c r="AD1285" s="183"/>
      <c r="AE1285" s="183"/>
      <c r="AF1285" s="183"/>
      <c r="AG1285" s="183"/>
      <c r="AH1285" s="183"/>
      <c r="AI1285" s="183"/>
      <c r="AJ1285" s="183"/>
      <c r="AK1285" s="183"/>
      <c r="AL1285" s="183"/>
      <c r="AM1285" s="183"/>
      <c r="AN1285" s="183"/>
      <c r="AO1285" s="183"/>
      <c r="AP1285" s="183"/>
      <c r="AQ1285" s="183"/>
      <c r="AR1285" s="183"/>
      <c r="AS1285" s="183"/>
      <c r="AT1285" s="183"/>
      <c r="AU1285" s="183"/>
      <c r="AV1285" s="183"/>
      <c r="AW1285" s="183"/>
      <c r="AX1285" s="183"/>
      <c r="AY1285" s="183"/>
      <c r="AZ1285" s="183"/>
      <c r="BA1285" s="183"/>
      <c r="BB1285" s="183"/>
      <c r="BC1285" s="183"/>
      <c r="BD1285" s="183"/>
      <c r="BE1285" s="183"/>
      <c r="BF1285" s="183"/>
      <c r="BG1285" s="183"/>
      <c r="BH1285" s="183"/>
      <c r="BI1285" s="183"/>
      <c r="BJ1285" s="183"/>
      <c r="BK1285" s="183"/>
      <c r="BL1285" s="183"/>
      <c r="BM1285" s="183"/>
    </row>
    <row r="1286" spans="1:65" x14ac:dyDescent="0.2">
      <c r="A1286" s="110"/>
      <c r="B1286" s="110"/>
      <c r="C1286" s="110"/>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183"/>
      <c r="AV1286" s="183"/>
      <c r="AW1286" s="183"/>
      <c r="AX1286" s="183"/>
      <c r="AY1286" s="183"/>
      <c r="AZ1286" s="183"/>
      <c r="BA1286" s="183"/>
      <c r="BB1286" s="183"/>
      <c r="BC1286" s="183"/>
      <c r="BD1286" s="183"/>
      <c r="BE1286" s="183"/>
      <c r="BF1286" s="183"/>
      <c r="BG1286" s="183"/>
      <c r="BH1286" s="183"/>
      <c r="BI1286" s="183"/>
      <c r="BJ1286" s="183"/>
      <c r="BK1286" s="183"/>
      <c r="BL1286" s="183"/>
      <c r="BM1286" s="183"/>
    </row>
    <row r="1287" spans="1:65" x14ac:dyDescent="0.2">
      <c r="A1287" s="110"/>
      <c r="B1287" s="110"/>
      <c r="C1287" s="110"/>
      <c r="D1287" s="183"/>
      <c r="E1287" s="183"/>
      <c r="F1287" s="183"/>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c r="AB1287" s="183"/>
      <c r="AC1287" s="183"/>
      <c r="AD1287" s="183"/>
      <c r="AE1287" s="183"/>
      <c r="AF1287" s="183"/>
      <c r="AG1287" s="183"/>
      <c r="AH1287" s="183"/>
      <c r="AI1287" s="183"/>
      <c r="AJ1287" s="183"/>
      <c r="AK1287" s="183"/>
      <c r="AL1287" s="183"/>
      <c r="AM1287" s="183"/>
      <c r="AN1287" s="183"/>
      <c r="AO1287" s="183"/>
      <c r="AP1287" s="183"/>
      <c r="AQ1287" s="183"/>
      <c r="AR1287" s="183"/>
      <c r="AS1287" s="183"/>
      <c r="AT1287" s="183"/>
      <c r="AU1287" s="183"/>
      <c r="AV1287" s="183"/>
      <c r="AW1287" s="183"/>
      <c r="AX1287" s="183"/>
      <c r="AY1287" s="183"/>
      <c r="AZ1287" s="183"/>
      <c r="BA1287" s="183"/>
      <c r="BB1287" s="183"/>
      <c r="BC1287" s="183"/>
      <c r="BD1287" s="183"/>
      <c r="BE1287" s="183"/>
      <c r="BF1287" s="183"/>
      <c r="BG1287" s="183"/>
      <c r="BH1287" s="183"/>
      <c r="BI1287" s="183"/>
      <c r="BJ1287" s="183"/>
      <c r="BK1287" s="183"/>
      <c r="BL1287" s="183"/>
      <c r="BM1287" s="183"/>
    </row>
    <row r="1288" spans="1:65" x14ac:dyDescent="0.2">
      <c r="A1288" s="110"/>
      <c r="B1288" s="110"/>
      <c r="C1288" s="110"/>
      <c r="D1288" s="183"/>
      <c r="E1288" s="183"/>
      <c r="F1288" s="183"/>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c r="AB1288" s="183"/>
      <c r="AC1288" s="183"/>
      <c r="AD1288" s="183"/>
      <c r="AE1288" s="183"/>
      <c r="AF1288" s="183"/>
      <c r="AG1288" s="183"/>
      <c r="AH1288" s="183"/>
      <c r="AI1288" s="183"/>
      <c r="AJ1288" s="183"/>
      <c r="AK1288" s="183"/>
      <c r="AL1288" s="183"/>
      <c r="AM1288" s="183"/>
      <c r="AN1288" s="183"/>
      <c r="AO1288" s="183"/>
      <c r="AP1288" s="183"/>
      <c r="AQ1288" s="183"/>
      <c r="AR1288" s="183"/>
      <c r="AS1288" s="183"/>
      <c r="AT1288" s="183"/>
      <c r="AU1288" s="183"/>
      <c r="AV1288" s="183"/>
      <c r="AW1288" s="183"/>
      <c r="AX1288" s="183"/>
      <c r="AY1288" s="183"/>
      <c r="AZ1288" s="183"/>
      <c r="BA1288" s="183"/>
      <c r="BB1288" s="183"/>
      <c r="BC1288" s="183"/>
      <c r="BD1288" s="183"/>
      <c r="BE1288" s="183"/>
      <c r="BF1288" s="183"/>
      <c r="BG1288" s="183"/>
      <c r="BH1288" s="183"/>
      <c r="BI1288" s="183"/>
      <c r="BJ1288" s="183"/>
      <c r="BK1288" s="183"/>
      <c r="BL1288" s="183"/>
      <c r="BM1288" s="183"/>
    </row>
    <row r="1289" spans="1:65" x14ac:dyDescent="0.2">
      <c r="A1289" s="110"/>
      <c r="B1289" s="110"/>
      <c r="C1289" s="110"/>
      <c r="D1289" s="183"/>
      <c r="E1289" s="183"/>
      <c r="F1289" s="183"/>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c r="AB1289" s="183"/>
      <c r="AC1289" s="183"/>
      <c r="AD1289" s="183"/>
      <c r="AE1289" s="183"/>
      <c r="AF1289" s="183"/>
      <c r="AG1289" s="183"/>
      <c r="AH1289" s="183"/>
      <c r="AI1289" s="183"/>
      <c r="AJ1289" s="183"/>
      <c r="AK1289" s="183"/>
      <c r="AL1289" s="183"/>
      <c r="AM1289" s="183"/>
      <c r="AN1289" s="183"/>
      <c r="AO1289" s="183"/>
      <c r="AP1289" s="183"/>
      <c r="AQ1289" s="183"/>
      <c r="AR1289" s="183"/>
      <c r="AS1289" s="183"/>
      <c r="AT1289" s="183"/>
      <c r="AU1289" s="183"/>
      <c r="AV1289" s="183"/>
      <c r="AW1289" s="183"/>
      <c r="AX1289" s="183"/>
      <c r="AY1289" s="183"/>
      <c r="AZ1289" s="183"/>
      <c r="BA1289" s="183"/>
      <c r="BB1289" s="183"/>
      <c r="BC1289" s="183"/>
      <c r="BD1289" s="183"/>
      <c r="BE1289" s="183"/>
      <c r="BF1289" s="183"/>
      <c r="BG1289" s="183"/>
      <c r="BH1289" s="183"/>
      <c r="BI1289" s="183"/>
      <c r="BJ1289" s="183"/>
      <c r="BK1289" s="183"/>
      <c r="BL1289" s="183"/>
      <c r="BM1289" s="183"/>
    </row>
    <row r="1290" spans="1:65" x14ac:dyDescent="0.2">
      <c r="A1290" s="110"/>
      <c r="B1290" s="110"/>
      <c r="C1290" s="110"/>
      <c r="D1290" s="183"/>
      <c r="E1290" s="183"/>
      <c r="F1290" s="183"/>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c r="AB1290" s="183"/>
      <c r="AC1290" s="183"/>
      <c r="AD1290" s="183"/>
      <c r="AE1290" s="183"/>
      <c r="AF1290" s="183"/>
      <c r="AG1290" s="183"/>
      <c r="AH1290" s="183"/>
      <c r="AI1290" s="183"/>
      <c r="AJ1290" s="183"/>
      <c r="AK1290" s="183"/>
      <c r="AL1290" s="183"/>
      <c r="AM1290" s="183"/>
      <c r="AN1290" s="183"/>
      <c r="AO1290" s="183"/>
      <c r="AP1290" s="183"/>
      <c r="AQ1290" s="183"/>
      <c r="AR1290" s="183"/>
      <c r="AS1290" s="183"/>
      <c r="AT1290" s="183"/>
      <c r="AU1290" s="183"/>
      <c r="AV1290" s="183"/>
      <c r="AW1290" s="183"/>
      <c r="AX1290" s="183"/>
      <c r="AY1290" s="183"/>
      <c r="AZ1290" s="183"/>
      <c r="BA1290" s="183"/>
      <c r="BB1290" s="183"/>
      <c r="BC1290" s="183"/>
      <c r="BD1290" s="183"/>
      <c r="BE1290" s="183"/>
      <c r="BF1290" s="183"/>
      <c r="BG1290" s="183"/>
      <c r="BH1290" s="183"/>
      <c r="BI1290" s="183"/>
      <c r="BJ1290" s="183"/>
      <c r="BK1290" s="183"/>
      <c r="BL1290" s="183"/>
      <c r="BM1290" s="183"/>
    </row>
    <row r="1291" spans="1:65" x14ac:dyDescent="0.2">
      <c r="A1291" s="110"/>
      <c r="B1291" s="110"/>
      <c r="C1291" s="110"/>
      <c r="D1291" s="183"/>
      <c r="E1291" s="183"/>
      <c r="F1291" s="183"/>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c r="AB1291" s="183"/>
      <c r="AC1291" s="183"/>
      <c r="AD1291" s="183"/>
      <c r="AE1291" s="183"/>
      <c r="AF1291" s="183"/>
      <c r="AG1291" s="183"/>
      <c r="AH1291" s="183"/>
      <c r="AI1291" s="183"/>
      <c r="AJ1291" s="183"/>
      <c r="AK1291" s="183"/>
      <c r="AL1291" s="183"/>
      <c r="AM1291" s="183"/>
      <c r="AN1291" s="183"/>
      <c r="AO1291" s="183"/>
      <c r="AP1291" s="183"/>
      <c r="AQ1291" s="183"/>
      <c r="AR1291" s="183"/>
      <c r="AS1291" s="183"/>
      <c r="AT1291" s="183"/>
      <c r="AU1291" s="183"/>
      <c r="AV1291" s="183"/>
      <c r="AW1291" s="183"/>
      <c r="AX1291" s="183"/>
      <c r="AY1291" s="183"/>
      <c r="AZ1291" s="183"/>
      <c r="BA1291" s="183"/>
      <c r="BB1291" s="183"/>
      <c r="BC1291" s="183"/>
      <c r="BD1291" s="183"/>
      <c r="BE1291" s="183"/>
      <c r="BF1291" s="183"/>
      <c r="BG1291" s="183"/>
      <c r="BH1291" s="183"/>
      <c r="BI1291" s="183"/>
      <c r="BJ1291" s="183"/>
      <c r="BK1291" s="183"/>
      <c r="BL1291" s="183"/>
      <c r="BM1291" s="183"/>
    </row>
    <row r="1292" spans="1:65" x14ac:dyDescent="0.2">
      <c r="A1292" s="110"/>
      <c r="B1292" s="110"/>
      <c r="C1292" s="110"/>
      <c r="D1292" s="183"/>
      <c r="E1292" s="183"/>
      <c r="F1292" s="183"/>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c r="AB1292" s="183"/>
      <c r="AC1292" s="183"/>
      <c r="AD1292" s="183"/>
      <c r="AE1292" s="183"/>
      <c r="AF1292" s="183"/>
      <c r="AG1292" s="183"/>
      <c r="AH1292" s="183"/>
      <c r="AI1292" s="183"/>
      <c r="AJ1292" s="183"/>
      <c r="AK1292" s="183"/>
      <c r="AL1292" s="183"/>
      <c r="AM1292" s="183"/>
      <c r="AN1292" s="183"/>
      <c r="AO1292" s="183"/>
      <c r="AP1292" s="183"/>
      <c r="AQ1292" s="183"/>
      <c r="AR1292" s="183"/>
      <c r="AS1292" s="183"/>
      <c r="AT1292" s="183"/>
      <c r="AU1292" s="183"/>
      <c r="AV1292" s="183"/>
      <c r="AW1292" s="183"/>
      <c r="AX1292" s="183"/>
      <c r="AY1292" s="183"/>
      <c r="AZ1292" s="183"/>
      <c r="BA1292" s="183"/>
      <c r="BB1292" s="183"/>
      <c r="BC1292" s="183"/>
      <c r="BD1292" s="183"/>
      <c r="BE1292" s="183"/>
      <c r="BF1292" s="183"/>
      <c r="BG1292" s="183"/>
      <c r="BH1292" s="183"/>
      <c r="BI1292" s="183"/>
      <c r="BJ1292" s="183"/>
      <c r="BK1292" s="183"/>
      <c r="BL1292" s="183"/>
      <c r="BM1292" s="183"/>
    </row>
  </sheetData>
  <phoneticPr fontId="9" type="noConversion"/>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sheetViews>
  <sheetFormatPr defaultColWidth="14.140625" defaultRowHeight="12.75" x14ac:dyDescent="0.2"/>
  <cols>
    <col min="1" max="1" width="18.140625" bestFit="1" customWidth="1"/>
    <col min="2" max="2" width="25.5703125" bestFit="1" customWidth="1"/>
    <col min="3" max="3" width="14.7109375" bestFit="1" customWidth="1"/>
    <col min="4" max="4" width="20" customWidth="1"/>
  </cols>
  <sheetData>
    <row r="1" spans="1:4" x14ac:dyDescent="0.2">
      <c r="A1" t="s">
        <v>19</v>
      </c>
      <c r="B1" t="s">
        <v>1</v>
      </c>
      <c r="C1" t="s">
        <v>148</v>
      </c>
      <c r="D1" t="s">
        <v>475</v>
      </c>
    </row>
    <row r="2" spans="1:4" x14ac:dyDescent="0.2">
      <c r="A2" t="s">
        <v>474</v>
      </c>
      <c r="B2">
        <v>2</v>
      </c>
      <c r="C2">
        <v>2</v>
      </c>
      <c r="D2">
        <v>1</v>
      </c>
    </row>
  </sheetData>
  <phoneticPr fontId="9"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3" x14ac:dyDescent="0.2">
      <c r="A1" s="191" t="s">
        <v>571</v>
      </c>
      <c r="B1" s="191" t="s">
        <v>572</v>
      </c>
      <c r="C1">
        <v>1</v>
      </c>
    </row>
  </sheetData>
  <phoneticPr fontId="9"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2" x14ac:dyDescent="0.2">
      <c r="A1" s="191" t="s">
        <v>580</v>
      </c>
      <c r="B1" s="191">
        <v>1</v>
      </c>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8"/>
  </sheetPr>
  <dimension ref="A1:AH76"/>
  <sheetViews>
    <sheetView showGridLines="0" topLeftCell="A2" zoomScale="80" workbookViewId="0">
      <selection activeCell="A2" sqref="A2"/>
    </sheetView>
  </sheetViews>
  <sheetFormatPr defaultRowHeight="12.75" x14ac:dyDescent="0.2"/>
  <cols>
    <col min="1" max="1" width="14.85546875" bestFit="1" customWidth="1"/>
    <col min="2" max="2" width="3.5703125" customWidth="1"/>
    <col min="3" max="3" width="0" hidden="1" customWidth="1"/>
    <col min="4" max="4" width="9.5703125" hidden="1" customWidth="1"/>
    <col min="5" max="34" width="55.7109375" customWidth="1"/>
  </cols>
  <sheetData>
    <row r="1" spans="1:34" hidden="1" x14ac:dyDescent="0.2">
      <c r="A1" s="110"/>
      <c r="B1" s="110"/>
      <c r="C1" s="110"/>
      <c r="D1" s="110"/>
      <c r="E1" s="110"/>
      <c r="F1" s="110"/>
      <c r="G1" s="110"/>
      <c r="H1" s="110"/>
      <c r="I1" s="110"/>
      <c r="J1" s="110"/>
      <c r="K1" t="s">
        <v>106</v>
      </c>
    </row>
    <row r="2" spans="1:34" x14ac:dyDescent="0.2">
      <c r="A2" s="110"/>
      <c r="B2" s="110"/>
      <c r="C2" s="110"/>
      <c r="D2" s="110"/>
      <c r="E2" s="110"/>
      <c r="F2" s="110"/>
      <c r="G2" s="110"/>
      <c r="H2" s="110"/>
      <c r="I2" s="110"/>
      <c r="J2" s="110"/>
    </row>
    <row r="3" spans="1:34" x14ac:dyDescent="0.2">
      <c r="A3" s="110"/>
      <c r="B3" s="110"/>
      <c r="C3" s="110"/>
      <c r="D3" s="110"/>
      <c r="E3" s="419" t="s">
        <v>222</v>
      </c>
      <c r="F3" s="110"/>
      <c r="G3" s="110"/>
      <c r="H3" s="110"/>
      <c r="I3" s="110"/>
      <c r="J3" s="110"/>
    </row>
    <row r="4" spans="1:34" ht="12.75" customHeight="1" x14ac:dyDescent="0.2">
      <c r="A4" s="110"/>
      <c r="B4" s="110"/>
      <c r="C4" s="110"/>
      <c r="D4" s="110"/>
      <c r="E4" s="419"/>
      <c r="F4" s="112"/>
      <c r="G4" s="119"/>
      <c r="H4" s="119"/>
      <c r="I4" s="110"/>
      <c r="J4" s="110"/>
    </row>
    <row r="5" spans="1:34" x14ac:dyDescent="0.2">
      <c r="A5" s="173" t="s">
        <v>225</v>
      </c>
      <c r="B5" s="124"/>
      <c r="C5" s="124"/>
      <c r="D5" s="110"/>
      <c r="E5" s="110"/>
      <c r="F5" s="124"/>
      <c r="G5" s="124"/>
      <c r="H5" s="124"/>
      <c r="I5" s="110"/>
      <c r="J5" s="110"/>
    </row>
    <row r="6" spans="1:34" x14ac:dyDescent="0.2">
      <c r="A6" s="152" t="str">
        <f ca="1">HYPERLINK(Current_Period_Link,"Show Current Period")</f>
        <v>Show Current Period</v>
      </c>
      <c r="B6" s="110"/>
      <c r="C6" s="110"/>
      <c r="D6" s="110"/>
      <c r="E6" s="130"/>
      <c r="F6" s="124"/>
      <c r="G6" s="124"/>
      <c r="H6" s="124"/>
      <c r="I6" s="110"/>
      <c r="J6" s="110"/>
    </row>
    <row r="7" spans="1:34" x14ac:dyDescent="0.2">
      <c r="A7" s="152" t="s">
        <v>216</v>
      </c>
      <c r="B7" s="110"/>
      <c r="C7" s="110"/>
      <c r="D7" s="110"/>
      <c r="E7" s="113">
        <f>COLUMN()-2</f>
        <v>3</v>
      </c>
      <c r="F7" s="113">
        <f t="shared" ref="F7:AH7" si="0">COLUMN()-2</f>
        <v>4</v>
      </c>
      <c r="G7" s="113">
        <f t="shared" si="0"/>
        <v>5</v>
      </c>
      <c r="H7" s="113">
        <f t="shared" si="0"/>
        <v>6</v>
      </c>
      <c r="I7" s="113">
        <f t="shared" si="0"/>
        <v>7</v>
      </c>
      <c r="J7" s="113">
        <f t="shared" si="0"/>
        <v>8</v>
      </c>
      <c r="K7" s="113">
        <f t="shared" si="0"/>
        <v>9</v>
      </c>
      <c r="L7" s="113">
        <f t="shared" si="0"/>
        <v>10</v>
      </c>
      <c r="M7" s="113">
        <f t="shared" si="0"/>
        <v>11</v>
      </c>
      <c r="N7" s="113">
        <f t="shared" si="0"/>
        <v>12</v>
      </c>
      <c r="O7" s="113">
        <f t="shared" si="0"/>
        <v>13</v>
      </c>
      <c r="P7" s="113">
        <f t="shared" si="0"/>
        <v>14</v>
      </c>
      <c r="Q7" s="113">
        <f t="shared" si="0"/>
        <v>15</v>
      </c>
      <c r="R7" s="113">
        <f t="shared" si="0"/>
        <v>16</v>
      </c>
      <c r="S7" s="113">
        <f t="shared" si="0"/>
        <v>17</v>
      </c>
      <c r="T7" s="113">
        <f t="shared" si="0"/>
        <v>18</v>
      </c>
      <c r="U7" s="113">
        <f t="shared" si="0"/>
        <v>19</v>
      </c>
      <c r="V7" s="113">
        <f t="shared" si="0"/>
        <v>20</v>
      </c>
      <c r="W7" s="113">
        <f t="shared" si="0"/>
        <v>21</v>
      </c>
      <c r="X7" s="113">
        <f t="shared" si="0"/>
        <v>22</v>
      </c>
      <c r="Y7" s="113">
        <f t="shared" si="0"/>
        <v>23</v>
      </c>
      <c r="Z7" s="113">
        <f t="shared" si="0"/>
        <v>24</v>
      </c>
      <c r="AA7" s="113">
        <f t="shared" si="0"/>
        <v>25</v>
      </c>
      <c r="AB7" s="113">
        <f t="shared" si="0"/>
        <v>26</v>
      </c>
      <c r="AC7" s="113">
        <f t="shared" si="0"/>
        <v>27</v>
      </c>
      <c r="AD7" s="113">
        <f t="shared" si="0"/>
        <v>28</v>
      </c>
      <c r="AE7" s="113">
        <f t="shared" si="0"/>
        <v>29</v>
      </c>
      <c r="AF7" s="113">
        <f t="shared" si="0"/>
        <v>30</v>
      </c>
      <c r="AG7" s="113">
        <f t="shared" si="0"/>
        <v>31</v>
      </c>
      <c r="AH7" s="113">
        <f t="shared" si="0"/>
        <v>32</v>
      </c>
    </row>
    <row r="8" spans="1:34" x14ac:dyDescent="0.2">
      <c r="A8" s="152" t="s">
        <v>222</v>
      </c>
      <c r="B8" s="110"/>
      <c r="C8" s="110"/>
      <c r="D8" s="110"/>
      <c r="E8" s="165" t="str">
        <f ca="1">IF(LEN(E9)=0,"",IF(AND(LEN(F9)=0,'Planning View'!$H$5&gt;1),"(Last) Item Name","Item Name"))</f>
        <v>Item Name</v>
      </c>
      <c r="F8" s="165" t="str">
        <f ca="1">IF(LEN(F9)=0,"",IF(AND(LEN(G9)=0,'Planning View'!$H$5&gt;1),"(Last) Item Name","Item Name"))</f>
        <v/>
      </c>
      <c r="G8" s="165" t="str">
        <f ca="1">IF(LEN(G9)=0,"",IF(AND(LEN(H9)=0,'Planning View'!$H$5&gt;1),"(Last) Item Name","Item Name"))</f>
        <v/>
      </c>
      <c r="H8" s="165" t="str">
        <f ca="1">IF(LEN(H9)=0,"",IF(AND(LEN(I9)=0,'Planning View'!$H$5&gt;1),"(Last) Item Name","Item Name"))</f>
        <v/>
      </c>
      <c r="I8" s="165" t="str">
        <f ca="1">IF(LEN(I9)=0,"",IF(AND(LEN(J9)=0,'Planning View'!$H$5&gt;1),"(Last) Item Name","Item Name"))</f>
        <v/>
      </c>
      <c r="J8" s="165" t="str">
        <f ca="1">IF(LEN(J9)=0,"",IF(AND(LEN(K9)=0,'Planning View'!$H$5&gt;1),"(Last) Item Name","Item Name"))</f>
        <v/>
      </c>
      <c r="K8" s="165" t="str">
        <f ca="1">IF(LEN(K9)=0,"",IF(AND(LEN(L9)=0,'Planning View'!$H$5&gt;1),"(Last) Item Name","Item Name"))</f>
        <v/>
      </c>
      <c r="L8" s="165" t="str">
        <f ca="1">IF(LEN(L9)=0,"",IF(AND(LEN(M9)=0,'Planning View'!$H$5&gt;1),"(Last) Item Name","Item Name"))</f>
        <v/>
      </c>
      <c r="M8" s="165" t="str">
        <f ca="1">IF(LEN(M9)=0,"",IF(AND(LEN(N9)=0,'Planning View'!$H$5&gt;1),"(Last) Item Name","Item Name"))</f>
        <v/>
      </c>
      <c r="N8" s="165" t="str">
        <f ca="1">IF(LEN(N9)=0,"",IF(AND(LEN(O9)=0,'Planning View'!$H$5&gt;1),"(Last) Item Name","Item Name"))</f>
        <v/>
      </c>
      <c r="O8" s="165" t="str">
        <f ca="1">IF(LEN(O9)=0,"",IF(AND(LEN(P9)=0,'Planning View'!$H$5&gt;1),"(Last) Item Name","Item Name"))</f>
        <v/>
      </c>
      <c r="P8" s="165" t="str">
        <f ca="1">IF(LEN(P9)=0,"",IF(AND(LEN(Q9)=0,'Planning View'!$H$5&gt;1),"(Last) Item Name","Item Name"))</f>
        <v/>
      </c>
      <c r="Q8" s="165" t="str">
        <f ca="1">IF(LEN(Q9)=0,"",IF(AND(LEN(R9)=0,'Planning View'!$H$5&gt;1),"(Last) Item Name","Item Name"))</f>
        <v/>
      </c>
      <c r="R8" s="165" t="str">
        <f ca="1">IF(LEN(R9)=0,"",IF(AND(LEN(S9)=0,'Planning View'!$H$5&gt;1),"(Last) Item Name","Item Name"))</f>
        <v/>
      </c>
      <c r="S8" s="165" t="str">
        <f ca="1">IF(LEN(S9)=0,"",IF(AND(LEN(T9)=0,'Planning View'!$H$5&gt;1),"(Last) Item Name","Item Name"))</f>
        <v/>
      </c>
      <c r="T8" s="165" t="str">
        <f ca="1">IF(LEN(T9)=0,"",IF(AND(LEN(U9)=0,'Planning View'!$H$5&gt;1),"(Last) Item Name","Item Name"))</f>
        <v/>
      </c>
      <c r="U8" s="165" t="str">
        <f ca="1">IF(LEN(U9)=0,"",IF(AND(LEN(V9)=0,'Planning View'!$H$5&gt;1),"(Last) Item Name","Item Name"))</f>
        <v/>
      </c>
      <c r="V8" s="165" t="str">
        <f ca="1">IF(LEN(V9)=0,"",IF(AND(LEN(W9)=0,'Planning View'!$H$5&gt;1),"(Last) Item Name","Item Name"))</f>
        <v/>
      </c>
      <c r="W8" s="165" t="str">
        <f ca="1">IF(LEN(W9)=0,"",IF(AND(LEN(X9)=0,'Planning View'!$H$5&gt;1),"(Last) Item Name","Item Name"))</f>
        <v/>
      </c>
      <c r="X8" s="165" t="str">
        <f ca="1">IF(LEN(X9)=0,"",IF(AND(LEN(Y9)=0,'Planning View'!$H$5&gt;1),"(Last) Item Name","Item Name"))</f>
        <v/>
      </c>
      <c r="Y8" s="165" t="str">
        <f ca="1">IF(LEN(Y9)=0,"",IF(AND(LEN(Z9)=0,'Planning View'!$H$5&gt;1),"(Last) Item Name","Item Name"))</f>
        <v/>
      </c>
      <c r="Z8" s="165" t="str">
        <f ca="1">IF(LEN(Z9)=0,"",IF(AND(LEN(AA9)=0,'Planning View'!$H$5&gt;1),"(Last) Item Name","Item Name"))</f>
        <v/>
      </c>
      <c r="AA8" s="165" t="str">
        <f ca="1">IF(LEN(AA9)=0,"",IF(AND(LEN(AB9)=0,'Planning View'!$H$5&gt;1),"(Last) Item Name","Item Name"))</f>
        <v/>
      </c>
      <c r="AB8" s="165" t="str">
        <f ca="1">IF(LEN(AB9)=0,"",IF(AND(LEN(AC9)=0,'Planning View'!$H$5&gt;1),"(Last) Item Name","Item Name"))</f>
        <v/>
      </c>
      <c r="AC8" s="165" t="str">
        <f ca="1">IF(LEN(AC9)=0,"",IF(AND(LEN(AD9)=0,'Planning View'!$H$5&gt;1),"(Last) Item Name","Item Name"))</f>
        <v/>
      </c>
      <c r="AD8" s="165" t="str">
        <f ca="1">IF(LEN(AD9)=0,"",IF(AND(LEN(AE9)=0,'Planning View'!$H$5&gt;1),"(Last) Item Name","Item Name"))</f>
        <v/>
      </c>
      <c r="AE8" s="165" t="str">
        <f ca="1">IF(LEN(AE9)=0,"",IF(AND(LEN(AF9)=0,'Planning View'!$H$5&gt;1),"(Last) Item Name","Item Name"))</f>
        <v/>
      </c>
      <c r="AF8" s="165" t="str">
        <f ca="1">IF(LEN(AF9)=0,"",IF(AND(LEN(AG9)=0,'Planning View'!$H$5&gt;1),"(Last) Item Name","Item Name"))</f>
        <v/>
      </c>
      <c r="AG8" s="165" t="str">
        <f ca="1">IF(LEN(AG9)=0,"",IF(AND(LEN(AH9)=0,'Planning View'!$H$5&gt;1),"(Last) Item Name","Item Name"))</f>
        <v/>
      </c>
      <c r="AH8" s="165" t="str">
        <f ca="1">IF(LEN(AH9)=0,"",IF(AND(LEN(AI9)=0,'Planning View'!$H$5&gt;1),"(Last) Item Name","Item Name"))</f>
        <v/>
      </c>
    </row>
    <row r="9" spans="1:34" x14ac:dyDescent="0.2">
      <c r="A9" s="113">
        <v>6</v>
      </c>
      <c r="B9" s="126"/>
      <c r="C9" s="110"/>
      <c r="D9" s="110"/>
      <c r="E9" s="167" t="str">
        <f ca="1">IF(LEN('Metrics &amp; Attributes View'!N15)=0,"",'Metrics &amp; Attributes View'!N15)</f>
        <v>AMERICAN EXPRESS100^AMERICAN EXPRESS100</v>
      </c>
      <c r="F9" s="167" t="str">
        <f ca="1">IF(LEN('Metrics &amp; Attributes View'!O15)=0,"",'Metrics &amp; Attributes View'!O15)</f>
        <v/>
      </c>
      <c r="G9" s="167" t="str">
        <f ca="1">IF(LEN('Metrics &amp; Attributes View'!P15)=0,"",'Metrics &amp; Attributes View'!P15)</f>
        <v/>
      </c>
      <c r="H9" s="167" t="str">
        <f ca="1">IF(LEN('Metrics &amp; Attributes View'!Q15)=0,"",'Metrics &amp; Attributes View'!Q15)</f>
        <v/>
      </c>
      <c r="I9" s="167" t="str">
        <f ca="1">IF(LEN('Metrics &amp; Attributes View'!R15)=0,"",'Metrics &amp; Attributes View'!R15)</f>
        <v/>
      </c>
      <c r="J9" s="167" t="str">
        <f ca="1">IF(LEN('Metrics &amp; Attributes View'!S15)=0,"",'Metrics &amp; Attributes View'!S15)</f>
        <v/>
      </c>
      <c r="K9" s="167" t="str">
        <f ca="1">IF(LEN('Metrics &amp; Attributes View'!T15)=0,"",'Metrics &amp; Attributes View'!T15)</f>
        <v/>
      </c>
      <c r="L9" s="167" t="str">
        <f ca="1">IF(LEN('Metrics &amp; Attributes View'!U15)=0,"",'Metrics &amp; Attributes View'!U15)</f>
        <v/>
      </c>
      <c r="M9" s="167" t="str">
        <f ca="1">IF(LEN('Metrics &amp; Attributes View'!V15)=0,"",'Metrics &amp; Attributes View'!V15)</f>
        <v/>
      </c>
      <c r="N9" s="167" t="str">
        <f ca="1">IF(LEN('Metrics &amp; Attributes View'!W15)=0,"",'Metrics &amp; Attributes View'!W15)</f>
        <v/>
      </c>
      <c r="O9" s="167" t="str">
        <f ca="1">IF(LEN('Metrics &amp; Attributes View'!X15)=0,"",'Metrics &amp; Attributes View'!X15)</f>
        <v/>
      </c>
      <c r="P9" s="167" t="str">
        <f ca="1">IF(LEN('Metrics &amp; Attributes View'!Y15)=0,"",'Metrics &amp; Attributes View'!Y15)</f>
        <v/>
      </c>
      <c r="Q9" s="167" t="str">
        <f ca="1">IF(LEN('Metrics &amp; Attributes View'!Z15)=0,"",'Metrics &amp; Attributes View'!Z15)</f>
        <v/>
      </c>
      <c r="R9" s="167" t="str">
        <f ca="1">IF(LEN('Metrics &amp; Attributes View'!AA15)=0,"",'Metrics &amp; Attributes View'!AA15)</f>
        <v/>
      </c>
      <c r="S9" s="167" t="str">
        <f ca="1">IF(LEN('Metrics &amp; Attributes View'!AB15)=0,"",'Metrics &amp; Attributes View'!AB15)</f>
        <v/>
      </c>
      <c r="T9" s="167" t="str">
        <f ca="1">IF(LEN('Metrics &amp; Attributes View'!AC15)=0,"",'Metrics &amp; Attributes View'!AC15)</f>
        <v/>
      </c>
      <c r="U9" s="167" t="str">
        <f ca="1">IF(LEN('Metrics &amp; Attributes View'!AD15)=0,"",'Metrics &amp; Attributes View'!AD15)</f>
        <v/>
      </c>
      <c r="V9" s="167" t="str">
        <f ca="1">IF(LEN('Metrics &amp; Attributes View'!AE15)=0,"",'Metrics &amp; Attributes View'!AE15)</f>
        <v/>
      </c>
      <c r="W9" s="167" t="str">
        <f ca="1">IF(LEN('Metrics &amp; Attributes View'!AF15)=0,"",'Metrics &amp; Attributes View'!AF15)</f>
        <v/>
      </c>
      <c r="X9" s="167" t="str">
        <f ca="1">IF(LEN('Metrics &amp; Attributes View'!AG15)=0,"",'Metrics &amp; Attributes View'!AG15)</f>
        <v/>
      </c>
      <c r="Y9" s="167" t="str">
        <f ca="1">IF(LEN('Metrics &amp; Attributes View'!AH15)=0,"",'Metrics &amp; Attributes View'!AH15)</f>
        <v/>
      </c>
      <c r="Z9" s="167" t="str">
        <f ca="1">IF(LEN('Metrics &amp; Attributes View'!AI15)=0,"",'Metrics &amp; Attributes View'!AI15)</f>
        <v/>
      </c>
      <c r="AA9" s="167" t="str">
        <f ca="1">IF(LEN('Metrics &amp; Attributes View'!AJ15)=0,"",'Metrics &amp; Attributes View'!AJ15)</f>
        <v/>
      </c>
      <c r="AB9" s="167" t="str">
        <f ca="1">IF(LEN('Metrics &amp; Attributes View'!AK15)=0,"",'Metrics &amp; Attributes View'!AK15)</f>
        <v/>
      </c>
      <c r="AC9" s="167" t="str">
        <f ca="1">IF(LEN('Metrics &amp; Attributes View'!AL15)=0,"",'Metrics &amp; Attributes View'!AL15)</f>
        <v/>
      </c>
      <c r="AD9" s="167" t="str">
        <f ca="1">IF(LEN('Metrics &amp; Attributes View'!AM15)=0,"",'Metrics &amp; Attributes View'!AM15)</f>
        <v/>
      </c>
      <c r="AE9" s="167" t="str">
        <f ca="1">IF(LEN('Metrics &amp; Attributes View'!AN15)=0,"",'Metrics &amp; Attributes View'!AN15)</f>
        <v/>
      </c>
      <c r="AF9" s="167" t="str">
        <f ca="1">IF(LEN('Metrics &amp; Attributes View'!AO15)=0,"",'Metrics &amp; Attributes View'!AO15)</f>
        <v/>
      </c>
      <c r="AG9" s="167" t="str">
        <f ca="1">IF(LEN('Metrics &amp; Attributes View'!AP15)=0,"",'Metrics &amp; Attributes View'!AP15)</f>
        <v/>
      </c>
      <c r="AH9" s="167" t="str">
        <f ca="1">IF(LEN('Metrics &amp; Attributes View'!AQ15)=0,"",'Metrics &amp; Attributes View'!AQ15)</f>
        <v/>
      </c>
    </row>
    <row r="10" spans="1:34" x14ac:dyDescent="0.2">
      <c r="A10" s="110"/>
      <c r="B10" s="126"/>
      <c r="C10" s="110"/>
      <c r="D10" s="110"/>
      <c r="E10" s="166" t="str">
        <f ca="1">IF(LEN('Metrics &amp; Attributes View'!N15)=0,"","Filtering used when downloading this template:")</f>
        <v>Filtering used when downloading this template:</v>
      </c>
      <c r="F10" s="166" t="str">
        <f ca="1">IF(LEN('Metrics &amp; Attributes View'!O15)=0,"","Filtering used when downloading this template:")</f>
        <v/>
      </c>
      <c r="G10" s="166" t="str">
        <f ca="1">IF(LEN('Metrics &amp; Attributes View'!P15)=0,"","Filtering used when downloading this template:")</f>
        <v/>
      </c>
      <c r="H10" s="166" t="str">
        <f ca="1">IF(LEN('Metrics &amp; Attributes View'!Q15)=0,"","Filtering used when downloading this template:")</f>
        <v/>
      </c>
      <c r="I10" s="166" t="str">
        <f ca="1">IF(LEN('Metrics &amp; Attributes View'!R15)=0,"","Filtering used when downloading this template:")</f>
        <v/>
      </c>
      <c r="J10" s="166" t="str">
        <f ca="1">IF(LEN('Metrics &amp; Attributes View'!S15)=0,"","Filtering used when downloading this template:")</f>
        <v/>
      </c>
      <c r="K10" s="166" t="str">
        <f ca="1">IF(LEN('Metrics &amp; Attributes View'!T15)=0,"","Filtering used when downloading this template:")</f>
        <v/>
      </c>
      <c r="L10" s="166" t="str">
        <f ca="1">IF(LEN('Metrics &amp; Attributes View'!U15)=0,"","Filtering used when downloading this template:")</f>
        <v/>
      </c>
      <c r="M10" s="166" t="str">
        <f ca="1">IF(LEN('Metrics &amp; Attributes View'!V15)=0,"","Filtering used when downloading this template:")</f>
        <v/>
      </c>
      <c r="N10" s="166" t="str">
        <f ca="1">IF(LEN('Metrics &amp; Attributes View'!W15)=0,"","Filtering used when downloading this template:")</f>
        <v/>
      </c>
      <c r="O10" s="166" t="str">
        <f ca="1">IF(LEN('Metrics &amp; Attributes View'!X15)=0,"","Filtering used when downloading this template:")</f>
        <v/>
      </c>
      <c r="P10" s="166" t="str">
        <f ca="1">IF(LEN('Metrics &amp; Attributes View'!Y15)=0,"","Filtering used when downloading this template:")</f>
        <v/>
      </c>
      <c r="Q10" s="166" t="str">
        <f ca="1">IF(LEN('Metrics &amp; Attributes View'!Z15)=0,"","Filtering used when downloading this template:")</f>
        <v/>
      </c>
      <c r="R10" s="166" t="str">
        <f ca="1">IF(LEN('Metrics &amp; Attributes View'!AA15)=0,"","Filtering used when downloading this template:")</f>
        <v/>
      </c>
      <c r="S10" s="166" t="str">
        <f ca="1">IF(LEN('Metrics &amp; Attributes View'!AB15)=0,"","Filtering used when downloading this template:")</f>
        <v/>
      </c>
      <c r="T10" s="166" t="str">
        <f ca="1">IF(LEN('Metrics &amp; Attributes View'!AC15)=0,"","Filtering used when downloading this template:")</f>
        <v/>
      </c>
      <c r="U10" s="166" t="str">
        <f ca="1">IF(LEN('Metrics &amp; Attributes View'!AD15)=0,"","Filtering used when downloading this template:")</f>
        <v/>
      </c>
      <c r="V10" s="166" t="str">
        <f ca="1">IF(LEN('Metrics &amp; Attributes View'!AE15)=0,"","Filtering used when downloading this template:")</f>
        <v/>
      </c>
      <c r="W10" s="166" t="str">
        <f ca="1">IF(LEN('Metrics &amp; Attributes View'!AF15)=0,"","Filtering used when downloading this template:")</f>
        <v/>
      </c>
      <c r="X10" s="166" t="str">
        <f ca="1">IF(LEN('Metrics &amp; Attributes View'!AG15)=0,"","Filtering used when downloading this template:")</f>
        <v/>
      </c>
      <c r="Y10" s="166" t="str">
        <f ca="1">IF(LEN('Metrics &amp; Attributes View'!AH15)=0,"","Filtering used when downloading this template:")</f>
        <v/>
      </c>
      <c r="Z10" s="166" t="str">
        <f ca="1">IF(LEN('Metrics &amp; Attributes View'!AI15)=0,"","Filtering used when downloading this template:")</f>
        <v/>
      </c>
      <c r="AA10" s="166" t="str">
        <f ca="1">IF(LEN('Metrics &amp; Attributes View'!AJ15)=0,"","Filtering used when downloading this template:")</f>
        <v/>
      </c>
      <c r="AB10" s="166" t="str">
        <f ca="1">IF(LEN('Metrics &amp; Attributes View'!AK15)=0,"","Filtering used when downloading this template:")</f>
        <v/>
      </c>
      <c r="AC10" s="166" t="str">
        <f ca="1">IF(LEN('Metrics &amp; Attributes View'!AL15)=0,"","Filtering used when downloading this template:")</f>
        <v/>
      </c>
      <c r="AD10" s="166" t="str">
        <f ca="1">IF(LEN('Metrics &amp; Attributes View'!AM15)=0,"","Filtering used when downloading this template:")</f>
        <v/>
      </c>
      <c r="AE10" s="166" t="str">
        <f ca="1">IF(LEN('Metrics &amp; Attributes View'!AN15)=0,"","Filtering used when downloading this template:")</f>
        <v/>
      </c>
      <c r="AF10" s="166" t="str">
        <f ca="1">IF(LEN('Metrics &amp; Attributes View'!AO15)=0,"","Filtering used when downloading this template:")</f>
        <v/>
      </c>
      <c r="AG10" s="166" t="str">
        <f ca="1">IF(LEN('Metrics &amp; Attributes View'!AP15)=0,"","Filtering used when downloading this template:")</f>
        <v/>
      </c>
      <c r="AH10" s="166" t="str">
        <f ca="1">IF(LEN('Metrics &amp; Attributes View'!AQ15)=0,"","Filtering used when downloading this template:")</f>
        <v/>
      </c>
    </row>
    <row r="11" spans="1:34" ht="30" customHeight="1" x14ac:dyDescent="0.2">
      <c r="A11" s="110"/>
      <c r="B11" s="113" t="str">
        <f t="shared" ref="B11:B28" si="1">IF(ROW()-$A$9&gt;26, CHAR(64+INT((ROW()-$A$9-1)/26)),"")&amp;CHAR(65+MOD(ROW()-$A$9-1, 26))</f>
        <v>E</v>
      </c>
      <c r="C11" s="110"/>
      <c r="D11" s="110"/>
      <c r="E11" s="168" t="str">
        <f t="shared" ref="E11:T11" ca="1" si="2">IF(LEN(INDIRECT("SWSHEETMETA!"&amp;$B11&amp;E$7))=0,"",MID(INDIRECT("SWSHEETMETA!"&amp;$B11&amp;E$7),5,LEN(INDIRECT("SWSHEETMETA!"&amp;$B11&amp;E$7))))</f>
        <v>PRODUCT HIERARCHY at FAMILY_CD equals SPR-77</v>
      </c>
      <c r="F11" s="168" t="str">
        <f t="shared" ca="1" si="2"/>
        <v/>
      </c>
      <c r="G11" s="168" t="str">
        <f t="shared" ca="1" si="2"/>
        <v/>
      </c>
      <c r="H11" s="168" t="str">
        <f t="shared" ca="1" si="2"/>
        <v/>
      </c>
      <c r="I11" s="168" t="str">
        <f t="shared" ca="1" si="2"/>
        <v/>
      </c>
      <c r="J11" s="168" t="str">
        <f t="shared" ca="1" si="2"/>
        <v/>
      </c>
      <c r="K11" s="168" t="str">
        <f t="shared" ca="1" si="2"/>
        <v/>
      </c>
      <c r="L11" s="168" t="str">
        <f t="shared" ca="1" si="2"/>
        <v/>
      </c>
      <c r="M11" s="168" t="str">
        <f t="shared" ca="1" si="2"/>
        <v/>
      </c>
      <c r="N11" s="168" t="str">
        <f t="shared" ca="1" si="2"/>
        <v/>
      </c>
      <c r="O11" s="168" t="str">
        <f t="shared" ca="1" si="2"/>
        <v/>
      </c>
      <c r="P11" s="168" t="str">
        <f t="shared" ca="1" si="2"/>
        <v/>
      </c>
      <c r="Q11" s="168" t="str">
        <f t="shared" ca="1" si="2"/>
        <v/>
      </c>
      <c r="R11" s="168" t="str">
        <f t="shared" ca="1" si="2"/>
        <v/>
      </c>
      <c r="S11" s="168" t="str">
        <f t="shared" ca="1" si="2"/>
        <v/>
      </c>
      <c r="T11" s="168" t="str">
        <f t="shared" ca="1" si="2"/>
        <v/>
      </c>
      <c r="U11" s="168" t="str">
        <f t="shared" ref="F11:AH20" ca="1" si="3">IF(LEN(INDIRECT("SWSHEETMETA!"&amp;$B11&amp;U$7))=0,"",MID(INDIRECT("SWSHEETMETA!"&amp;$B11&amp;U$7),5,LEN(INDIRECT("SWSHEETMETA!"&amp;$B11&amp;U$7))))</f>
        <v/>
      </c>
      <c r="V11" s="168" t="str">
        <f t="shared" ca="1" si="3"/>
        <v/>
      </c>
      <c r="W11" s="168" t="str">
        <f t="shared" ca="1" si="3"/>
        <v/>
      </c>
      <c r="X11" s="168" t="str">
        <f t="shared" ca="1" si="3"/>
        <v/>
      </c>
      <c r="Y11" s="168" t="str">
        <f t="shared" ca="1" si="3"/>
        <v/>
      </c>
      <c r="Z11" s="168" t="str">
        <f t="shared" ca="1" si="3"/>
        <v/>
      </c>
      <c r="AA11" s="168" t="str">
        <f t="shared" ca="1" si="3"/>
        <v/>
      </c>
      <c r="AB11" s="168" t="str">
        <f t="shared" ca="1" si="3"/>
        <v/>
      </c>
      <c r="AC11" s="168" t="str">
        <f t="shared" ca="1" si="3"/>
        <v/>
      </c>
      <c r="AD11" s="168" t="str">
        <f t="shared" ca="1" si="3"/>
        <v/>
      </c>
      <c r="AE11" s="168" t="str">
        <f t="shared" ca="1" si="3"/>
        <v/>
      </c>
      <c r="AF11" s="168" t="str">
        <f t="shared" ca="1" si="3"/>
        <v/>
      </c>
      <c r="AG11" s="168" t="str">
        <f t="shared" ca="1" si="3"/>
        <v/>
      </c>
      <c r="AH11" s="168" t="str">
        <f t="shared" ca="1" si="3"/>
        <v/>
      </c>
    </row>
    <row r="12" spans="1:34" ht="30" customHeight="1" x14ac:dyDescent="0.2">
      <c r="A12" s="110"/>
      <c r="B12" s="113" t="str">
        <f t="shared" si="1"/>
        <v>F</v>
      </c>
      <c r="C12" s="110"/>
      <c r="D12" s="110"/>
      <c r="E12" s="168" t="str">
        <f t="shared" ref="E12:E25" ca="1" si="4">IF(LEN(INDIRECT("SWSHEETMETA!"&amp;$B12&amp;E$7))=0,"",MID(INDIRECT("SWSHEETMETA!"&amp;$B12&amp;E$7),5,LEN(INDIRECT("SWSHEETMETA!"&amp;$B12&amp;E$7))))</f>
        <v>CUSTOMER HIERARCHY at ALL equals TRUE</v>
      </c>
      <c r="F12" s="168" t="str">
        <f t="shared" ca="1" si="3"/>
        <v/>
      </c>
      <c r="G12" s="168" t="str">
        <f t="shared" ca="1" si="3"/>
        <v/>
      </c>
      <c r="H12" s="168" t="str">
        <f t="shared" ca="1" si="3"/>
        <v/>
      </c>
      <c r="I12" s="168" t="str">
        <f t="shared" ca="1" si="3"/>
        <v/>
      </c>
      <c r="J12" s="168" t="str">
        <f t="shared" ca="1" si="3"/>
        <v/>
      </c>
      <c r="K12" s="168" t="str">
        <f t="shared" ca="1" si="3"/>
        <v/>
      </c>
      <c r="L12" s="168" t="str">
        <f t="shared" ca="1" si="3"/>
        <v/>
      </c>
      <c r="M12" s="168" t="str">
        <f t="shared" ca="1" si="3"/>
        <v/>
      </c>
      <c r="N12" s="168" t="str">
        <f t="shared" ca="1" si="3"/>
        <v/>
      </c>
      <c r="O12" s="168" t="str">
        <f t="shared" ca="1" si="3"/>
        <v/>
      </c>
      <c r="P12" s="168" t="str">
        <f t="shared" ca="1" si="3"/>
        <v/>
      </c>
      <c r="Q12" s="168" t="str">
        <f t="shared" ca="1" si="3"/>
        <v/>
      </c>
      <c r="R12" s="168" t="str">
        <f t="shared" ca="1" si="3"/>
        <v/>
      </c>
      <c r="S12" s="168" t="str">
        <f t="shared" ca="1" si="3"/>
        <v/>
      </c>
      <c r="T12" s="168" t="str">
        <f t="shared" ca="1" si="3"/>
        <v/>
      </c>
      <c r="U12" s="168" t="str">
        <f t="shared" ca="1" si="3"/>
        <v/>
      </c>
      <c r="V12" s="168" t="str">
        <f t="shared" ca="1" si="3"/>
        <v/>
      </c>
      <c r="W12" s="168" t="str">
        <f t="shared" ca="1" si="3"/>
        <v/>
      </c>
      <c r="X12" s="168" t="str">
        <f t="shared" ca="1" si="3"/>
        <v/>
      </c>
      <c r="Y12" s="168" t="str">
        <f t="shared" ca="1" si="3"/>
        <v/>
      </c>
      <c r="Z12" s="168" t="str">
        <f t="shared" ca="1" si="3"/>
        <v/>
      </c>
      <c r="AA12" s="168" t="str">
        <f t="shared" ca="1" si="3"/>
        <v/>
      </c>
      <c r="AB12" s="168" t="str">
        <f t="shared" ca="1" si="3"/>
        <v/>
      </c>
      <c r="AC12" s="168" t="str">
        <f t="shared" ca="1" si="3"/>
        <v/>
      </c>
      <c r="AD12" s="168" t="str">
        <f t="shared" ca="1" si="3"/>
        <v/>
      </c>
      <c r="AE12" s="168" t="str">
        <f t="shared" ca="1" si="3"/>
        <v/>
      </c>
      <c r="AF12" s="168" t="str">
        <f t="shared" ca="1" si="3"/>
        <v/>
      </c>
      <c r="AG12" s="168" t="str">
        <f t="shared" ca="1" si="3"/>
        <v/>
      </c>
      <c r="AH12" s="168" t="str">
        <f t="shared" ca="1" si="3"/>
        <v/>
      </c>
    </row>
    <row r="13" spans="1:34" ht="30" customHeight="1" x14ac:dyDescent="0.2">
      <c r="A13" s="110"/>
      <c r="B13" s="113" t="str">
        <f t="shared" si="1"/>
        <v>G</v>
      </c>
      <c r="C13" s="110"/>
      <c r="D13" s="110"/>
      <c r="E13" s="168" t="str">
        <f t="shared" ca="1" si="4"/>
        <v>SOURCE HIERARCHY at ALL equals TRUE</v>
      </c>
      <c r="F13" s="168" t="str">
        <f t="shared" ca="1" si="3"/>
        <v/>
      </c>
      <c r="G13" s="168" t="str">
        <f t="shared" ca="1" si="3"/>
        <v/>
      </c>
      <c r="H13" s="168" t="str">
        <f t="shared" ca="1" si="3"/>
        <v/>
      </c>
      <c r="I13" s="168" t="str">
        <f t="shared" ca="1" si="3"/>
        <v/>
      </c>
      <c r="J13" s="168" t="str">
        <f t="shared" ca="1" si="3"/>
        <v/>
      </c>
      <c r="K13" s="168" t="str">
        <f t="shared" ca="1" si="3"/>
        <v/>
      </c>
      <c r="L13" s="168" t="str">
        <f t="shared" ca="1" si="3"/>
        <v/>
      </c>
      <c r="M13" s="168" t="str">
        <f t="shared" ca="1" si="3"/>
        <v/>
      </c>
      <c r="N13" s="168" t="str">
        <f t="shared" ca="1" si="3"/>
        <v/>
      </c>
      <c r="O13" s="168" t="str">
        <f t="shared" ca="1" si="3"/>
        <v/>
      </c>
      <c r="P13" s="168" t="str">
        <f t="shared" ca="1" si="3"/>
        <v/>
      </c>
      <c r="Q13" s="168" t="str">
        <f t="shared" ca="1" si="3"/>
        <v/>
      </c>
      <c r="R13" s="168" t="str">
        <f t="shared" ca="1" si="3"/>
        <v/>
      </c>
      <c r="S13" s="168" t="str">
        <f t="shared" ca="1" si="3"/>
        <v/>
      </c>
      <c r="T13" s="168" t="str">
        <f t="shared" ca="1" si="3"/>
        <v/>
      </c>
      <c r="U13" s="168" t="str">
        <f t="shared" ca="1" si="3"/>
        <v/>
      </c>
      <c r="V13" s="168" t="str">
        <f t="shared" ca="1" si="3"/>
        <v/>
      </c>
      <c r="W13" s="168" t="str">
        <f t="shared" ca="1" si="3"/>
        <v/>
      </c>
      <c r="X13" s="168" t="str">
        <f t="shared" ca="1" si="3"/>
        <v/>
      </c>
      <c r="Y13" s="168" t="str">
        <f t="shared" ca="1" si="3"/>
        <v/>
      </c>
      <c r="Z13" s="168" t="str">
        <f t="shared" ca="1" si="3"/>
        <v/>
      </c>
      <c r="AA13" s="168" t="str">
        <f t="shared" ca="1" si="3"/>
        <v/>
      </c>
      <c r="AB13" s="168" t="str">
        <f t="shared" ca="1" si="3"/>
        <v/>
      </c>
      <c r="AC13" s="168" t="str">
        <f t="shared" ca="1" si="3"/>
        <v/>
      </c>
      <c r="AD13" s="168" t="str">
        <f t="shared" ca="1" si="3"/>
        <v/>
      </c>
      <c r="AE13" s="168" t="str">
        <f t="shared" ca="1" si="3"/>
        <v/>
      </c>
      <c r="AF13" s="168" t="str">
        <f t="shared" ca="1" si="3"/>
        <v/>
      </c>
      <c r="AG13" s="168" t="str">
        <f t="shared" ca="1" si="3"/>
        <v/>
      </c>
      <c r="AH13" s="168" t="str">
        <f t="shared" ca="1" si="3"/>
        <v/>
      </c>
    </row>
    <row r="14" spans="1:34" ht="30" customHeight="1" x14ac:dyDescent="0.2">
      <c r="A14" s="110"/>
      <c r="B14" s="113" t="str">
        <f t="shared" si="1"/>
        <v>H</v>
      </c>
      <c r="C14" s="110"/>
      <c r="D14" s="110"/>
      <c r="E14" s="168" t="str">
        <f t="shared" ca="1" si="4"/>
        <v/>
      </c>
      <c r="F14" s="168" t="str">
        <f t="shared" ca="1" si="3"/>
        <v/>
      </c>
      <c r="G14" s="168" t="str">
        <f t="shared" ca="1" si="3"/>
        <v/>
      </c>
      <c r="H14" s="168" t="str">
        <f t="shared" ca="1" si="3"/>
        <v/>
      </c>
      <c r="I14" s="168" t="str">
        <f t="shared" ca="1" si="3"/>
        <v/>
      </c>
      <c r="J14" s="168" t="str">
        <f t="shared" ca="1" si="3"/>
        <v/>
      </c>
      <c r="K14" s="168" t="str">
        <f t="shared" ca="1" si="3"/>
        <v/>
      </c>
      <c r="L14" s="168" t="str">
        <f t="shared" ca="1" si="3"/>
        <v/>
      </c>
      <c r="M14" s="168" t="str">
        <f t="shared" ca="1" si="3"/>
        <v/>
      </c>
      <c r="N14" s="168" t="str">
        <f t="shared" ca="1" si="3"/>
        <v/>
      </c>
      <c r="O14" s="168" t="str">
        <f t="shared" ca="1" si="3"/>
        <v/>
      </c>
      <c r="P14" s="168" t="str">
        <f t="shared" ca="1" si="3"/>
        <v/>
      </c>
      <c r="Q14" s="168" t="str">
        <f t="shared" ca="1" si="3"/>
        <v/>
      </c>
      <c r="R14" s="168" t="str">
        <f t="shared" ca="1" si="3"/>
        <v/>
      </c>
      <c r="S14" s="168" t="str">
        <f t="shared" ca="1" si="3"/>
        <v/>
      </c>
      <c r="T14" s="168" t="str">
        <f t="shared" ca="1" si="3"/>
        <v/>
      </c>
      <c r="U14" s="168" t="str">
        <f t="shared" ca="1" si="3"/>
        <v/>
      </c>
      <c r="V14" s="168" t="str">
        <f t="shared" ca="1" si="3"/>
        <v/>
      </c>
      <c r="W14" s="168" t="str">
        <f t="shared" ca="1" si="3"/>
        <v/>
      </c>
      <c r="X14" s="168" t="str">
        <f t="shared" ca="1" si="3"/>
        <v/>
      </c>
      <c r="Y14" s="168" t="str">
        <f t="shared" ca="1" si="3"/>
        <v/>
      </c>
      <c r="Z14" s="168" t="str">
        <f t="shared" ca="1" si="3"/>
        <v/>
      </c>
      <c r="AA14" s="168" t="str">
        <f t="shared" ca="1" si="3"/>
        <v/>
      </c>
      <c r="AB14" s="168" t="str">
        <f t="shared" ca="1" si="3"/>
        <v/>
      </c>
      <c r="AC14" s="168" t="str">
        <f t="shared" ca="1" si="3"/>
        <v/>
      </c>
      <c r="AD14" s="168" t="str">
        <f t="shared" ca="1" si="3"/>
        <v/>
      </c>
      <c r="AE14" s="168" t="str">
        <f t="shared" ca="1" si="3"/>
        <v/>
      </c>
      <c r="AF14" s="168" t="str">
        <f t="shared" ca="1" si="3"/>
        <v/>
      </c>
      <c r="AG14" s="168" t="str">
        <f t="shared" ca="1" si="3"/>
        <v/>
      </c>
      <c r="AH14" s="168" t="str">
        <f t="shared" ca="1" si="3"/>
        <v/>
      </c>
    </row>
    <row r="15" spans="1:34" ht="30" customHeight="1" x14ac:dyDescent="0.2">
      <c r="A15" s="110"/>
      <c r="B15" s="113" t="str">
        <f t="shared" si="1"/>
        <v>I</v>
      </c>
      <c r="C15" s="110"/>
      <c r="D15" s="110"/>
      <c r="E15" s="168" t="str">
        <f t="shared" ca="1" si="4"/>
        <v/>
      </c>
      <c r="F15" s="168" t="str">
        <f t="shared" ca="1" si="3"/>
        <v/>
      </c>
      <c r="G15" s="168" t="str">
        <f t="shared" ca="1" si="3"/>
        <v/>
      </c>
      <c r="H15" s="168" t="str">
        <f t="shared" ca="1" si="3"/>
        <v/>
      </c>
      <c r="I15" s="168" t="str">
        <f t="shared" ca="1" si="3"/>
        <v/>
      </c>
      <c r="J15" s="168" t="str">
        <f t="shared" ca="1" si="3"/>
        <v/>
      </c>
      <c r="K15" s="168" t="str">
        <f t="shared" ca="1" si="3"/>
        <v/>
      </c>
      <c r="L15" s="168" t="str">
        <f t="shared" ca="1" si="3"/>
        <v/>
      </c>
      <c r="M15" s="168" t="str">
        <f t="shared" ca="1" si="3"/>
        <v/>
      </c>
      <c r="N15" s="168" t="str">
        <f t="shared" ca="1" si="3"/>
        <v/>
      </c>
      <c r="O15" s="168" t="str">
        <f t="shared" ca="1" si="3"/>
        <v/>
      </c>
      <c r="P15" s="168" t="str">
        <f t="shared" ca="1" si="3"/>
        <v/>
      </c>
      <c r="Q15" s="168" t="str">
        <f t="shared" ca="1" si="3"/>
        <v/>
      </c>
      <c r="R15" s="168" t="str">
        <f t="shared" ca="1" si="3"/>
        <v/>
      </c>
      <c r="S15" s="168" t="str">
        <f t="shared" ca="1" si="3"/>
        <v/>
      </c>
      <c r="T15" s="168" t="str">
        <f t="shared" ca="1" si="3"/>
        <v/>
      </c>
      <c r="U15" s="168" t="str">
        <f t="shared" ca="1" si="3"/>
        <v/>
      </c>
      <c r="V15" s="168" t="str">
        <f t="shared" ca="1" si="3"/>
        <v/>
      </c>
      <c r="W15" s="168" t="str">
        <f t="shared" ca="1" si="3"/>
        <v/>
      </c>
      <c r="X15" s="168" t="str">
        <f t="shared" ca="1" si="3"/>
        <v/>
      </c>
      <c r="Y15" s="168" t="str">
        <f t="shared" ca="1" si="3"/>
        <v/>
      </c>
      <c r="Z15" s="168" t="str">
        <f t="shared" ca="1" si="3"/>
        <v/>
      </c>
      <c r="AA15" s="168" t="str">
        <f t="shared" ca="1" si="3"/>
        <v/>
      </c>
      <c r="AB15" s="168" t="str">
        <f t="shared" ca="1" si="3"/>
        <v/>
      </c>
      <c r="AC15" s="168" t="str">
        <f t="shared" ca="1" si="3"/>
        <v/>
      </c>
      <c r="AD15" s="168" t="str">
        <f t="shared" ca="1" si="3"/>
        <v/>
      </c>
      <c r="AE15" s="168" t="str">
        <f t="shared" ca="1" si="3"/>
        <v/>
      </c>
      <c r="AF15" s="168" t="str">
        <f t="shared" ca="1" si="3"/>
        <v/>
      </c>
      <c r="AG15" s="168" t="str">
        <f t="shared" ca="1" si="3"/>
        <v/>
      </c>
      <c r="AH15" s="168" t="str">
        <f t="shared" ca="1" si="3"/>
        <v/>
      </c>
    </row>
    <row r="16" spans="1:34" ht="30" customHeight="1" x14ac:dyDescent="0.2">
      <c r="A16" s="110"/>
      <c r="B16" s="113" t="str">
        <f t="shared" si="1"/>
        <v>J</v>
      </c>
      <c r="C16" s="110"/>
      <c r="D16" s="110"/>
      <c r="E16" s="168" t="str">
        <f t="shared" ca="1" si="4"/>
        <v/>
      </c>
      <c r="F16" s="168" t="str">
        <f t="shared" ca="1" si="3"/>
        <v/>
      </c>
      <c r="G16" s="168" t="str">
        <f t="shared" ca="1" si="3"/>
        <v/>
      </c>
      <c r="H16" s="168" t="str">
        <f t="shared" ca="1" si="3"/>
        <v/>
      </c>
      <c r="I16" s="168" t="str">
        <f t="shared" ca="1" si="3"/>
        <v/>
      </c>
      <c r="J16" s="168" t="str">
        <f t="shared" ca="1" si="3"/>
        <v/>
      </c>
      <c r="K16" s="168" t="str">
        <f t="shared" ca="1" si="3"/>
        <v/>
      </c>
      <c r="L16" s="168" t="str">
        <f t="shared" ca="1" si="3"/>
        <v/>
      </c>
      <c r="M16" s="168" t="str">
        <f t="shared" ca="1" si="3"/>
        <v/>
      </c>
      <c r="N16" s="168" t="str">
        <f t="shared" ca="1" si="3"/>
        <v/>
      </c>
      <c r="O16" s="168" t="str">
        <f t="shared" ca="1" si="3"/>
        <v/>
      </c>
      <c r="P16" s="168" t="str">
        <f t="shared" ca="1" si="3"/>
        <v/>
      </c>
      <c r="Q16" s="168" t="str">
        <f t="shared" ca="1" si="3"/>
        <v/>
      </c>
      <c r="R16" s="168" t="str">
        <f t="shared" ca="1" si="3"/>
        <v/>
      </c>
      <c r="S16" s="168" t="str">
        <f t="shared" ca="1" si="3"/>
        <v/>
      </c>
      <c r="T16" s="168" t="str">
        <f t="shared" ca="1" si="3"/>
        <v/>
      </c>
      <c r="U16" s="168" t="str">
        <f t="shared" ca="1" si="3"/>
        <v/>
      </c>
      <c r="V16" s="168" t="str">
        <f t="shared" ca="1" si="3"/>
        <v/>
      </c>
      <c r="W16" s="168" t="str">
        <f t="shared" ca="1" si="3"/>
        <v/>
      </c>
      <c r="X16" s="168" t="str">
        <f t="shared" ca="1" si="3"/>
        <v/>
      </c>
      <c r="Y16" s="168" t="str">
        <f t="shared" ca="1" si="3"/>
        <v/>
      </c>
      <c r="Z16" s="168" t="str">
        <f t="shared" ca="1" si="3"/>
        <v/>
      </c>
      <c r="AA16" s="168" t="str">
        <f t="shared" ca="1" si="3"/>
        <v/>
      </c>
      <c r="AB16" s="168" t="str">
        <f t="shared" ca="1" si="3"/>
        <v/>
      </c>
      <c r="AC16" s="168" t="str">
        <f t="shared" ca="1" si="3"/>
        <v/>
      </c>
      <c r="AD16" s="168" t="str">
        <f t="shared" ca="1" si="3"/>
        <v/>
      </c>
      <c r="AE16" s="168" t="str">
        <f t="shared" ca="1" si="3"/>
        <v/>
      </c>
      <c r="AF16" s="168" t="str">
        <f t="shared" ca="1" si="3"/>
        <v/>
      </c>
      <c r="AG16" s="168" t="str">
        <f t="shared" ca="1" si="3"/>
        <v/>
      </c>
      <c r="AH16" s="168" t="str">
        <f t="shared" ca="1" si="3"/>
        <v/>
      </c>
    </row>
    <row r="17" spans="1:34" ht="30" customHeight="1" x14ac:dyDescent="0.2">
      <c r="A17" s="110"/>
      <c r="B17" s="113" t="str">
        <f t="shared" si="1"/>
        <v>K</v>
      </c>
      <c r="C17" s="110"/>
      <c r="D17" s="110"/>
      <c r="E17" s="168" t="str">
        <f t="shared" ca="1" si="4"/>
        <v/>
      </c>
      <c r="F17" s="168" t="str">
        <f t="shared" ca="1" si="3"/>
        <v/>
      </c>
      <c r="G17" s="168" t="str">
        <f t="shared" ca="1" si="3"/>
        <v/>
      </c>
      <c r="H17" s="168" t="str">
        <f t="shared" ca="1" si="3"/>
        <v/>
      </c>
      <c r="I17" s="168" t="str">
        <f t="shared" ca="1" si="3"/>
        <v/>
      </c>
      <c r="J17" s="168" t="str">
        <f t="shared" ca="1" si="3"/>
        <v/>
      </c>
      <c r="K17" s="168" t="str">
        <f t="shared" ca="1" si="3"/>
        <v/>
      </c>
      <c r="L17" s="168" t="str">
        <f t="shared" ca="1" si="3"/>
        <v/>
      </c>
      <c r="M17" s="168" t="str">
        <f t="shared" ca="1" si="3"/>
        <v/>
      </c>
      <c r="N17" s="168" t="str">
        <f t="shared" ca="1" si="3"/>
        <v/>
      </c>
      <c r="O17" s="168" t="str">
        <f t="shared" ca="1" si="3"/>
        <v/>
      </c>
      <c r="P17" s="168" t="str">
        <f t="shared" ca="1" si="3"/>
        <v/>
      </c>
      <c r="Q17" s="168" t="str">
        <f t="shared" ca="1" si="3"/>
        <v/>
      </c>
      <c r="R17" s="168" t="str">
        <f t="shared" ca="1" si="3"/>
        <v/>
      </c>
      <c r="S17" s="168" t="str">
        <f t="shared" ca="1" si="3"/>
        <v/>
      </c>
      <c r="T17" s="168" t="str">
        <f t="shared" ca="1" si="3"/>
        <v/>
      </c>
      <c r="U17" s="168" t="str">
        <f t="shared" ca="1" si="3"/>
        <v/>
      </c>
      <c r="V17" s="168" t="str">
        <f t="shared" ca="1" si="3"/>
        <v/>
      </c>
      <c r="W17" s="168" t="str">
        <f t="shared" ca="1" si="3"/>
        <v/>
      </c>
      <c r="X17" s="168" t="str">
        <f t="shared" ca="1" si="3"/>
        <v/>
      </c>
      <c r="Y17" s="168" t="str">
        <f t="shared" ca="1" si="3"/>
        <v/>
      </c>
      <c r="Z17" s="168" t="str">
        <f t="shared" ca="1" si="3"/>
        <v/>
      </c>
      <c r="AA17" s="168" t="str">
        <f t="shared" ca="1" si="3"/>
        <v/>
      </c>
      <c r="AB17" s="168" t="str">
        <f t="shared" ca="1" si="3"/>
        <v/>
      </c>
      <c r="AC17" s="168" t="str">
        <f t="shared" ca="1" si="3"/>
        <v/>
      </c>
      <c r="AD17" s="168" t="str">
        <f t="shared" ca="1" si="3"/>
        <v/>
      </c>
      <c r="AE17" s="168" t="str">
        <f t="shared" ca="1" si="3"/>
        <v/>
      </c>
      <c r="AF17" s="168" t="str">
        <f t="shared" ca="1" si="3"/>
        <v/>
      </c>
      <c r="AG17" s="168" t="str">
        <f t="shared" ca="1" si="3"/>
        <v/>
      </c>
      <c r="AH17" s="168" t="str">
        <f t="shared" ca="1" si="3"/>
        <v/>
      </c>
    </row>
    <row r="18" spans="1:34" ht="30" customHeight="1" x14ac:dyDescent="0.2">
      <c r="A18" s="110"/>
      <c r="B18" s="113" t="str">
        <f t="shared" si="1"/>
        <v>L</v>
      </c>
      <c r="C18" s="110"/>
      <c r="D18" s="110"/>
      <c r="E18" s="168" t="str">
        <f t="shared" ca="1" si="4"/>
        <v/>
      </c>
      <c r="F18" s="168" t="str">
        <f t="shared" ca="1" si="3"/>
        <v/>
      </c>
      <c r="G18" s="168" t="str">
        <f t="shared" ca="1" si="3"/>
        <v/>
      </c>
      <c r="H18" s="168" t="str">
        <f t="shared" ca="1" si="3"/>
        <v/>
      </c>
      <c r="I18" s="168" t="str">
        <f t="shared" ca="1" si="3"/>
        <v/>
      </c>
      <c r="J18" s="168" t="str">
        <f t="shared" ca="1" si="3"/>
        <v/>
      </c>
      <c r="K18" s="168" t="str">
        <f t="shared" ca="1" si="3"/>
        <v/>
      </c>
      <c r="L18" s="168" t="str">
        <f t="shared" ca="1" si="3"/>
        <v/>
      </c>
      <c r="M18" s="168" t="str">
        <f t="shared" ca="1" si="3"/>
        <v/>
      </c>
      <c r="N18" s="168" t="str">
        <f t="shared" ca="1" si="3"/>
        <v/>
      </c>
      <c r="O18" s="168" t="str">
        <f t="shared" ca="1" si="3"/>
        <v/>
      </c>
      <c r="P18" s="168" t="str">
        <f t="shared" ca="1" si="3"/>
        <v/>
      </c>
      <c r="Q18" s="168" t="str">
        <f t="shared" ca="1" si="3"/>
        <v/>
      </c>
      <c r="R18" s="168" t="str">
        <f t="shared" ca="1" si="3"/>
        <v/>
      </c>
      <c r="S18" s="168" t="str">
        <f t="shared" ca="1" si="3"/>
        <v/>
      </c>
      <c r="T18" s="168" t="str">
        <f t="shared" ca="1" si="3"/>
        <v/>
      </c>
      <c r="U18" s="168" t="str">
        <f t="shared" ca="1" si="3"/>
        <v/>
      </c>
      <c r="V18" s="168" t="str">
        <f t="shared" ca="1" si="3"/>
        <v/>
      </c>
      <c r="W18" s="168" t="str">
        <f t="shared" ca="1" si="3"/>
        <v/>
      </c>
      <c r="X18" s="168" t="str">
        <f t="shared" ca="1" si="3"/>
        <v/>
      </c>
      <c r="Y18" s="168" t="str">
        <f t="shared" ca="1" si="3"/>
        <v/>
      </c>
      <c r="Z18" s="168" t="str">
        <f t="shared" ca="1" si="3"/>
        <v/>
      </c>
      <c r="AA18" s="168" t="str">
        <f t="shared" ca="1" si="3"/>
        <v/>
      </c>
      <c r="AB18" s="168" t="str">
        <f t="shared" ca="1" si="3"/>
        <v/>
      </c>
      <c r="AC18" s="168" t="str">
        <f t="shared" ca="1" si="3"/>
        <v/>
      </c>
      <c r="AD18" s="168" t="str">
        <f t="shared" ca="1" si="3"/>
        <v/>
      </c>
      <c r="AE18" s="168" t="str">
        <f t="shared" ca="1" si="3"/>
        <v/>
      </c>
      <c r="AF18" s="168" t="str">
        <f t="shared" ca="1" si="3"/>
        <v/>
      </c>
      <c r="AG18" s="168" t="str">
        <f t="shared" ca="1" si="3"/>
        <v/>
      </c>
      <c r="AH18" s="168" t="str">
        <f t="shared" ca="1" si="3"/>
        <v/>
      </c>
    </row>
    <row r="19" spans="1:34" ht="30" customHeight="1" x14ac:dyDescent="0.2">
      <c r="A19" s="110"/>
      <c r="B19" s="113" t="str">
        <f t="shared" si="1"/>
        <v>M</v>
      </c>
      <c r="C19" s="110"/>
      <c r="D19" s="110"/>
      <c r="E19" s="168" t="str">
        <f t="shared" ca="1" si="4"/>
        <v/>
      </c>
      <c r="F19" s="168" t="str">
        <f t="shared" ca="1" si="3"/>
        <v/>
      </c>
      <c r="G19" s="168" t="str">
        <f t="shared" ca="1" si="3"/>
        <v/>
      </c>
      <c r="H19" s="168" t="str">
        <f t="shared" ca="1" si="3"/>
        <v/>
      </c>
      <c r="I19" s="168" t="str">
        <f t="shared" ca="1" si="3"/>
        <v/>
      </c>
      <c r="J19" s="168" t="str">
        <f t="shared" ca="1" si="3"/>
        <v/>
      </c>
      <c r="K19" s="168" t="str">
        <f t="shared" ca="1" si="3"/>
        <v/>
      </c>
      <c r="L19" s="168" t="str">
        <f t="shared" ca="1" si="3"/>
        <v/>
      </c>
      <c r="M19" s="168" t="str">
        <f t="shared" ca="1" si="3"/>
        <v/>
      </c>
      <c r="N19" s="168" t="str">
        <f t="shared" ca="1" si="3"/>
        <v/>
      </c>
      <c r="O19" s="168" t="str">
        <f t="shared" ca="1" si="3"/>
        <v/>
      </c>
      <c r="P19" s="168" t="str">
        <f t="shared" ca="1" si="3"/>
        <v/>
      </c>
      <c r="Q19" s="168" t="str">
        <f t="shared" ca="1" si="3"/>
        <v/>
      </c>
      <c r="R19" s="168" t="str">
        <f t="shared" ca="1" si="3"/>
        <v/>
      </c>
      <c r="S19" s="168" t="str">
        <f t="shared" ca="1" si="3"/>
        <v/>
      </c>
      <c r="T19" s="168" t="str">
        <f t="shared" ca="1" si="3"/>
        <v/>
      </c>
      <c r="U19" s="168" t="str">
        <f t="shared" ca="1" si="3"/>
        <v/>
      </c>
      <c r="V19" s="168" t="str">
        <f t="shared" ca="1" si="3"/>
        <v/>
      </c>
      <c r="W19" s="168" t="str">
        <f t="shared" ca="1" si="3"/>
        <v/>
      </c>
      <c r="X19" s="168" t="str">
        <f t="shared" ca="1" si="3"/>
        <v/>
      </c>
      <c r="Y19" s="168" t="str">
        <f t="shared" ca="1" si="3"/>
        <v/>
      </c>
      <c r="Z19" s="168" t="str">
        <f t="shared" ca="1" si="3"/>
        <v/>
      </c>
      <c r="AA19" s="168" t="str">
        <f t="shared" ca="1" si="3"/>
        <v/>
      </c>
      <c r="AB19" s="168" t="str">
        <f t="shared" ca="1" si="3"/>
        <v/>
      </c>
      <c r="AC19" s="168" t="str">
        <f t="shared" ca="1" si="3"/>
        <v/>
      </c>
      <c r="AD19" s="168" t="str">
        <f t="shared" ca="1" si="3"/>
        <v/>
      </c>
      <c r="AE19" s="168" t="str">
        <f t="shared" ca="1" si="3"/>
        <v/>
      </c>
      <c r="AF19" s="168" t="str">
        <f t="shared" ca="1" si="3"/>
        <v/>
      </c>
      <c r="AG19" s="168" t="str">
        <f t="shared" ca="1" si="3"/>
        <v/>
      </c>
      <c r="AH19" s="168" t="str">
        <f t="shared" ca="1" si="3"/>
        <v/>
      </c>
    </row>
    <row r="20" spans="1:34" ht="30" customHeight="1" x14ac:dyDescent="0.2">
      <c r="A20" s="110"/>
      <c r="B20" s="113" t="str">
        <f t="shared" si="1"/>
        <v>N</v>
      </c>
      <c r="C20" s="110"/>
      <c r="D20" s="110"/>
      <c r="E20" s="168" t="str">
        <f t="shared" ca="1" si="4"/>
        <v/>
      </c>
      <c r="F20" s="168" t="str">
        <f t="shared" ca="1" si="3"/>
        <v/>
      </c>
      <c r="G20" s="168" t="str">
        <f t="shared" ca="1" si="3"/>
        <v/>
      </c>
      <c r="H20" s="168" t="str">
        <f t="shared" ca="1" si="3"/>
        <v/>
      </c>
      <c r="I20" s="168" t="str">
        <f t="shared" ca="1" si="3"/>
        <v/>
      </c>
      <c r="J20" s="168" t="str">
        <f t="shared" ca="1" si="3"/>
        <v/>
      </c>
      <c r="K20" s="168" t="str">
        <f t="shared" ca="1" si="3"/>
        <v/>
      </c>
      <c r="L20" s="168" t="str">
        <f t="shared" ca="1" si="3"/>
        <v/>
      </c>
      <c r="M20" s="168" t="str">
        <f t="shared" ca="1" si="3"/>
        <v/>
      </c>
      <c r="N20" s="168" t="str">
        <f t="shared" ca="1" si="3"/>
        <v/>
      </c>
      <c r="O20" s="168" t="str">
        <f t="shared" ref="F20:AH25" ca="1" si="5">IF(LEN(INDIRECT("SWSHEETMETA!"&amp;$B20&amp;O$7))=0,"",MID(INDIRECT("SWSHEETMETA!"&amp;$B20&amp;O$7),5,LEN(INDIRECT("SWSHEETMETA!"&amp;$B20&amp;O$7))))</f>
        <v/>
      </c>
      <c r="P20" s="168" t="str">
        <f t="shared" ca="1" si="5"/>
        <v/>
      </c>
      <c r="Q20" s="168" t="str">
        <f t="shared" ca="1" si="5"/>
        <v/>
      </c>
      <c r="R20" s="168" t="str">
        <f t="shared" ca="1" si="5"/>
        <v/>
      </c>
      <c r="S20" s="168" t="str">
        <f t="shared" ca="1" si="5"/>
        <v/>
      </c>
      <c r="T20" s="168" t="str">
        <f t="shared" ca="1" si="5"/>
        <v/>
      </c>
      <c r="U20" s="168" t="str">
        <f t="shared" ca="1" si="5"/>
        <v/>
      </c>
      <c r="V20" s="168" t="str">
        <f t="shared" ca="1" si="5"/>
        <v/>
      </c>
      <c r="W20" s="168" t="str">
        <f t="shared" ca="1" si="5"/>
        <v/>
      </c>
      <c r="X20" s="168" t="str">
        <f t="shared" ca="1" si="5"/>
        <v/>
      </c>
      <c r="Y20" s="168" t="str">
        <f t="shared" ca="1" si="5"/>
        <v/>
      </c>
      <c r="Z20" s="168" t="str">
        <f t="shared" ca="1" si="5"/>
        <v/>
      </c>
      <c r="AA20" s="168" t="str">
        <f t="shared" ca="1" si="5"/>
        <v/>
      </c>
      <c r="AB20" s="168" t="str">
        <f t="shared" ca="1" si="5"/>
        <v/>
      </c>
      <c r="AC20" s="168" t="str">
        <f t="shared" ca="1" si="5"/>
        <v/>
      </c>
      <c r="AD20" s="168" t="str">
        <f t="shared" ca="1" si="5"/>
        <v/>
      </c>
      <c r="AE20" s="168" t="str">
        <f t="shared" ca="1" si="5"/>
        <v/>
      </c>
      <c r="AF20" s="168" t="str">
        <f t="shared" ca="1" si="5"/>
        <v/>
      </c>
      <c r="AG20" s="168" t="str">
        <f t="shared" ca="1" si="5"/>
        <v/>
      </c>
      <c r="AH20" s="168" t="str">
        <f t="shared" ca="1" si="5"/>
        <v/>
      </c>
    </row>
    <row r="21" spans="1:34" ht="30" customHeight="1" x14ac:dyDescent="0.2">
      <c r="A21" s="110"/>
      <c r="B21" s="113" t="str">
        <f t="shared" si="1"/>
        <v>O</v>
      </c>
      <c r="C21" s="110"/>
      <c r="D21" s="110"/>
      <c r="E21" s="168" t="str">
        <f t="shared" ca="1" si="4"/>
        <v/>
      </c>
      <c r="F21" s="168" t="str">
        <f t="shared" ca="1" si="5"/>
        <v/>
      </c>
      <c r="G21" s="168" t="str">
        <f t="shared" ca="1" si="5"/>
        <v/>
      </c>
      <c r="H21" s="168" t="str">
        <f t="shared" ca="1" si="5"/>
        <v/>
      </c>
      <c r="I21" s="168" t="str">
        <f t="shared" ca="1" si="5"/>
        <v/>
      </c>
      <c r="J21" s="168" t="str">
        <f t="shared" ca="1" si="5"/>
        <v/>
      </c>
      <c r="K21" s="168" t="str">
        <f t="shared" ca="1" si="5"/>
        <v/>
      </c>
      <c r="L21" s="168" t="str">
        <f t="shared" ca="1" si="5"/>
        <v/>
      </c>
      <c r="M21" s="168" t="str">
        <f t="shared" ca="1" si="5"/>
        <v/>
      </c>
      <c r="N21" s="168" t="str">
        <f t="shared" ca="1" si="5"/>
        <v/>
      </c>
      <c r="O21" s="168" t="str">
        <f t="shared" ca="1" si="5"/>
        <v/>
      </c>
      <c r="P21" s="168" t="str">
        <f t="shared" ca="1" si="5"/>
        <v/>
      </c>
      <c r="Q21" s="168" t="str">
        <f t="shared" ca="1" si="5"/>
        <v/>
      </c>
      <c r="R21" s="168" t="str">
        <f t="shared" ca="1" si="5"/>
        <v/>
      </c>
      <c r="S21" s="168" t="str">
        <f t="shared" ca="1" si="5"/>
        <v/>
      </c>
      <c r="T21" s="168" t="str">
        <f t="shared" ca="1" si="5"/>
        <v/>
      </c>
      <c r="U21" s="168" t="str">
        <f t="shared" ca="1" si="5"/>
        <v/>
      </c>
      <c r="V21" s="168" t="str">
        <f t="shared" ca="1" si="5"/>
        <v/>
      </c>
      <c r="W21" s="168" t="str">
        <f t="shared" ca="1" si="5"/>
        <v/>
      </c>
      <c r="X21" s="168" t="str">
        <f t="shared" ca="1" si="5"/>
        <v/>
      </c>
      <c r="Y21" s="168" t="str">
        <f t="shared" ca="1" si="5"/>
        <v/>
      </c>
      <c r="Z21" s="168" t="str">
        <f t="shared" ca="1" si="5"/>
        <v/>
      </c>
      <c r="AA21" s="168" t="str">
        <f t="shared" ca="1" si="5"/>
        <v/>
      </c>
      <c r="AB21" s="168" t="str">
        <f t="shared" ca="1" si="5"/>
        <v/>
      </c>
      <c r="AC21" s="168" t="str">
        <f t="shared" ca="1" si="5"/>
        <v/>
      </c>
      <c r="AD21" s="168" t="str">
        <f t="shared" ca="1" si="5"/>
        <v/>
      </c>
      <c r="AE21" s="168" t="str">
        <f t="shared" ca="1" si="5"/>
        <v/>
      </c>
      <c r="AF21" s="168" t="str">
        <f t="shared" ca="1" si="5"/>
        <v/>
      </c>
      <c r="AG21" s="168" t="str">
        <f t="shared" ca="1" si="5"/>
        <v/>
      </c>
      <c r="AH21" s="168" t="str">
        <f t="shared" ca="1" si="5"/>
        <v/>
      </c>
    </row>
    <row r="22" spans="1:34" ht="30" customHeight="1" x14ac:dyDescent="0.2">
      <c r="A22" s="110"/>
      <c r="B22" s="113" t="str">
        <f t="shared" si="1"/>
        <v>P</v>
      </c>
      <c r="C22" s="110"/>
      <c r="D22" s="110"/>
      <c r="E22" s="168" t="str">
        <f t="shared" ca="1" si="4"/>
        <v/>
      </c>
      <c r="F22" s="168" t="str">
        <f t="shared" ca="1" si="5"/>
        <v/>
      </c>
      <c r="G22" s="168" t="str">
        <f t="shared" ca="1" si="5"/>
        <v/>
      </c>
      <c r="H22" s="168" t="str">
        <f t="shared" ca="1" si="5"/>
        <v/>
      </c>
      <c r="I22" s="168" t="str">
        <f t="shared" ca="1" si="5"/>
        <v/>
      </c>
      <c r="J22" s="168" t="str">
        <f t="shared" ca="1" si="5"/>
        <v/>
      </c>
      <c r="K22" s="168" t="str">
        <f t="shared" ca="1" si="5"/>
        <v/>
      </c>
      <c r="L22" s="168" t="str">
        <f t="shared" ca="1" si="5"/>
        <v/>
      </c>
      <c r="M22" s="168" t="str">
        <f t="shared" ca="1" si="5"/>
        <v/>
      </c>
      <c r="N22" s="168" t="str">
        <f t="shared" ca="1" si="5"/>
        <v/>
      </c>
      <c r="O22" s="168" t="str">
        <f t="shared" ca="1" si="5"/>
        <v/>
      </c>
      <c r="P22" s="168" t="str">
        <f t="shared" ca="1" si="5"/>
        <v/>
      </c>
      <c r="Q22" s="168" t="str">
        <f t="shared" ca="1" si="5"/>
        <v/>
      </c>
      <c r="R22" s="168" t="str">
        <f t="shared" ca="1" si="5"/>
        <v/>
      </c>
      <c r="S22" s="168" t="str">
        <f t="shared" ca="1" si="5"/>
        <v/>
      </c>
      <c r="T22" s="168" t="str">
        <f t="shared" ca="1" si="5"/>
        <v/>
      </c>
      <c r="U22" s="168" t="str">
        <f t="shared" ca="1" si="5"/>
        <v/>
      </c>
      <c r="V22" s="168" t="str">
        <f t="shared" ca="1" si="5"/>
        <v/>
      </c>
      <c r="W22" s="168" t="str">
        <f t="shared" ca="1" si="5"/>
        <v/>
      </c>
      <c r="X22" s="168" t="str">
        <f t="shared" ca="1" si="5"/>
        <v/>
      </c>
      <c r="Y22" s="168" t="str">
        <f t="shared" ca="1" si="5"/>
        <v/>
      </c>
      <c r="Z22" s="168" t="str">
        <f t="shared" ca="1" si="5"/>
        <v/>
      </c>
      <c r="AA22" s="168" t="str">
        <f t="shared" ca="1" si="5"/>
        <v/>
      </c>
      <c r="AB22" s="168" t="str">
        <f t="shared" ca="1" si="5"/>
        <v/>
      </c>
      <c r="AC22" s="168" t="str">
        <f t="shared" ca="1" si="5"/>
        <v/>
      </c>
      <c r="AD22" s="168" t="str">
        <f t="shared" ca="1" si="5"/>
        <v/>
      </c>
      <c r="AE22" s="168" t="str">
        <f t="shared" ca="1" si="5"/>
        <v/>
      </c>
      <c r="AF22" s="168" t="str">
        <f t="shared" ca="1" si="5"/>
        <v/>
      </c>
      <c r="AG22" s="168" t="str">
        <f t="shared" ca="1" si="5"/>
        <v/>
      </c>
      <c r="AH22" s="168" t="str">
        <f t="shared" ca="1" si="5"/>
        <v/>
      </c>
    </row>
    <row r="23" spans="1:34" ht="30" customHeight="1" x14ac:dyDescent="0.2">
      <c r="A23" s="110"/>
      <c r="B23" s="113" t="str">
        <f t="shared" si="1"/>
        <v>Q</v>
      </c>
      <c r="C23" s="110"/>
      <c r="D23" s="110"/>
      <c r="E23" s="168" t="str">
        <f t="shared" ca="1" si="4"/>
        <v/>
      </c>
      <c r="F23" s="168" t="str">
        <f t="shared" ca="1" si="5"/>
        <v/>
      </c>
      <c r="G23" s="168" t="str">
        <f t="shared" ca="1" si="5"/>
        <v/>
      </c>
      <c r="H23" s="168" t="str">
        <f t="shared" ca="1" si="5"/>
        <v/>
      </c>
      <c r="I23" s="168" t="str">
        <f t="shared" ca="1" si="5"/>
        <v/>
      </c>
      <c r="J23" s="168" t="str">
        <f t="shared" ca="1" si="5"/>
        <v/>
      </c>
      <c r="K23" s="168" t="str">
        <f t="shared" ca="1" si="5"/>
        <v/>
      </c>
      <c r="L23" s="168" t="str">
        <f t="shared" ca="1" si="5"/>
        <v/>
      </c>
      <c r="M23" s="168" t="str">
        <f t="shared" ca="1" si="5"/>
        <v/>
      </c>
      <c r="N23" s="168" t="str">
        <f t="shared" ca="1" si="5"/>
        <v/>
      </c>
      <c r="O23" s="168" t="str">
        <f t="shared" ca="1" si="5"/>
        <v/>
      </c>
      <c r="P23" s="168" t="str">
        <f t="shared" ca="1" si="5"/>
        <v/>
      </c>
      <c r="Q23" s="168" t="str">
        <f t="shared" ca="1" si="5"/>
        <v/>
      </c>
      <c r="R23" s="168" t="str">
        <f t="shared" ca="1" si="5"/>
        <v/>
      </c>
      <c r="S23" s="168" t="str">
        <f t="shared" ca="1" si="5"/>
        <v/>
      </c>
      <c r="T23" s="168" t="str">
        <f t="shared" ca="1" si="5"/>
        <v/>
      </c>
      <c r="U23" s="168" t="str">
        <f t="shared" ca="1" si="5"/>
        <v/>
      </c>
      <c r="V23" s="168" t="str">
        <f t="shared" ca="1" si="5"/>
        <v/>
      </c>
      <c r="W23" s="168" t="str">
        <f t="shared" ca="1" si="5"/>
        <v/>
      </c>
      <c r="X23" s="168" t="str">
        <f t="shared" ca="1" si="5"/>
        <v/>
      </c>
      <c r="Y23" s="168" t="str">
        <f t="shared" ca="1" si="5"/>
        <v/>
      </c>
      <c r="Z23" s="168" t="str">
        <f t="shared" ca="1" si="5"/>
        <v/>
      </c>
      <c r="AA23" s="168" t="str">
        <f t="shared" ca="1" si="5"/>
        <v/>
      </c>
      <c r="AB23" s="168" t="str">
        <f t="shared" ca="1" si="5"/>
        <v/>
      </c>
      <c r="AC23" s="168" t="str">
        <f t="shared" ca="1" si="5"/>
        <v/>
      </c>
      <c r="AD23" s="168" t="str">
        <f t="shared" ca="1" si="5"/>
        <v/>
      </c>
      <c r="AE23" s="168" t="str">
        <f t="shared" ca="1" si="5"/>
        <v/>
      </c>
      <c r="AF23" s="168" t="str">
        <f t="shared" ca="1" si="5"/>
        <v/>
      </c>
      <c r="AG23" s="168" t="str">
        <f t="shared" ca="1" si="5"/>
        <v/>
      </c>
      <c r="AH23" s="168" t="str">
        <f t="shared" ca="1" si="5"/>
        <v/>
      </c>
    </row>
    <row r="24" spans="1:34" ht="30" customHeight="1" x14ac:dyDescent="0.2">
      <c r="A24" s="110"/>
      <c r="B24" s="113" t="str">
        <f t="shared" si="1"/>
        <v>R</v>
      </c>
      <c r="C24" s="110"/>
      <c r="D24" s="110"/>
      <c r="E24" s="168" t="str">
        <f t="shared" ca="1" si="4"/>
        <v/>
      </c>
      <c r="F24" s="168" t="str">
        <f t="shared" ca="1" si="5"/>
        <v/>
      </c>
      <c r="G24" s="168" t="str">
        <f t="shared" ca="1" si="5"/>
        <v/>
      </c>
      <c r="H24" s="168" t="str">
        <f t="shared" ca="1" si="5"/>
        <v/>
      </c>
      <c r="I24" s="168" t="str">
        <f t="shared" ca="1" si="5"/>
        <v/>
      </c>
      <c r="J24" s="168" t="str">
        <f t="shared" ca="1" si="5"/>
        <v/>
      </c>
      <c r="K24" s="168" t="str">
        <f t="shared" ca="1" si="5"/>
        <v/>
      </c>
      <c r="L24" s="168" t="str">
        <f t="shared" ca="1" si="5"/>
        <v/>
      </c>
      <c r="M24" s="168" t="str">
        <f t="shared" ca="1" si="5"/>
        <v/>
      </c>
      <c r="N24" s="168" t="str">
        <f t="shared" ca="1" si="5"/>
        <v/>
      </c>
      <c r="O24" s="168" t="str">
        <f t="shared" ca="1" si="5"/>
        <v/>
      </c>
      <c r="P24" s="168" t="str">
        <f t="shared" ca="1" si="5"/>
        <v/>
      </c>
      <c r="Q24" s="168" t="str">
        <f t="shared" ca="1" si="5"/>
        <v/>
      </c>
      <c r="R24" s="168" t="str">
        <f t="shared" ca="1" si="5"/>
        <v/>
      </c>
      <c r="S24" s="168" t="str">
        <f t="shared" ca="1" si="5"/>
        <v/>
      </c>
      <c r="T24" s="168" t="str">
        <f t="shared" ca="1" si="5"/>
        <v/>
      </c>
      <c r="U24" s="168" t="str">
        <f t="shared" ca="1" si="5"/>
        <v/>
      </c>
      <c r="V24" s="168" t="str">
        <f t="shared" ca="1" si="5"/>
        <v/>
      </c>
      <c r="W24" s="168" t="str">
        <f t="shared" ca="1" si="5"/>
        <v/>
      </c>
      <c r="X24" s="168" t="str">
        <f t="shared" ca="1" si="5"/>
        <v/>
      </c>
      <c r="Y24" s="168" t="str">
        <f t="shared" ca="1" si="5"/>
        <v/>
      </c>
      <c r="Z24" s="168" t="str">
        <f t="shared" ca="1" si="5"/>
        <v/>
      </c>
      <c r="AA24" s="168" t="str">
        <f t="shared" ca="1" si="5"/>
        <v/>
      </c>
      <c r="AB24" s="168" t="str">
        <f t="shared" ca="1" si="5"/>
        <v/>
      </c>
      <c r="AC24" s="168" t="str">
        <f t="shared" ca="1" si="5"/>
        <v/>
      </c>
      <c r="AD24" s="168" t="str">
        <f t="shared" ca="1" si="5"/>
        <v/>
      </c>
      <c r="AE24" s="168" t="str">
        <f t="shared" ca="1" si="5"/>
        <v/>
      </c>
      <c r="AF24" s="168" t="str">
        <f t="shared" ca="1" si="5"/>
        <v/>
      </c>
      <c r="AG24" s="168" t="str">
        <f t="shared" ca="1" si="5"/>
        <v/>
      </c>
      <c r="AH24" s="168" t="str">
        <f t="shared" ca="1" si="5"/>
        <v/>
      </c>
    </row>
    <row r="25" spans="1:34" ht="30" customHeight="1" x14ac:dyDescent="0.2">
      <c r="A25" s="110"/>
      <c r="B25" s="113" t="str">
        <f t="shared" si="1"/>
        <v>S</v>
      </c>
      <c r="C25" s="110"/>
      <c r="D25" s="110"/>
      <c r="E25" s="169" t="str">
        <f t="shared" ca="1" si="4"/>
        <v/>
      </c>
      <c r="F25" s="169" t="str">
        <f t="shared" ca="1" si="5"/>
        <v/>
      </c>
      <c r="G25" s="169" t="str">
        <f t="shared" ca="1" si="5"/>
        <v/>
      </c>
      <c r="H25" s="169" t="str">
        <f t="shared" ca="1" si="5"/>
        <v/>
      </c>
      <c r="I25" s="169" t="str">
        <f t="shared" ca="1" si="5"/>
        <v/>
      </c>
      <c r="J25" s="169" t="str">
        <f t="shared" ca="1" si="5"/>
        <v/>
      </c>
      <c r="K25" s="169" t="str">
        <f t="shared" ca="1" si="5"/>
        <v/>
      </c>
      <c r="L25" s="169" t="str">
        <f t="shared" ca="1" si="5"/>
        <v/>
      </c>
      <c r="M25" s="169" t="str">
        <f t="shared" ca="1" si="5"/>
        <v/>
      </c>
      <c r="N25" s="169" t="str">
        <f t="shared" ca="1" si="5"/>
        <v/>
      </c>
      <c r="O25" s="169" t="str">
        <f t="shared" ca="1" si="5"/>
        <v/>
      </c>
      <c r="P25" s="169" t="str">
        <f t="shared" ca="1" si="5"/>
        <v/>
      </c>
      <c r="Q25" s="169" t="str">
        <f t="shared" ca="1" si="5"/>
        <v/>
      </c>
      <c r="R25" s="169" t="str">
        <f t="shared" ca="1" si="5"/>
        <v/>
      </c>
      <c r="S25" s="169" t="str">
        <f t="shared" ca="1" si="5"/>
        <v/>
      </c>
      <c r="T25" s="169" t="str">
        <f t="shared" ca="1" si="5"/>
        <v/>
      </c>
      <c r="U25" s="169" t="str">
        <f t="shared" ca="1" si="5"/>
        <v/>
      </c>
      <c r="V25" s="169" t="str">
        <f t="shared" ca="1" si="5"/>
        <v/>
      </c>
      <c r="W25" s="169" t="str">
        <f t="shared" ca="1" si="5"/>
        <v/>
      </c>
      <c r="X25" s="169" t="str">
        <f t="shared" ca="1" si="5"/>
        <v/>
      </c>
      <c r="Y25" s="169" t="str">
        <f t="shared" ca="1" si="5"/>
        <v/>
      </c>
      <c r="Z25" s="169" t="str">
        <f t="shared" ca="1" si="5"/>
        <v/>
      </c>
      <c r="AA25" s="169" t="str">
        <f t="shared" ca="1" si="5"/>
        <v/>
      </c>
      <c r="AB25" s="169" t="str">
        <f t="shared" ca="1" si="5"/>
        <v/>
      </c>
      <c r="AC25" s="169" t="str">
        <f t="shared" ca="1" si="5"/>
        <v/>
      </c>
      <c r="AD25" s="169" t="str">
        <f t="shared" ca="1" si="5"/>
        <v/>
      </c>
      <c r="AE25" s="169" t="str">
        <f t="shared" ca="1" si="5"/>
        <v/>
      </c>
      <c r="AF25" s="169" t="str">
        <f t="shared" ca="1" si="5"/>
        <v/>
      </c>
      <c r="AG25" s="169" t="str">
        <f t="shared" ca="1" si="5"/>
        <v/>
      </c>
      <c r="AH25" s="169" t="str">
        <f t="shared" ca="1" si="5"/>
        <v/>
      </c>
    </row>
    <row r="26" spans="1:34" x14ac:dyDescent="0.2">
      <c r="A26" s="110"/>
      <c r="B26" s="113" t="str">
        <f t="shared" si="1"/>
        <v>T</v>
      </c>
      <c r="C26" s="110"/>
      <c r="D26" s="110"/>
      <c r="E26" s="110"/>
      <c r="F26" s="110"/>
      <c r="G26" s="110"/>
      <c r="H26" s="110"/>
      <c r="I26" s="110"/>
      <c r="J26" s="110"/>
    </row>
    <row r="27" spans="1:34" x14ac:dyDescent="0.2">
      <c r="A27" s="110"/>
      <c r="B27" s="113" t="str">
        <f t="shared" si="1"/>
        <v>U</v>
      </c>
      <c r="C27" s="110"/>
      <c r="D27" s="110"/>
      <c r="E27" s="110"/>
      <c r="F27" s="110"/>
      <c r="G27" s="110"/>
      <c r="H27" s="110"/>
      <c r="I27" s="110"/>
      <c r="J27" s="110"/>
    </row>
    <row r="28" spans="1:34" x14ac:dyDescent="0.2">
      <c r="A28" s="110"/>
      <c r="B28" s="113" t="str">
        <f t="shared" si="1"/>
        <v>V</v>
      </c>
      <c r="C28" s="110"/>
      <c r="D28" s="110"/>
      <c r="E28" s="110"/>
      <c r="F28" s="110"/>
      <c r="G28" s="110"/>
      <c r="H28" s="110"/>
      <c r="I28" s="110"/>
      <c r="J28" s="110"/>
    </row>
    <row r="29" spans="1:34" x14ac:dyDescent="0.2">
      <c r="A29" s="110"/>
      <c r="B29" s="110"/>
      <c r="C29" s="110"/>
      <c r="D29" s="110"/>
      <c r="E29" s="110"/>
      <c r="F29" s="110"/>
      <c r="G29" s="110"/>
      <c r="H29" s="110"/>
      <c r="I29" s="110"/>
      <c r="J29" s="110"/>
    </row>
    <row r="30" spans="1:34" ht="237.75" customHeight="1" x14ac:dyDescent="0.2">
      <c r="A30" s="110"/>
      <c r="B30" s="110"/>
      <c r="C30" s="110"/>
      <c r="D30" s="110"/>
      <c r="E30" s="110"/>
      <c r="F30" s="110"/>
      <c r="G30" s="110"/>
      <c r="H30" s="110"/>
      <c r="I30" s="110"/>
      <c r="J30" s="110"/>
    </row>
    <row r="31" spans="1:34" x14ac:dyDescent="0.2">
      <c r="A31" s="110"/>
      <c r="B31" s="110"/>
      <c r="C31" s="110"/>
      <c r="D31" s="110"/>
      <c r="E31" s="110"/>
      <c r="F31" s="110"/>
      <c r="G31" s="110"/>
      <c r="H31" s="110"/>
      <c r="I31" s="110"/>
      <c r="J31" s="110"/>
    </row>
    <row r="32" spans="1:34" x14ac:dyDescent="0.2">
      <c r="A32" s="110"/>
      <c r="B32" s="110"/>
      <c r="C32" s="110"/>
      <c r="D32" s="110"/>
      <c r="E32" s="110"/>
      <c r="F32" s="110"/>
      <c r="G32" s="110"/>
      <c r="H32" s="110"/>
      <c r="I32" s="110"/>
      <c r="J32" s="110"/>
    </row>
    <row r="33" spans="1:10" x14ac:dyDescent="0.2">
      <c r="A33" s="110"/>
      <c r="B33" s="110"/>
      <c r="C33" s="110"/>
      <c r="D33" s="110"/>
      <c r="E33" s="110"/>
      <c r="F33" s="110"/>
      <c r="G33" s="110"/>
      <c r="H33" s="110"/>
      <c r="I33" s="110"/>
      <c r="J33" s="110"/>
    </row>
    <row r="34" spans="1:10" x14ac:dyDescent="0.2">
      <c r="A34" s="110"/>
      <c r="B34" s="110"/>
      <c r="C34" s="110"/>
      <c r="D34" s="110"/>
      <c r="E34" s="110"/>
      <c r="F34" s="110"/>
      <c r="G34" s="110"/>
      <c r="H34" s="110"/>
      <c r="I34" s="110"/>
      <c r="J34" s="110"/>
    </row>
    <row r="35" spans="1:10" x14ac:dyDescent="0.2">
      <c r="A35" s="110"/>
      <c r="B35" s="110"/>
      <c r="C35" s="110"/>
      <c r="D35" s="110"/>
      <c r="E35" s="110"/>
      <c r="F35" s="110"/>
      <c r="G35" s="110"/>
      <c r="H35" s="110"/>
      <c r="I35" s="110"/>
      <c r="J35" s="110"/>
    </row>
    <row r="36" spans="1:10" x14ac:dyDescent="0.2">
      <c r="A36" s="110"/>
      <c r="B36" s="110"/>
      <c r="C36" s="110"/>
      <c r="D36" s="110"/>
      <c r="E36" s="110"/>
      <c r="F36" s="110"/>
      <c r="G36" s="110"/>
      <c r="H36" s="110"/>
      <c r="I36" s="110"/>
      <c r="J36" s="11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C40" s="110"/>
      <c r="D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26"/>
      <c r="B42" s="126"/>
      <c r="C42" s="126"/>
      <c r="D42" s="126"/>
      <c r="E42" s="126"/>
      <c r="F42" s="126"/>
      <c r="G42" s="126"/>
      <c r="H42" s="126"/>
      <c r="I42" s="126"/>
      <c r="J42" s="126"/>
    </row>
    <row r="43" spans="1:10" x14ac:dyDescent="0.2">
      <c r="A43" s="126"/>
      <c r="B43" s="126"/>
      <c r="C43" s="126"/>
      <c r="D43" s="126"/>
      <c r="E43" s="126"/>
      <c r="F43" s="126"/>
      <c r="G43" s="126"/>
      <c r="H43" s="126"/>
      <c r="I43" s="126"/>
      <c r="J43" s="126"/>
    </row>
    <row r="44" spans="1:10" x14ac:dyDescent="0.2">
      <c r="A44" s="126"/>
      <c r="B44" s="126"/>
      <c r="C44" s="126"/>
      <c r="D44" s="126"/>
      <c r="E44" s="126"/>
      <c r="F44" s="126"/>
      <c r="G44" s="126"/>
      <c r="H44" s="126"/>
      <c r="I44" s="126"/>
      <c r="J44" s="126"/>
    </row>
    <row r="45" spans="1:10" x14ac:dyDescent="0.2">
      <c r="A45" s="126"/>
      <c r="B45" s="126"/>
      <c r="C45" s="126"/>
      <c r="D45" s="126"/>
      <c r="E45" s="126"/>
      <c r="F45" s="126"/>
      <c r="G45" s="126"/>
      <c r="H45" s="126"/>
      <c r="I45" s="126"/>
      <c r="J45" s="126"/>
    </row>
    <row r="46" spans="1:10" x14ac:dyDescent="0.2">
      <c r="A46" s="126"/>
      <c r="B46" s="126"/>
      <c r="C46" s="126"/>
      <c r="D46" s="126"/>
      <c r="E46" s="126"/>
      <c r="F46" s="126"/>
      <c r="G46" s="126"/>
      <c r="H46" s="126"/>
      <c r="I46" s="126"/>
      <c r="J46" s="126"/>
    </row>
    <row r="47" spans="1:10" x14ac:dyDescent="0.2">
      <c r="A47" s="141" t="s">
        <v>192</v>
      </c>
      <c r="B47" s="126"/>
      <c r="C47" s="126"/>
      <c r="D47" s="126"/>
      <c r="E47" s="126"/>
      <c r="F47" s="126"/>
      <c r="G47" s="126"/>
      <c r="H47" s="126"/>
      <c r="I47" s="126"/>
      <c r="J47" s="126"/>
    </row>
    <row r="48" spans="1:10" x14ac:dyDescent="0.2">
      <c r="A48" s="126"/>
      <c r="B48" s="126"/>
      <c r="C48" s="126"/>
      <c r="D48" s="126"/>
      <c r="E48" s="126"/>
      <c r="F48" s="126"/>
      <c r="G48" s="126"/>
      <c r="H48" s="126"/>
      <c r="I48" s="126"/>
      <c r="J48" s="126"/>
    </row>
    <row r="49" spans="1:10" x14ac:dyDescent="0.2">
      <c r="A49" s="126"/>
      <c r="B49" s="126"/>
      <c r="C49" s="126"/>
      <c r="D49" s="126"/>
      <c r="E49" s="126"/>
      <c r="F49" s="126"/>
      <c r="G49" s="126"/>
      <c r="H49" s="126"/>
      <c r="I49" s="126"/>
      <c r="J49" s="126"/>
    </row>
    <row r="50" spans="1:10" x14ac:dyDescent="0.2">
      <c r="A50" s="134" t="s">
        <v>107</v>
      </c>
      <c r="B50" s="134"/>
      <c r="C50" s="134"/>
      <c r="D50" s="134"/>
      <c r="E50" s="135" t="b">
        <f ca="1">IF(LEN(CONCATENATE(E$11,E$12,E$13,E$14,E$15,E$16,E$17,E$18,E$19,E$20,E$21,E$22,E$23,E$24,E$25))=0,TRUE,NOT(ISERROR(FIND($A50,CONCATENATE(E$11,E$12,E$13,E$14,E$15,E$16,E$17,E$18,E$19,E$20,E$21,E$22,E$23,E$24,E$25)))))</f>
        <v>1</v>
      </c>
      <c r="F50" s="135"/>
      <c r="G50" s="135"/>
      <c r="H50" s="135"/>
      <c r="I50" s="135"/>
      <c r="J50" s="135"/>
    </row>
    <row r="51" spans="1:10" x14ac:dyDescent="0.2">
      <c r="A51" s="140" t="s">
        <v>266</v>
      </c>
      <c r="B51" s="134"/>
      <c r="C51" s="134"/>
      <c r="D51" s="134"/>
      <c r="E51" s="135" t="b">
        <f ca="1">IF(LEN(CONCATENATE(E$11,E$12,E$13,E$14,E$15,E$16,E$17,E$18,E$19,E$20,E$21,E$22,E$23,E$24,E$25))=0,TRUE,NOT(ISERROR(FIND($A51,CONCATENATE(E$11,E$12,E$13,E$14,E$15,E$16,E$17,E$18,E$19,E$20,E$21,E$22,E$23,E$24,E$25)))))</f>
        <v>0</v>
      </c>
      <c r="F51" s="135"/>
      <c r="G51" s="135"/>
      <c r="H51" s="135"/>
      <c r="I51" s="135"/>
      <c r="J51" s="135"/>
    </row>
    <row r="52" spans="1:10" x14ac:dyDescent="0.2">
      <c r="A52" s="134" t="s">
        <v>239</v>
      </c>
      <c r="B52" s="134"/>
      <c r="C52" s="134"/>
      <c r="D52" s="134"/>
      <c r="E52" s="135" t="b">
        <f ca="1">IF(LEN(CONCATENATE(E$11,E$12,E$13,E$14,E$15,E$16,E$17,E$18,E$19,E$20,E$21,E$22,E$23,E$24,E$25))=0,TRUE,NOT(ISERROR(FIND($A52,CONCATENATE(E$11,E$12,E$13,E$14,E$15,E$16,E$17,E$18,E$19,E$20,E$21,E$22,E$23,E$24,E$25)))))</f>
        <v>0</v>
      </c>
      <c r="F52" s="135"/>
      <c r="G52" s="135"/>
      <c r="H52" s="135"/>
      <c r="I52" s="135"/>
      <c r="J52" s="135"/>
    </row>
    <row r="53" spans="1:10" x14ac:dyDescent="0.2">
      <c r="A53" s="134"/>
      <c r="B53" s="134"/>
      <c r="C53" s="134"/>
      <c r="D53" s="134"/>
      <c r="E53" s="134"/>
      <c r="F53" s="134"/>
      <c r="G53" s="134"/>
      <c r="H53" s="134"/>
      <c r="I53" s="134"/>
      <c r="J53" s="134"/>
    </row>
    <row r="54" spans="1:10" x14ac:dyDescent="0.2">
      <c r="A54" s="134"/>
      <c r="B54" s="134"/>
      <c r="C54" s="134"/>
      <c r="D54" s="134"/>
      <c r="E54" s="134"/>
      <c r="F54" s="134"/>
      <c r="G54" s="134"/>
      <c r="H54" s="134"/>
      <c r="I54" s="134"/>
      <c r="J54" s="134"/>
    </row>
    <row r="55" spans="1:10" x14ac:dyDescent="0.2">
      <c r="A55" s="134"/>
      <c r="B55" s="134"/>
      <c r="C55" s="134"/>
      <c r="D55" s="134"/>
      <c r="E55" s="134"/>
      <c r="F55" s="134"/>
      <c r="G55" s="134"/>
      <c r="H55" s="134"/>
      <c r="I55" s="134"/>
      <c r="J55" s="134"/>
    </row>
    <row r="56" spans="1:10" x14ac:dyDescent="0.2">
      <c r="A56" s="134"/>
      <c r="B56" s="134"/>
      <c r="C56" s="134"/>
      <c r="D56" s="134"/>
      <c r="E56" s="134"/>
      <c r="F56" s="134"/>
      <c r="G56" s="134"/>
      <c r="H56" s="134"/>
      <c r="I56" s="134"/>
      <c r="J56" s="134"/>
    </row>
    <row r="57" spans="1:10" x14ac:dyDescent="0.2">
      <c r="A57" s="134"/>
      <c r="B57" s="134"/>
      <c r="C57" s="134"/>
      <c r="D57" s="134"/>
      <c r="E57" s="134"/>
      <c r="F57" s="134"/>
      <c r="G57" s="134"/>
      <c r="H57" s="134"/>
      <c r="I57" s="134"/>
      <c r="J57" s="134"/>
    </row>
    <row r="58" spans="1:10" x14ac:dyDescent="0.2">
      <c r="A58" s="134"/>
      <c r="B58" s="134"/>
      <c r="C58" s="134"/>
      <c r="D58" s="134"/>
      <c r="E58" s="134"/>
      <c r="F58" s="110" t="s">
        <v>267</v>
      </c>
      <c r="G58" s="134"/>
      <c r="H58" s="134"/>
      <c r="I58" s="134"/>
      <c r="J58" s="134"/>
    </row>
    <row r="59" spans="1:10" x14ac:dyDescent="0.2">
      <c r="A59" s="134" t="str">
        <f>"all at " &amp;A50</f>
        <v>all at CUSTOMER HIERARCHY at ALL equals TRUE</v>
      </c>
      <c r="B59" s="134"/>
      <c r="C59" s="134"/>
      <c r="D59" s="134"/>
      <c r="E59" s="134" t="b">
        <f ca="1">IF(COUNTIF(E50:E50,TRUE)=1,TRUE,FALSE)</f>
        <v>1</v>
      </c>
      <c r="F59" s="110" t="s">
        <v>270</v>
      </c>
      <c r="G59" s="134"/>
      <c r="H59" s="134"/>
      <c r="I59" s="134"/>
      <c r="J59" s="134"/>
    </row>
    <row r="60" spans="1:10" x14ac:dyDescent="0.2">
      <c r="A60" s="140" t="str">
        <f>"all at " &amp;A51</f>
        <v>all at FULFILLMENT HIERARCHY at ALL equals TRUE</v>
      </c>
      <c r="B60" s="134"/>
      <c r="C60" s="134"/>
      <c r="D60" s="134"/>
      <c r="E60" s="134" t="b">
        <f ca="1">IF(COUNTIF(E51:E51,TRUE)=1,TRUE,FALSE)</f>
        <v>0</v>
      </c>
      <c r="F60" s="134" t="s">
        <v>245</v>
      </c>
      <c r="G60" s="134"/>
      <c r="H60" s="134"/>
      <c r="I60" s="134"/>
      <c r="J60" s="134"/>
    </row>
    <row r="61" spans="1:10" x14ac:dyDescent="0.2">
      <c r="A61" s="134" t="str">
        <f>"all at " &amp;A52</f>
        <v>all at PRODUCT HIERARCHY at ALL equals TRUE</v>
      </c>
      <c r="B61" s="134"/>
      <c r="C61" s="134"/>
      <c r="D61" s="134"/>
      <c r="E61" s="134" t="b">
        <f ca="1">IF(COUNTIF(E52:E52,TRUE)=1,TRUE,FALSE)</f>
        <v>0</v>
      </c>
      <c r="F61" s="134" t="s">
        <v>268</v>
      </c>
      <c r="G61" s="134"/>
      <c r="H61" s="134"/>
      <c r="I61" s="134"/>
      <c r="J61" s="134"/>
    </row>
    <row r="62" spans="1:10" x14ac:dyDescent="0.2">
      <c r="A62" s="134"/>
      <c r="B62" s="134"/>
      <c r="C62" s="134"/>
      <c r="D62" s="134"/>
      <c r="E62" s="134"/>
      <c r="F62" s="134"/>
      <c r="G62" s="134"/>
      <c r="H62" s="134"/>
      <c r="I62" s="134"/>
      <c r="J62" s="134"/>
    </row>
    <row r="63" spans="1:10" x14ac:dyDescent="0.2">
      <c r="A63" s="110"/>
      <c r="B63" s="110"/>
      <c r="C63" s="110"/>
      <c r="D63" s="110"/>
      <c r="E63" s="110"/>
      <c r="F63" s="110"/>
      <c r="G63" s="110"/>
      <c r="H63" s="110"/>
      <c r="I63" s="110"/>
      <c r="J63" s="110"/>
    </row>
    <row r="64" spans="1:10" x14ac:dyDescent="0.2">
      <c r="A64" s="110"/>
      <c r="B64" s="110"/>
      <c r="C64" s="110"/>
      <c r="D64" s="110"/>
      <c r="E64" s="110"/>
      <c r="F64" s="110"/>
      <c r="G64" s="110"/>
      <c r="H64" s="110"/>
      <c r="I64" s="110"/>
      <c r="J64" s="110"/>
    </row>
    <row r="65" spans="1:10" x14ac:dyDescent="0.2">
      <c r="A65" s="110"/>
      <c r="B65" s="110"/>
      <c r="C65" s="110"/>
      <c r="D65" s="110"/>
      <c r="E65" s="139" t="s">
        <v>269</v>
      </c>
      <c r="F65" s="110"/>
      <c r="G65" s="110"/>
      <c r="H65" s="110"/>
      <c r="I65" s="110"/>
      <c r="J65" s="110"/>
    </row>
    <row r="66" spans="1:10" x14ac:dyDescent="0.2">
      <c r="A66" s="110"/>
      <c r="B66" s="110"/>
      <c r="C66" s="110"/>
      <c r="D66" s="110"/>
      <c r="E66" s="134" t="str">
        <f ca="1">IF(E59,F59,"Not "&amp;F59)&amp;", "&amp;IF(E61,F61,"Not "&amp;F61)</f>
        <v>All Worldwide, Not Prod All</v>
      </c>
      <c r="F66" s="110"/>
      <c r="G66" s="110"/>
      <c r="H66" s="110"/>
      <c r="I66" s="110"/>
      <c r="J66" s="110"/>
    </row>
    <row r="67" spans="1:10" x14ac:dyDescent="0.2">
      <c r="A67" s="110"/>
      <c r="B67" s="110"/>
      <c r="C67" s="110"/>
      <c r="D67" s="110"/>
      <c r="E67" s="110" t="s">
        <v>108</v>
      </c>
      <c r="F67" s="110"/>
      <c r="G67" s="110"/>
      <c r="H67" s="110"/>
      <c r="I67" s="110"/>
      <c r="J67" s="110"/>
    </row>
    <row r="68" spans="1:10" x14ac:dyDescent="0.2">
      <c r="A68" s="110"/>
      <c r="B68" s="110"/>
      <c r="C68" s="110"/>
      <c r="D68" s="110"/>
      <c r="E68" s="110"/>
      <c r="F68" s="110"/>
      <c r="G68" s="110"/>
      <c r="H68" s="110"/>
      <c r="I68" s="110"/>
      <c r="J68" s="110"/>
    </row>
    <row r="69" spans="1:10" x14ac:dyDescent="0.2">
      <c r="A69" s="110"/>
      <c r="B69" s="110"/>
      <c r="C69" s="110"/>
      <c r="D69" s="110"/>
      <c r="E69" s="110"/>
      <c r="F69" s="110"/>
      <c r="G69" s="110"/>
      <c r="H69" s="110"/>
      <c r="I69" s="110"/>
      <c r="J69" s="110"/>
    </row>
    <row r="70" spans="1:10" x14ac:dyDescent="0.2">
      <c r="A70" s="110"/>
      <c r="B70" s="110"/>
      <c r="C70" s="110"/>
      <c r="D70" s="110"/>
      <c r="E70" s="110"/>
      <c r="F70" s="110"/>
      <c r="G70" s="110"/>
      <c r="H70" s="110"/>
      <c r="I70" s="110"/>
      <c r="J70" s="110"/>
    </row>
    <row r="71" spans="1:10" x14ac:dyDescent="0.2">
      <c r="A71" s="110"/>
      <c r="B71" s="110"/>
      <c r="C71" s="110"/>
      <c r="D71" s="110"/>
      <c r="E71" s="110"/>
      <c r="F71" s="110"/>
      <c r="G71" s="110"/>
      <c r="H71" s="110"/>
      <c r="I71" s="110"/>
      <c r="J71" s="110"/>
    </row>
    <row r="72" spans="1:10" x14ac:dyDescent="0.2">
      <c r="A72" s="110"/>
      <c r="B72" s="110"/>
      <c r="C72" s="110"/>
      <c r="D72" s="110"/>
      <c r="E72" s="110"/>
      <c r="F72" s="110"/>
      <c r="G72" s="110"/>
      <c r="H72" s="110"/>
      <c r="I72" s="110"/>
      <c r="J72" s="110"/>
    </row>
    <row r="73" spans="1:10" x14ac:dyDescent="0.2">
      <c r="A73" s="110"/>
      <c r="B73" s="110"/>
      <c r="C73" s="110"/>
      <c r="D73" s="110"/>
      <c r="E73" s="110"/>
      <c r="F73" s="110"/>
      <c r="G73" s="110"/>
      <c r="H73" s="110"/>
      <c r="I73" s="110"/>
      <c r="J73" s="110"/>
    </row>
    <row r="74" spans="1:10" x14ac:dyDescent="0.2">
      <c r="A74" s="110"/>
      <c r="B74" s="110"/>
      <c r="C74" s="110"/>
      <c r="D74" s="110"/>
      <c r="E74" s="110"/>
      <c r="F74" s="110"/>
      <c r="G74" s="110"/>
      <c r="H74" s="110"/>
      <c r="I74" s="110"/>
      <c r="J74" s="110"/>
    </row>
    <row r="75" spans="1:10" x14ac:dyDescent="0.2">
      <c r="A75" s="110"/>
      <c r="B75" s="110"/>
      <c r="C75" s="110"/>
      <c r="D75" s="110"/>
      <c r="E75" s="110"/>
      <c r="F75" s="110"/>
      <c r="G75" s="110"/>
      <c r="H75" s="110"/>
      <c r="I75" s="110"/>
      <c r="J75" s="110"/>
    </row>
    <row r="76" spans="1:10" x14ac:dyDescent="0.2">
      <c r="A76" s="110"/>
      <c r="B76" s="110"/>
      <c r="C76" s="110"/>
      <c r="D76" s="110"/>
      <c r="E76" s="110"/>
      <c r="F76" s="110"/>
      <c r="G76" s="110"/>
      <c r="H76" s="110"/>
      <c r="I76" s="110"/>
      <c r="J76" s="110"/>
    </row>
  </sheetData>
  <mergeCells count="1">
    <mergeCell ref="E3:E4"/>
  </mergeCells>
  <phoneticPr fontId="9" type="noConversion"/>
  <dataValidations count="1">
    <dataValidation type="textLength" allowBlank="1" showInputMessage="1" showErrorMessage="1" error="You are not allowed to modify this field." sqref="E11:AH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6" location="Current_Period" tooltip="Click here to view Current Month or Quarter" display="Current Period"/>
    <hyperlink ref="A7" location="'Metrics &amp; Attributes View'!M1:Z1" tooltip="Click here to view tab with Metrics and Attributes" display="Metrics &amp; Attr."/>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102"/>
  <sheetViews>
    <sheetView workbookViewId="0"/>
  </sheetViews>
  <sheetFormatPr defaultRowHeight="12.75" x14ac:dyDescent="0.2"/>
  <cols>
    <col min="1" max="1" width="23.140625" bestFit="1" customWidth="1"/>
    <col min="2" max="2" width="15" bestFit="1" customWidth="1"/>
    <col min="3" max="3" width="18" bestFit="1" customWidth="1"/>
    <col min="4" max="4" width="44.85546875" customWidth="1"/>
    <col min="5" max="5" width="13.140625" bestFit="1" customWidth="1"/>
    <col min="6" max="6" width="20.42578125" bestFit="1" customWidth="1"/>
    <col min="7" max="7" width="21.5703125" bestFit="1" customWidth="1"/>
    <col min="8" max="8" width="22" bestFit="1" customWidth="1"/>
    <col min="9" max="9" width="23" bestFit="1" customWidth="1"/>
    <col min="10" max="10" width="10.140625" bestFit="1" customWidth="1"/>
    <col min="13" max="13" width="11" bestFit="1" customWidth="1"/>
    <col min="15" max="15" width="22.140625" bestFit="1" customWidth="1"/>
    <col min="16" max="16" width="14.28515625" bestFit="1" customWidth="1"/>
    <col min="17" max="17" width="12.28515625" bestFit="1" customWidth="1"/>
    <col min="19" max="19" width="22.42578125" bestFit="1" customWidth="1"/>
    <col min="20" max="20" width="17" bestFit="1" customWidth="1"/>
    <col min="21" max="21" width="17.5703125" bestFit="1" customWidth="1"/>
    <col min="22" max="23" width="16.28515625" bestFit="1" customWidth="1"/>
    <col min="24" max="24" width="13.140625" bestFit="1" customWidth="1"/>
    <col min="25" max="25" width="12" bestFit="1" customWidth="1"/>
    <col min="26" max="26" width="14.5703125" bestFit="1" customWidth="1"/>
    <col min="27" max="27" width="11" bestFit="1" customWidth="1"/>
    <col min="28" max="28" width="10" bestFit="1" customWidth="1"/>
    <col min="29" max="29" width="8.28515625" bestFit="1" customWidth="1"/>
    <col min="30" max="30" width="14.140625" bestFit="1" customWidth="1"/>
    <col min="31" max="32" width="20" bestFit="1" customWidth="1"/>
    <col min="33" max="33" width="18.140625" bestFit="1" customWidth="1"/>
    <col min="34" max="34" width="20.140625" bestFit="1" customWidth="1"/>
    <col min="35" max="35" width="12" bestFit="1" customWidth="1"/>
    <col min="36" max="36" width="23.5703125" bestFit="1" customWidth="1"/>
    <col min="37" max="37" width="18.140625" bestFit="1" customWidth="1"/>
    <col min="38" max="38" width="28.140625" bestFit="1" customWidth="1"/>
    <col min="39" max="39" width="14" bestFit="1" customWidth="1"/>
    <col min="40" max="40" width="28.140625" bestFit="1" customWidth="1"/>
    <col min="41" max="41" width="8.140625" bestFit="1" customWidth="1"/>
    <col min="42" max="42" width="5.85546875" bestFit="1" customWidth="1"/>
    <col min="43" max="43" width="13.28515625" bestFit="1" customWidth="1"/>
    <col min="44" max="44" width="12.7109375" bestFit="1" customWidth="1"/>
    <col min="45" max="45" width="7.28515625" bestFit="1" customWidth="1"/>
    <col min="46" max="47" width="17" bestFit="1" customWidth="1"/>
    <col min="48" max="48" width="12.5703125" bestFit="1" customWidth="1"/>
    <col min="49" max="49" width="24.140625" bestFit="1" customWidth="1"/>
    <col min="50" max="50" width="12.28515625" bestFit="1" customWidth="1"/>
    <col min="51" max="51" width="8.7109375" bestFit="1" customWidth="1"/>
    <col min="52" max="52" width="24.140625" bestFit="1" customWidth="1"/>
    <col min="53" max="53" width="6.140625" bestFit="1" customWidth="1"/>
    <col min="54" max="54" width="15" bestFit="1"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38" x14ac:dyDescent="0.2">
      <c r="A1" t="s">
        <v>43</v>
      </c>
      <c r="B1" t="s">
        <v>487</v>
      </c>
    </row>
    <row r="2" spans="1:38" x14ac:dyDescent="0.2">
      <c r="A2" t="s">
        <v>243</v>
      </c>
      <c r="B2">
        <v>1</v>
      </c>
      <c r="C2">
        <v>52012</v>
      </c>
    </row>
    <row r="3" spans="1:38" x14ac:dyDescent="0.2">
      <c r="A3" t="s">
        <v>44</v>
      </c>
      <c r="B3" t="s">
        <v>45</v>
      </c>
      <c r="C3">
        <v>1</v>
      </c>
      <c r="D3">
        <v>1</v>
      </c>
    </row>
    <row r="4" spans="1:38" x14ac:dyDescent="0.2">
      <c r="A4" t="s">
        <v>46</v>
      </c>
      <c r="B4">
        <v>288</v>
      </c>
      <c r="C4">
        <v>289</v>
      </c>
      <c r="D4">
        <v>290</v>
      </c>
      <c r="E4">
        <v>291</v>
      </c>
      <c r="F4">
        <v>292</v>
      </c>
      <c r="G4">
        <v>293</v>
      </c>
      <c r="H4">
        <v>294</v>
      </c>
      <c r="I4">
        <v>295</v>
      </c>
      <c r="J4">
        <v>296</v>
      </c>
      <c r="K4">
        <v>297</v>
      </c>
      <c r="L4">
        <v>298</v>
      </c>
      <c r="M4">
        <v>299</v>
      </c>
    </row>
    <row r="5" spans="1:38" x14ac:dyDescent="0.2">
      <c r="A5" t="s">
        <v>47</v>
      </c>
      <c r="B5" s="234" t="s">
        <v>407</v>
      </c>
      <c r="C5" s="234" t="s">
        <v>408</v>
      </c>
      <c r="D5" s="234" t="s">
        <v>409</v>
      </c>
      <c r="E5" s="234" t="s">
        <v>410</v>
      </c>
      <c r="F5" s="234" t="s">
        <v>411</v>
      </c>
      <c r="G5" s="234" t="s">
        <v>412</v>
      </c>
      <c r="H5" s="234" t="s">
        <v>413</v>
      </c>
      <c r="I5" s="234" t="s">
        <v>414</v>
      </c>
      <c r="J5" s="234" t="s">
        <v>415</v>
      </c>
      <c r="K5" s="234" t="s">
        <v>416</v>
      </c>
      <c r="L5" s="234" t="s">
        <v>417</v>
      </c>
      <c r="M5" s="234" t="s">
        <v>418</v>
      </c>
    </row>
    <row r="6" spans="1:38" x14ac:dyDescent="0.2">
      <c r="A6" t="s">
        <v>48</v>
      </c>
      <c r="B6" s="234" t="s">
        <v>425</v>
      </c>
      <c r="C6" s="234" t="s">
        <v>426</v>
      </c>
      <c r="D6" s="234" t="s">
        <v>427</v>
      </c>
      <c r="E6" s="234" t="s">
        <v>428</v>
      </c>
      <c r="F6" s="234" t="s">
        <v>429</v>
      </c>
      <c r="G6" s="234" t="s">
        <v>430</v>
      </c>
      <c r="H6" s="234" t="s">
        <v>431</v>
      </c>
      <c r="I6" s="234" t="s">
        <v>432</v>
      </c>
      <c r="J6" s="234" t="s">
        <v>433</v>
      </c>
      <c r="K6" s="234" t="s">
        <v>434</v>
      </c>
      <c r="L6" s="234" t="s">
        <v>435</v>
      </c>
      <c r="M6" s="234" t="s">
        <v>436</v>
      </c>
    </row>
    <row r="7" spans="1:38" x14ac:dyDescent="0.2">
      <c r="A7" t="s">
        <v>49</v>
      </c>
      <c r="B7">
        <v>300</v>
      </c>
      <c r="C7">
        <v>301</v>
      </c>
      <c r="D7">
        <v>302</v>
      </c>
      <c r="E7">
        <v>303</v>
      </c>
      <c r="F7">
        <v>304</v>
      </c>
      <c r="G7">
        <v>305</v>
      </c>
      <c r="H7">
        <v>306</v>
      </c>
      <c r="I7">
        <v>307</v>
      </c>
      <c r="J7">
        <v>308</v>
      </c>
      <c r="K7">
        <v>309</v>
      </c>
      <c r="L7">
        <v>310</v>
      </c>
      <c r="M7">
        <v>311</v>
      </c>
      <c r="N7">
        <v>312</v>
      </c>
      <c r="O7">
        <v>313</v>
      </c>
      <c r="P7">
        <v>314</v>
      </c>
    </row>
    <row r="8" spans="1:38" x14ac:dyDescent="0.2">
      <c r="A8" t="s">
        <v>50</v>
      </c>
      <c r="B8" s="234" t="s">
        <v>419</v>
      </c>
      <c r="C8" s="234" t="s">
        <v>420</v>
      </c>
      <c r="D8" t="s">
        <v>421</v>
      </c>
      <c r="E8" t="s">
        <v>422</v>
      </c>
      <c r="F8" t="s">
        <v>423</v>
      </c>
      <c r="G8" t="s">
        <v>424</v>
      </c>
      <c r="H8" t="s">
        <v>447</v>
      </c>
      <c r="I8" t="s">
        <v>448</v>
      </c>
      <c r="J8" t="s">
        <v>449</v>
      </c>
      <c r="K8" t="s">
        <v>450</v>
      </c>
      <c r="L8" t="s">
        <v>451</v>
      </c>
      <c r="M8" t="s">
        <v>452</v>
      </c>
      <c r="N8" t="s">
        <v>453</v>
      </c>
      <c r="O8" s="234" t="s">
        <v>454</v>
      </c>
      <c r="P8" s="234" t="s">
        <v>455</v>
      </c>
      <c r="Q8" s="234"/>
      <c r="R8" s="234"/>
      <c r="S8" s="234"/>
      <c r="T8" s="234"/>
      <c r="U8" s="234"/>
      <c r="V8" s="234"/>
      <c r="W8" s="234"/>
      <c r="X8" s="234"/>
      <c r="Y8" s="234"/>
      <c r="Z8" s="234"/>
      <c r="AA8" s="234"/>
      <c r="AB8" s="234"/>
      <c r="AC8" s="234"/>
      <c r="AD8" s="234"/>
      <c r="AE8" s="234"/>
      <c r="AF8" s="234"/>
      <c r="AG8" s="234"/>
      <c r="AH8" s="234"/>
      <c r="AI8" s="234"/>
      <c r="AJ8" s="234"/>
      <c r="AK8" s="234"/>
      <c r="AL8" s="234"/>
    </row>
    <row r="9" spans="1:38" x14ac:dyDescent="0.2">
      <c r="A9" t="s">
        <v>51</v>
      </c>
      <c r="B9" s="234" t="s">
        <v>437</v>
      </c>
      <c r="C9" s="234" t="s">
        <v>438</v>
      </c>
      <c r="D9" t="s">
        <v>439</v>
      </c>
      <c r="E9" t="s">
        <v>440</v>
      </c>
      <c r="F9" t="s">
        <v>441</v>
      </c>
      <c r="G9" t="s">
        <v>442</v>
      </c>
      <c r="H9" t="s">
        <v>456</v>
      </c>
      <c r="I9" t="s">
        <v>457</v>
      </c>
      <c r="J9" t="s">
        <v>458</v>
      </c>
      <c r="K9" t="s">
        <v>459</v>
      </c>
      <c r="L9" t="s">
        <v>460</v>
      </c>
      <c r="M9" t="s">
        <v>461</v>
      </c>
      <c r="N9" t="s">
        <v>462</v>
      </c>
      <c r="O9" s="234" t="s">
        <v>463</v>
      </c>
      <c r="P9" s="234" t="s">
        <v>464</v>
      </c>
      <c r="Q9" s="234"/>
      <c r="R9" s="234"/>
      <c r="S9" s="234"/>
      <c r="T9" s="234"/>
      <c r="U9" s="234"/>
      <c r="V9" s="234"/>
      <c r="W9" s="234"/>
      <c r="X9" s="234"/>
      <c r="Y9" s="234"/>
      <c r="Z9" s="234"/>
      <c r="AA9" s="234"/>
      <c r="AB9" s="234"/>
      <c r="AC9" s="234"/>
      <c r="AD9" s="234"/>
      <c r="AE9" s="234"/>
      <c r="AF9" s="234"/>
      <c r="AG9" s="234"/>
      <c r="AH9" s="234"/>
      <c r="AI9" s="234"/>
      <c r="AJ9" s="234"/>
      <c r="AK9" s="234"/>
      <c r="AL9" s="234"/>
    </row>
    <row r="10" spans="1:38" x14ac:dyDescent="0.2">
      <c r="A10" t="s">
        <v>52</v>
      </c>
      <c r="B10">
        <v>300</v>
      </c>
    </row>
    <row r="11" spans="1:38" x14ac:dyDescent="0.2">
      <c r="A11" t="s">
        <v>53</v>
      </c>
      <c r="B11" t="s">
        <v>419</v>
      </c>
    </row>
    <row r="12" spans="1:38" x14ac:dyDescent="0.2">
      <c r="A12" t="s">
        <v>54</v>
      </c>
      <c r="B12" t="s">
        <v>437</v>
      </c>
    </row>
    <row r="13" spans="1:38" x14ac:dyDescent="0.2">
      <c r="A13" t="s">
        <v>55</v>
      </c>
      <c r="B13">
        <v>1</v>
      </c>
    </row>
    <row r="14" spans="1:38" x14ac:dyDescent="0.2">
      <c r="A14" t="s">
        <v>56</v>
      </c>
      <c r="B14" t="s">
        <v>29</v>
      </c>
    </row>
    <row r="15" spans="1:38" x14ac:dyDescent="0.2">
      <c r="A15" t="s">
        <v>57</v>
      </c>
      <c r="B15">
        <v>1</v>
      </c>
      <c r="C15" t="s">
        <v>58</v>
      </c>
      <c r="D15">
        <v>2</v>
      </c>
      <c r="E15" t="s">
        <v>59</v>
      </c>
      <c r="F15">
        <v>0</v>
      </c>
    </row>
    <row r="101" spans="1:65" x14ac:dyDescent="0.2">
      <c r="A101" t="s">
        <v>63</v>
      </c>
      <c r="B101" t="s">
        <v>64</v>
      </c>
      <c r="C101" t="s">
        <v>65</v>
      </c>
      <c r="D101" t="s">
        <v>244</v>
      </c>
      <c r="E101" t="s">
        <v>498</v>
      </c>
      <c r="F101" t="s">
        <v>561</v>
      </c>
      <c r="G101" t="s">
        <v>562</v>
      </c>
      <c r="H101" t="s">
        <v>499</v>
      </c>
      <c r="I101" t="s">
        <v>500</v>
      </c>
      <c r="J101" t="s">
        <v>501</v>
      </c>
      <c r="K101" t="s">
        <v>502</v>
      </c>
      <c r="L101" t="s">
        <v>503</v>
      </c>
      <c r="M101" t="s">
        <v>504</v>
      </c>
      <c r="N101" t="s">
        <v>505</v>
      </c>
      <c r="O101" t="s">
        <v>506</v>
      </c>
      <c r="P101" t="s">
        <v>507</v>
      </c>
      <c r="Q101" t="s">
        <v>508</v>
      </c>
      <c r="R101" t="s">
        <v>509</v>
      </c>
      <c r="S101" t="s">
        <v>510</v>
      </c>
      <c r="T101" t="s">
        <v>511</v>
      </c>
      <c r="U101" t="s">
        <v>512</v>
      </c>
      <c r="V101" t="s">
        <v>513</v>
      </c>
      <c r="W101" t="s">
        <v>514</v>
      </c>
      <c r="X101" t="s">
        <v>515</v>
      </c>
      <c r="Y101" t="s">
        <v>516</v>
      </c>
      <c r="Z101" t="s">
        <v>517</v>
      </c>
      <c r="AA101" t="s">
        <v>518</v>
      </c>
      <c r="AB101" t="s">
        <v>519</v>
      </c>
      <c r="AC101" t="s">
        <v>520</v>
      </c>
      <c r="AD101" t="s">
        <v>521</v>
      </c>
      <c r="AE101" t="s">
        <v>522</v>
      </c>
      <c r="AF101" t="s">
        <v>523</v>
      </c>
      <c r="AG101" t="s">
        <v>524</v>
      </c>
      <c r="AH101" t="s">
        <v>525</v>
      </c>
      <c r="AI101" t="s">
        <v>526</v>
      </c>
      <c r="AJ101" t="s">
        <v>527</v>
      </c>
      <c r="AK101" t="s">
        <v>528</v>
      </c>
      <c r="AL101" t="s">
        <v>529</v>
      </c>
      <c r="AM101" t="s">
        <v>530</v>
      </c>
      <c r="AN101" t="s">
        <v>531</v>
      </c>
      <c r="AO101" t="s">
        <v>532</v>
      </c>
      <c r="AP101" t="s">
        <v>533</v>
      </c>
      <c r="AQ101" t="s">
        <v>534</v>
      </c>
      <c r="AR101" t="s">
        <v>535</v>
      </c>
      <c r="AS101" t="s">
        <v>536</v>
      </c>
      <c r="AT101" t="s">
        <v>537</v>
      </c>
      <c r="AU101" t="s">
        <v>538</v>
      </c>
      <c r="AV101" t="s">
        <v>539</v>
      </c>
      <c r="AW101" t="s">
        <v>540</v>
      </c>
      <c r="AX101" t="s">
        <v>541</v>
      </c>
      <c r="AY101" t="s">
        <v>542</v>
      </c>
      <c r="AZ101" t="s">
        <v>543</v>
      </c>
      <c r="BA101" t="s">
        <v>544</v>
      </c>
      <c r="BB101" t="s">
        <v>545</v>
      </c>
      <c r="BC101" t="s">
        <v>546</v>
      </c>
      <c r="BD101" t="s">
        <v>547</v>
      </c>
      <c r="BE101" t="s">
        <v>548</v>
      </c>
      <c r="BF101" t="s">
        <v>549</v>
      </c>
      <c r="BG101" t="s">
        <v>550</v>
      </c>
      <c r="BH101" t="s">
        <v>551</v>
      </c>
      <c r="BI101" t="s">
        <v>552</v>
      </c>
      <c r="BJ101" t="s">
        <v>553</v>
      </c>
      <c r="BK101" t="s">
        <v>554</v>
      </c>
      <c r="BL101" t="s">
        <v>555</v>
      </c>
      <c r="BM101" t="s">
        <v>556</v>
      </c>
    </row>
    <row r="102" spans="1:65" x14ac:dyDescent="0.2">
      <c r="A102">
        <v>2</v>
      </c>
      <c r="B102" t="s">
        <v>42</v>
      </c>
      <c r="C102">
        <v>40</v>
      </c>
      <c r="D102" t="s">
        <v>474</v>
      </c>
      <c r="E102">
        <v>1</v>
      </c>
    </row>
  </sheetData>
  <phoneticPr fontId="9"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activeCell="B2" sqref="B2"/>
    </sheetView>
  </sheetViews>
  <sheetFormatPr defaultRowHeight="12.75" x14ac:dyDescent="0.2"/>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x14ac:dyDescent="0.2">
      <c r="A1" t="s">
        <v>212</v>
      </c>
      <c r="B1" t="s">
        <v>465</v>
      </c>
      <c r="C1" t="s">
        <v>2</v>
      </c>
      <c r="D1" t="s">
        <v>150</v>
      </c>
      <c r="E1" t="s">
        <v>466</v>
      </c>
      <c r="F1" t="s">
        <v>467</v>
      </c>
    </row>
    <row r="2" spans="1:7" x14ac:dyDescent="0.2">
      <c r="A2" t="s">
        <v>213</v>
      </c>
      <c r="B2" t="s">
        <v>468</v>
      </c>
    </row>
    <row r="3" spans="1:7" x14ac:dyDescent="0.2">
      <c r="A3" t="s">
        <v>42</v>
      </c>
      <c r="B3">
        <v>340</v>
      </c>
      <c r="C3" t="s">
        <v>469</v>
      </c>
      <c r="D3">
        <v>3</v>
      </c>
      <c r="E3" t="s">
        <v>470</v>
      </c>
      <c r="F3" t="s">
        <v>471</v>
      </c>
      <c r="G3" t="s">
        <v>472</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57</vt:i4>
      </vt:variant>
    </vt:vector>
  </HeadingPairs>
  <TitlesOfParts>
    <vt:vector size="73" baseType="lpstr">
      <vt:lpstr>SWDATA</vt:lpstr>
      <vt:lpstr>SWNOTEMETA</vt:lpstr>
      <vt:lpstr>Planning Template Checklist</vt:lpstr>
      <vt:lpstr>Configuration</vt:lpstr>
      <vt:lpstr>Planning View</vt:lpstr>
      <vt:lpstr>SWUPDATE</vt:lpstr>
      <vt:lpstr>Metrics &amp; Attributes View</vt:lpstr>
      <vt:lpstr>SCENARIOMETA</vt:lpstr>
      <vt:lpstr>Notes</vt:lpstr>
      <vt:lpstr>Drilldown</vt:lpstr>
      <vt:lpstr>RELATIONSHIP_INFO</vt:lpstr>
      <vt:lpstr>SWMETA2</vt:lpstr>
      <vt:lpstr>SWMETA3</vt:lpstr>
      <vt:lpstr>FilteringCriteria</vt:lpstr>
      <vt:lpstr>SWMETA</vt:lpstr>
      <vt:lpstr>SWSHEETMETA</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SWMETA3!ExternalData_1</vt:lpstr>
      <vt:lpstr>RELATIONSHIP_INFO!ExternalData_2</vt:lpstr>
      <vt:lpstr>SWMETA2!ExternalData_2</vt:lpstr>
      <vt:lpstr>SWMETA3!ExternalData_2</vt:lpstr>
      <vt:lpstr>RELATIONSHIP_INFO!ExternalData_3</vt:lpstr>
      <vt:lpstr>SWMETA2!ExternalData_3</vt:lpstr>
      <vt:lpstr>SWMETA3!ExternalData_3</vt:lpstr>
      <vt:lpstr>RELATIONSHIP_INFO!ExternalData_4</vt:lpstr>
      <vt:lpstr>SWMETA2!ExternalData_4</vt:lpstr>
      <vt:lpstr>SWMETA3!ExternalData_4</vt:lpstr>
      <vt:lpstr>RELATIONSHIP_INFO!ExternalData_5</vt:lpstr>
      <vt:lpstr>SWMETA2!ExternalData_5</vt:lpstr>
      <vt:lpstr>SWMETA3!ExternalData_5</vt:lpstr>
      <vt:lpstr>RELATIONSHIP_INFO!ExternalData_6</vt:lpstr>
      <vt:lpstr>SWMETA2!ExternalData_6</vt:lpstr>
      <vt:lpstr>SWMETA3!ExternalData_6</vt:lpstr>
      <vt:lpstr>RELATIONSHIP_INFO!ExternalData_7</vt:lpstr>
      <vt:lpstr>SWMETA2!ExternalData_7</vt:lpstr>
      <vt:lpstr>SWMETA3!ExternalData_7</vt:lpstr>
      <vt:lpstr>RELATIONSHIP_INFO!ExternalData_8</vt:lpstr>
      <vt:lpstr>RELATIONSHIP_INFO!ExternalData_9</vt:lpstr>
      <vt:lpstr>FFF</vt:lpstr>
      <vt:lpstr>First_Item_Row</vt:lpstr>
      <vt:lpstr>Items_Filtered</vt:lpstr>
      <vt:lpstr>Last_downloaded_item_row</vt:lpstr>
      <vt:lpstr>max_items</vt:lpstr>
      <vt:lpstr>notes_headers</vt:lpstr>
      <vt:lpstr>notes_range</vt:lpstr>
      <vt:lpstr>NULL</vt:lpstr>
      <vt:lpstr>SWDATA!Print_Area</vt:lpstr>
      <vt:lpstr>ScenarioType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vudaychandra</cp:lastModifiedBy>
  <cp:lastPrinted>2006-05-17T17:59:14Z</cp:lastPrinted>
  <dcterms:created xsi:type="dcterms:W3CDTF">2003-02-19T20:23:06Z</dcterms:created>
  <dcterms:modified xsi:type="dcterms:W3CDTF">2013-05-24T08:47:16Z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