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Default Extension="png" ContentType="image/png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ReportPeriodMap" sheetId="21" state="hidden" r:id="rId1"/>
    <sheet name="Region Plan Report" sheetId="12" r:id="rId2"/>
    <sheet name="ReportCriteria" sheetId="4" r:id="rId3"/>
    <sheet name="SWMETA2" sheetId="18" state="hidden" r:id="rId4"/>
  </sheets>
  <definedNames>
    <definedName name="CEP">IF(ISERROR(VLOOKUP("Current Effective Period ",ReportCriteria!$A$1:$F$1048569,3,0)),"",VLOOKUP("Current Effective Period ",ReportCriteria!$A$1:$F$1048569,3,0))</definedName>
    <definedName name="ExternalData_1" localSheetId="2">ReportCriteria!$A$1:$H$5</definedName>
    <definedName name="ExternalData_1" localSheetId="0">ReportPeriodMap!$A$1:$AA$1</definedName>
    <definedName name="ExternalData_1" localSheetId="3">SWMETA2!$A$1:$D$1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1">MID(CELL("filename",'Region Plan Report'!XFD1048555),FIND("]",CELL("filename",'Region Plan Report'!XFD1048555))+1, LEN(CELL("filename",'Region Plan Report'!XFD1048555))-FIND("]",CELL("filename",'Region Plan Report'!XFD1048555)))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TEMPLATE_VERSION">"5.1"</definedName>
  </definedNames>
  <calcPr calcId="125725"/>
  <pivotCaches>
    <pivotCache cacheId="106" r:id="rId5"/>
  </pivotCaches>
  <fileRecoveryPr autoRecover="0"/>
</workbook>
</file>

<file path=xl/calcChain.xml><?xml version="1.0" encoding="utf-8"?>
<calcChain xmlns="http://schemas.openxmlformats.org/spreadsheetml/2006/main">
  <c r="G28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B2"/>
  <c r="B1" s="1"/>
  <c r="ID2"/>
  <c r="IB3" s="1"/>
  <c r="IC3" s="1"/>
  <c r="BA5"/>
  <c r="BA28" s="1"/>
  <c r="BA6"/>
  <c r="BA29" s="1"/>
  <c r="BA7"/>
  <c r="BA30" s="1"/>
  <c r="IQ44"/>
  <c r="IQ45" s="1"/>
  <c r="IQ46" s="1"/>
  <c r="IQ47" s="1"/>
  <c r="IQ48" s="1"/>
  <c r="IQ49" s="1"/>
  <c r="IQ50" s="1"/>
  <c r="IQ51" s="1"/>
  <c r="IQ52" s="1"/>
  <c r="IQ53" s="1"/>
  <c r="IQ54" s="1"/>
  <c r="IQ55" s="1"/>
  <c r="IQ56" s="1"/>
  <c r="IQ57" s="1"/>
  <c r="IQ58" s="1"/>
  <c r="IQ59" s="1"/>
  <c r="IQ60" s="1"/>
  <c r="IQ61" s="1"/>
  <c r="IQ62" s="1"/>
  <c r="IQ63" s="1"/>
  <c r="IQ64" s="1"/>
  <c r="IQ65" s="1"/>
  <c r="IQ66" s="1"/>
  <c r="IQ67" s="1"/>
  <c r="IQ68" s="1"/>
  <c r="IQ69" s="1"/>
  <c r="IQ70" s="1"/>
  <c r="IQ71" s="1"/>
  <c r="IQ72" s="1"/>
  <c r="IQ73" s="1"/>
  <c r="IQ74" s="1"/>
  <c r="IQ75" s="1"/>
  <c r="IQ76" s="1"/>
  <c r="IQ77" s="1"/>
  <c r="IQ78" s="1"/>
  <c r="IQ79" s="1"/>
  <c r="IQ80" s="1"/>
  <c r="IQ81" s="1"/>
  <c r="IQ82" s="1"/>
  <c r="IQ83" s="1"/>
  <c r="IQ84" s="1"/>
  <c r="IQ85" s="1"/>
  <c r="IQ86" s="1"/>
  <c r="IQ87" s="1"/>
  <c r="IQ88" s="1"/>
  <c r="IQ89" s="1"/>
  <c r="IQ90" s="1"/>
  <c r="IQ91" s="1"/>
  <c r="IQ92" s="1"/>
  <c r="IQ93" s="1"/>
  <c r="IQ94" s="1"/>
  <c r="IQ95" s="1"/>
  <c r="IV1"/>
  <c r="ID3"/>
  <c r="D27"/>
  <c r="F27"/>
  <c r="IU1"/>
  <c r="IF3" l="1"/>
  <c r="IH3"/>
  <c r="IB4"/>
  <c r="IC4" s="1"/>
  <c r="F1"/>
  <c r="D1"/>
  <c r="IB5" l="1"/>
  <c r="IC5" s="1"/>
  <c r="IS27"/>
  <c r="ID4"/>
  <c r="IF4" l="1"/>
  <c r="IH4"/>
  <c r="IB6"/>
  <c r="IC6" s="1"/>
  <c r="IT27"/>
  <c r="BC1" s="1"/>
  <c r="IS39"/>
  <c r="IS38"/>
  <c r="IS34"/>
  <c r="IS33"/>
  <c r="IS32"/>
  <c r="IS37"/>
  <c r="IS30"/>
  <c r="IS41"/>
  <c r="IS36"/>
  <c r="IS35"/>
  <c r="ID5"/>
  <c r="IS31"/>
  <c r="IS40"/>
  <c r="IF5" l="1"/>
  <c r="IH5"/>
  <c r="IB7"/>
  <c r="IC7" s="1"/>
  <c r="IT36"/>
  <c r="IT37"/>
  <c r="IT34"/>
  <c r="IT31"/>
  <c r="IT40"/>
  <c r="IT38"/>
  <c r="IT35"/>
  <c r="IT33"/>
  <c r="IT39"/>
  <c r="IT32"/>
  <c r="IT41"/>
  <c r="IS28"/>
  <c r="IT30"/>
  <c r="ID6"/>
  <c r="IF6" l="1"/>
  <c r="IH6"/>
  <c r="IB8"/>
  <c r="IC8" s="1"/>
  <c r="IT28"/>
  <c r="AY2" s="1"/>
  <c r="BC2" s="1"/>
  <c r="BD2" s="1"/>
  <c r="BJ25"/>
  <c r="BR25"/>
  <c r="BZ25"/>
  <c r="CH25"/>
  <c r="CP25"/>
  <c r="BC25"/>
  <c r="BK25"/>
  <c r="BS25"/>
  <c r="CA25"/>
  <c r="CI25"/>
  <c r="CQ25"/>
  <c r="BH25"/>
  <c r="BX25"/>
  <c r="CN25"/>
  <c r="BI25"/>
  <c r="BY25"/>
  <c r="CO25"/>
  <c r="BD25"/>
  <c r="BT25"/>
  <c r="CJ25"/>
  <c r="BE25"/>
  <c r="BU25"/>
  <c r="CK25"/>
  <c r="BN25"/>
  <c r="CD25"/>
  <c r="CT25"/>
  <c r="BO25"/>
  <c r="CE25"/>
  <c r="CU25"/>
  <c r="CF25"/>
  <c r="BQ25"/>
  <c r="CW25"/>
  <c r="CB25"/>
  <c r="BM25"/>
  <c r="CS25"/>
  <c r="BF25"/>
  <c r="BV25"/>
  <c r="CL25"/>
  <c r="BG25"/>
  <c r="BW25"/>
  <c r="CM25"/>
  <c r="BP25"/>
  <c r="CV25"/>
  <c r="CG25"/>
  <c r="BL25"/>
  <c r="CR25"/>
  <c r="CC25"/>
  <c r="IU44"/>
  <c r="IU34"/>
  <c r="IU51"/>
  <c r="IU31"/>
  <c r="IU30"/>
  <c r="IU33"/>
  <c r="IU49"/>
  <c r="IU52"/>
  <c r="IU48"/>
  <c r="IU28"/>
  <c r="IU39"/>
  <c r="IU56"/>
  <c r="IU55"/>
  <c r="IU38"/>
  <c r="IU54"/>
  <c r="IU41"/>
  <c r="IU47"/>
  <c r="IU35"/>
  <c r="IU37"/>
  <c r="IU43"/>
  <c r="IU50"/>
  <c r="ID7"/>
  <c r="IU40"/>
  <c r="IU46"/>
  <c r="IU42"/>
  <c r="IU32"/>
  <c r="IU45"/>
  <c r="IU29"/>
  <c r="IU53"/>
  <c r="IU36"/>
  <c r="IU27"/>
  <c r="IF7" l="1"/>
  <c r="IH7"/>
  <c r="IB9"/>
  <c r="IC9" s="1"/>
  <c r="BC9"/>
  <c r="BC26" s="1"/>
  <c r="BD9"/>
  <c r="BE2"/>
  <c r="ID8"/>
  <c r="BC30"/>
  <c r="IF8" l="1"/>
  <c r="IH8"/>
  <c r="IB10"/>
  <c r="IC10" s="1"/>
  <c r="BD26"/>
  <c r="BE9"/>
  <c r="BF2"/>
  <c r="BD10"/>
  <c r="BC28"/>
  <c r="ID9"/>
  <c r="BC10"/>
  <c r="BC29"/>
  <c r="BD30"/>
  <c r="IF9" l="1"/>
  <c r="IH9"/>
  <c r="BC27"/>
  <c r="BC4"/>
  <c r="BD4"/>
  <c r="IB11"/>
  <c r="IC11" s="1"/>
  <c r="BD27"/>
  <c r="BE26"/>
  <c r="BF9"/>
  <c r="BG2"/>
  <c r="ID10"/>
  <c r="BE10"/>
  <c r="BD29"/>
  <c r="BD28"/>
  <c r="BE28"/>
  <c r="IF10" l="1"/>
  <c r="IH10"/>
  <c r="IB12"/>
  <c r="IC12" s="1"/>
  <c r="BE27"/>
  <c r="BG9"/>
  <c r="BH2"/>
  <c r="BF26"/>
  <c r="BF10"/>
  <c r="BE30"/>
  <c r="BE29"/>
  <c r="ID11"/>
  <c r="BF29"/>
  <c r="IF11" l="1"/>
  <c r="IH11"/>
  <c r="IB13"/>
  <c r="IC13" s="1"/>
  <c r="BF27"/>
  <c r="BG26"/>
  <c r="BI2"/>
  <c r="BH9"/>
  <c r="BG10"/>
  <c r="BF28"/>
  <c r="BG28"/>
  <c r="ID12"/>
  <c r="BF30"/>
  <c r="IF12" l="1"/>
  <c r="IH12"/>
  <c r="BE4"/>
  <c r="IB14"/>
  <c r="IC14" s="1"/>
  <c r="BG27"/>
  <c r="BH26"/>
  <c r="BJ2"/>
  <c r="BI9"/>
  <c r="BG30"/>
  <c r="ID13"/>
  <c r="BH10"/>
  <c r="BH29"/>
  <c r="BG29"/>
  <c r="IF13" l="1"/>
  <c r="IH13"/>
  <c r="BF4"/>
  <c r="IB15"/>
  <c r="IC15" s="1"/>
  <c r="BH27"/>
  <c r="BJ9"/>
  <c r="BK2"/>
  <c r="BI26"/>
  <c r="ID14"/>
  <c r="BH28"/>
  <c r="BI10"/>
  <c r="BH30"/>
  <c r="BI28"/>
  <c r="IF14" l="1"/>
  <c r="IH14"/>
  <c r="BG4"/>
  <c r="IB24"/>
  <c r="IC24" s="1"/>
  <c r="BI27"/>
  <c r="BJ26"/>
  <c r="BK9"/>
  <c r="BL2"/>
  <c r="BI29"/>
  <c r="BI30"/>
  <c r="BJ10"/>
  <c r="ID15"/>
  <c r="BJ30"/>
  <c r="IF15" l="1"/>
  <c r="IH15"/>
  <c r="BH4"/>
  <c r="IB25"/>
  <c r="IC25" s="1"/>
  <c r="BJ27"/>
  <c r="BK26"/>
  <c r="BL9"/>
  <c r="BM2"/>
  <c r="BK10"/>
  <c r="BJ29"/>
  <c r="BJ28"/>
  <c r="ID24"/>
  <c r="BK29"/>
  <c r="IF24" l="1"/>
  <c r="IH24"/>
  <c r="BI4"/>
  <c r="IB26"/>
  <c r="IC26" s="1"/>
  <c r="BK27"/>
  <c r="BL26"/>
  <c r="BM9"/>
  <c r="BN2"/>
  <c r="ID25"/>
  <c r="BK30"/>
  <c r="BK28"/>
  <c r="BL29"/>
  <c r="BL10"/>
  <c r="IF25" l="1"/>
  <c r="IH25"/>
  <c r="BJ4"/>
  <c r="IB27"/>
  <c r="IC27" s="1"/>
  <c r="BL27"/>
  <c r="BM26"/>
  <c r="BN9"/>
  <c r="BO2"/>
  <c r="BL28"/>
  <c r="ID26"/>
  <c r="BL30"/>
  <c r="BM10"/>
  <c r="BM30"/>
  <c r="IF26" l="1"/>
  <c r="IH26"/>
  <c r="BK4"/>
  <c r="IB28"/>
  <c r="IC28" s="1"/>
  <c r="BM27"/>
  <c r="BN26"/>
  <c r="BO9"/>
  <c r="BP2"/>
  <c r="ID27"/>
  <c r="BM28"/>
  <c r="BN29"/>
  <c r="BM29"/>
  <c r="BN10"/>
  <c r="IF27" l="1"/>
  <c r="IH27"/>
  <c r="BL4"/>
  <c r="IB29"/>
  <c r="IC29" s="1"/>
  <c r="BN27"/>
  <c r="BO26"/>
  <c r="BP9"/>
  <c r="BQ2"/>
  <c r="BN28"/>
  <c r="ID28"/>
  <c r="BO10"/>
  <c r="BN30"/>
  <c r="BO29"/>
  <c r="IF28" l="1"/>
  <c r="IH28"/>
  <c r="BM4"/>
  <c r="IB30"/>
  <c r="IC30" s="1"/>
  <c r="BO27"/>
  <c r="BP26"/>
  <c r="BQ9"/>
  <c r="BR2"/>
  <c r="BO30"/>
  <c r="BO28"/>
  <c r="BP10"/>
  <c r="ID29"/>
  <c r="BP28"/>
  <c r="IF29" l="1"/>
  <c r="IH29"/>
  <c r="BN4"/>
  <c r="IB31"/>
  <c r="IC31" s="1"/>
  <c r="BP27"/>
  <c r="BQ26"/>
  <c r="BR9"/>
  <c r="BS2"/>
  <c r="ID30"/>
  <c r="BQ10"/>
  <c r="BQ29"/>
  <c r="BP29"/>
  <c r="BP30"/>
  <c r="IF30" l="1"/>
  <c r="IH30"/>
  <c r="BO4"/>
  <c r="IB32"/>
  <c r="IC32" s="1"/>
  <c r="BQ27"/>
  <c r="BR26"/>
  <c r="BS9"/>
  <c r="BT2"/>
  <c r="BQ30"/>
  <c r="BQ28"/>
  <c r="BR30"/>
  <c r="ID31"/>
  <c r="BR10"/>
  <c r="IF31" l="1"/>
  <c r="IH31"/>
  <c r="BP4"/>
  <c r="IB33"/>
  <c r="BR27"/>
  <c r="BS26"/>
  <c r="BT9"/>
  <c r="BU2"/>
  <c r="ID32"/>
  <c r="BS10"/>
  <c r="BS28"/>
  <c r="BR28"/>
  <c r="BR29"/>
  <c r="IF32" l="1"/>
  <c r="IH32"/>
  <c r="IC33"/>
  <c r="IB34"/>
  <c r="BQ4"/>
  <c r="BS27"/>
  <c r="BT26"/>
  <c r="BU9"/>
  <c r="BV2"/>
  <c r="ID33"/>
  <c r="BS30"/>
  <c r="BT10"/>
  <c r="BS29"/>
  <c r="BT29"/>
  <c r="IF33" l="1"/>
  <c r="IH33"/>
  <c r="IC34"/>
  <c r="IB35"/>
  <c r="BR4"/>
  <c r="BT27"/>
  <c r="BU26"/>
  <c r="BV9"/>
  <c r="BW2"/>
  <c r="BT28"/>
  <c r="ID34"/>
  <c r="BU10"/>
  <c r="BT30"/>
  <c r="BU29"/>
  <c r="IF34" l="1"/>
  <c r="IH34"/>
  <c r="IC35"/>
  <c r="IB36"/>
  <c r="BS4"/>
  <c r="BU27"/>
  <c r="BV26"/>
  <c r="BW9"/>
  <c r="BX2"/>
  <c r="BU30"/>
  <c r="ID35"/>
  <c r="BV28"/>
  <c r="BU28"/>
  <c r="BV10"/>
  <c r="IF35" l="1"/>
  <c r="IH35"/>
  <c r="IC36"/>
  <c r="IB37"/>
  <c r="BT4"/>
  <c r="BV27"/>
  <c r="BW26"/>
  <c r="BX9"/>
  <c r="BY2"/>
  <c r="BV30"/>
  <c r="BV29"/>
  <c r="BW10"/>
  <c r="ID36"/>
  <c r="BW30"/>
  <c r="IF36" l="1"/>
  <c r="IH36"/>
  <c r="IC37"/>
  <c r="IB38"/>
  <c r="BU4"/>
  <c r="BW27"/>
  <c r="BX26"/>
  <c r="BY9"/>
  <c r="BZ2"/>
  <c r="BW28"/>
  <c r="BX10"/>
  <c r="ID37"/>
  <c r="BW29"/>
  <c r="BX30"/>
  <c r="IF37" l="1"/>
  <c r="IH37"/>
  <c r="IC38"/>
  <c r="IB39"/>
  <c r="BV4"/>
  <c r="BX27"/>
  <c r="BY26"/>
  <c r="BZ9"/>
  <c r="CA2"/>
  <c r="BX29"/>
  <c r="BY30"/>
  <c r="BY10"/>
  <c r="ID38"/>
  <c r="BX28"/>
  <c r="IF38" l="1"/>
  <c r="IH38"/>
  <c r="IC39"/>
  <c r="IB40"/>
  <c r="BW4"/>
  <c r="BY27"/>
  <c r="BZ26"/>
  <c r="CA9"/>
  <c r="CB2"/>
  <c r="BY28"/>
  <c r="BZ10"/>
  <c r="BY29"/>
  <c r="BZ30"/>
  <c r="ID39"/>
  <c r="IF39" l="1"/>
  <c r="IH39"/>
  <c r="IC40"/>
  <c r="IB41"/>
  <c r="BX4"/>
  <c r="BZ27"/>
  <c r="CA26"/>
  <c r="CB9"/>
  <c r="CC2"/>
  <c r="ID40"/>
  <c r="CA10"/>
  <c r="BZ28"/>
  <c r="BZ29"/>
  <c r="CA28"/>
  <c r="IF40" l="1"/>
  <c r="IH40"/>
  <c r="IC41"/>
  <c r="IB42"/>
  <c r="BY4"/>
  <c r="CA27"/>
  <c r="BC7" s="1"/>
  <c r="CB26"/>
  <c r="CC9"/>
  <c r="CD2"/>
  <c r="BX5"/>
  <c r="BX7"/>
  <c r="BX6"/>
  <c r="CA30"/>
  <c r="CB10"/>
  <c r="CB30"/>
  <c r="CA29"/>
  <c r="ID41"/>
  <c r="IF41" l="1"/>
  <c r="IH41"/>
  <c r="IC42"/>
  <c r="IB43"/>
  <c r="BZ4"/>
  <c r="BU6"/>
  <c r="BR6"/>
  <c r="BS6"/>
  <c r="BR5"/>
  <c r="BV7"/>
  <c r="BU5"/>
  <c r="BT5"/>
  <c r="BQ5"/>
  <c r="BO5"/>
  <c r="BN5"/>
  <c r="BK5"/>
  <c r="BH5"/>
  <c r="BG5"/>
  <c r="BE5"/>
  <c r="BC5"/>
  <c r="BO6"/>
  <c r="BN6"/>
  <c r="BK6"/>
  <c r="BJ6"/>
  <c r="BH6"/>
  <c r="BG6"/>
  <c r="BC6"/>
  <c r="BQ7"/>
  <c r="BO7"/>
  <c r="BM7"/>
  <c r="BK7"/>
  <c r="BH7"/>
  <c r="BG7"/>
  <c r="BE7"/>
  <c r="BW6"/>
  <c r="BW5"/>
  <c r="BT7"/>
  <c r="BW7"/>
  <c r="BR7"/>
  <c r="BT6"/>
  <c r="BS7"/>
  <c r="BV6"/>
  <c r="BV5"/>
  <c r="BS5"/>
  <c r="BU7"/>
  <c r="BP5"/>
  <c r="BM5"/>
  <c r="BL5"/>
  <c r="BJ5"/>
  <c r="BI5"/>
  <c r="BF5"/>
  <c r="BD5"/>
  <c r="BQ6"/>
  <c r="BP6"/>
  <c r="BL6"/>
  <c r="BM6"/>
  <c r="BI6"/>
  <c r="BF6"/>
  <c r="BE6"/>
  <c r="BD6"/>
  <c r="BP7"/>
  <c r="BN7"/>
  <c r="BL7"/>
  <c r="BJ7"/>
  <c r="BI7"/>
  <c r="BF7"/>
  <c r="BD7"/>
  <c r="CB27"/>
  <c r="CC26"/>
  <c r="CD9"/>
  <c r="CE2"/>
  <c r="BY7"/>
  <c r="BY6"/>
  <c r="BY5"/>
  <c r="ID42"/>
  <c r="CB29"/>
  <c r="CB28"/>
  <c r="CC10"/>
  <c r="CC30"/>
  <c r="IF42" l="1"/>
  <c r="IH42"/>
  <c r="IC43"/>
  <c r="IB44"/>
  <c r="CA4"/>
  <c r="CC27"/>
  <c r="CD26"/>
  <c r="CE9"/>
  <c r="CF2"/>
  <c r="BZ5"/>
  <c r="BZ7"/>
  <c r="BZ6"/>
  <c r="ID43"/>
  <c r="CC28"/>
  <c r="CC29"/>
  <c r="CD10"/>
  <c r="CD30"/>
  <c r="IF43" l="1"/>
  <c r="IH43"/>
  <c r="IC44"/>
  <c r="IB45"/>
  <c r="CB4"/>
  <c r="CD27"/>
  <c r="CE26"/>
  <c r="CF9"/>
  <c r="CG2"/>
  <c r="CA7"/>
  <c r="CA6"/>
  <c r="CA5"/>
  <c r="ID44"/>
  <c r="CE10"/>
  <c r="CD28"/>
  <c r="CD29"/>
  <c r="CE30"/>
  <c r="IF44" l="1"/>
  <c r="IH44"/>
  <c r="IC45"/>
  <c r="IB46"/>
  <c r="CC4"/>
  <c r="CE27"/>
  <c r="CF26"/>
  <c r="CG9"/>
  <c r="CH2"/>
  <c r="CB5"/>
  <c r="CB7"/>
  <c r="CB6"/>
  <c r="CE29"/>
  <c r="CE28"/>
  <c r="CF10"/>
  <c r="ID45"/>
  <c r="CF28"/>
  <c r="IF45" l="1"/>
  <c r="IH45"/>
  <c r="IC46"/>
  <c r="IB47"/>
  <c r="CD4"/>
  <c r="CF27"/>
  <c r="CG26"/>
  <c r="CI2"/>
  <c r="CH9"/>
  <c r="CC7"/>
  <c r="CC6"/>
  <c r="CC5"/>
  <c r="CG10"/>
  <c r="CF30"/>
  <c r="CF29"/>
  <c r="ID46"/>
  <c r="CG30"/>
  <c r="IF46" l="1"/>
  <c r="IH46"/>
  <c r="IC47"/>
  <c r="IB48"/>
  <c r="CE4"/>
  <c r="CG27"/>
  <c r="CJ2"/>
  <c r="CI9"/>
  <c r="CH26"/>
  <c r="CD5"/>
  <c r="CD7"/>
  <c r="CD6"/>
  <c r="CG29"/>
  <c r="CH10"/>
  <c r="ID47"/>
  <c r="CH28"/>
  <c r="CG28"/>
  <c r="IF47" l="1"/>
  <c r="IH47"/>
  <c r="IC48"/>
  <c r="IB49"/>
  <c r="CF4"/>
  <c r="CH27"/>
  <c r="CJ9"/>
  <c r="CK2"/>
  <c r="CI26"/>
  <c r="CE7"/>
  <c r="CE6"/>
  <c r="CE5"/>
  <c r="ID48"/>
  <c r="CH30"/>
  <c r="CI30"/>
  <c r="CI10"/>
  <c r="CH29"/>
  <c r="IF48" l="1"/>
  <c r="IH48"/>
  <c r="IC49"/>
  <c r="IB50"/>
  <c r="CG4"/>
  <c r="CI27"/>
  <c r="CJ26"/>
  <c r="CK9"/>
  <c r="CL2"/>
  <c r="CF5"/>
  <c r="CF7"/>
  <c r="CF6"/>
  <c r="CJ10"/>
  <c r="ID49"/>
  <c r="CI28"/>
  <c r="CI29"/>
  <c r="CJ28"/>
  <c r="IF49" l="1"/>
  <c r="IH49"/>
  <c r="IC50"/>
  <c r="IB51"/>
  <c r="CH4"/>
  <c r="CJ27"/>
  <c r="CK26"/>
  <c r="CL9"/>
  <c r="CM2"/>
  <c r="CG7"/>
  <c r="CG6"/>
  <c r="CG5"/>
  <c r="CK10"/>
  <c r="CJ30"/>
  <c r="ID50"/>
  <c r="CJ29"/>
  <c r="CK29"/>
  <c r="IF50" l="1"/>
  <c r="IH50"/>
  <c r="IC51"/>
  <c r="IB52"/>
  <c r="CI4"/>
  <c r="CK27"/>
  <c r="CL26"/>
  <c r="CM9"/>
  <c r="CN2"/>
  <c r="CH5"/>
  <c r="CH7"/>
  <c r="CH6"/>
  <c r="CK28"/>
  <c r="CK30"/>
  <c r="ID51"/>
  <c r="CL10"/>
  <c r="CL30"/>
  <c r="IF51" l="1"/>
  <c r="IH51"/>
  <c r="IC52"/>
  <c r="IB53"/>
  <c r="CJ4"/>
  <c r="CL27"/>
  <c r="CM26"/>
  <c r="CN9"/>
  <c r="CO2"/>
  <c r="CI7"/>
  <c r="CI6"/>
  <c r="CI5"/>
  <c r="ID52"/>
  <c r="CL28"/>
  <c r="CL29"/>
  <c r="CM10"/>
  <c r="CM28"/>
  <c r="IF52" l="1"/>
  <c r="IH52"/>
  <c r="IC53"/>
  <c r="IB54"/>
  <c r="CK4"/>
  <c r="CM27"/>
  <c r="CN26"/>
  <c r="CO9"/>
  <c r="CP2"/>
  <c r="CJ5"/>
  <c r="CJ7"/>
  <c r="CJ6"/>
  <c r="CM29"/>
  <c r="ID53"/>
  <c r="CN10"/>
  <c r="CM30"/>
  <c r="CN28"/>
  <c r="IF53" l="1"/>
  <c r="IH53"/>
  <c r="IC54"/>
  <c r="IB55"/>
  <c r="CL4"/>
  <c r="CN27"/>
  <c r="CO26"/>
  <c r="CP9"/>
  <c r="CQ2"/>
  <c r="CK7"/>
  <c r="CK6"/>
  <c r="CK5"/>
  <c r="ID54"/>
  <c r="CN29"/>
  <c r="CN30"/>
  <c r="CO10"/>
  <c r="CO29"/>
  <c r="IF54" l="1"/>
  <c r="IH54"/>
  <c r="IC55"/>
  <c r="IB56"/>
  <c r="CM4"/>
  <c r="CO27"/>
  <c r="CP26"/>
  <c r="CQ9"/>
  <c r="CR2"/>
  <c r="CL5"/>
  <c r="CL7"/>
  <c r="CL6"/>
  <c r="CO30"/>
  <c r="CO28"/>
  <c r="ID55"/>
  <c r="CP10"/>
  <c r="CP28"/>
  <c r="IF55" l="1"/>
  <c r="IH55"/>
  <c r="IC56"/>
  <c r="IB57"/>
  <c r="CN4"/>
  <c r="CP27"/>
  <c r="CQ26"/>
  <c r="CR9"/>
  <c r="CS2"/>
  <c r="CM7"/>
  <c r="CM6"/>
  <c r="CM5"/>
  <c r="CQ10"/>
  <c r="CP30"/>
  <c r="ID56"/>
  <c r="CP29"/>
  <c r="CQ30"/>
  <c r="IF56" l="1"/>
  <c r="IH56"/>
  <c r="IC57"/>
  <c r="IB58"/>
  <c r="CO4"/>
  <c r="CQ27"/>
  <c r="CR26"/>
  <c r="CS9"/>
  <c r="CT2"/>
  <c r="CN5"/>
  <c r="CN7"/>
  <c r="CN6"/>
  <c r="CQ28"/>
  <c r="CQ29"/>
  <c r="ID57"/>
  <c r="CR10"/>
  <c r="CR30"/>
  <c r="IF57" l="1"/>
  <c r="IH57"/>
  <c r="IC58"/>
  <c r="IB59"/>
  <c r="CP4"/>
  <c r="CR27"/>
  <c r="CS26"/>
  <c r="CT9"/>
  <c r="CU2"/>
  <c r="CO7"/>
  <c r="CO6"/>
  <c r="CO5"/>
  <c r="CR28"/>
  <c r="CS10"/>
  <c r="CR29"/>
  <c r="ID58"/>
  <c r="CS29"/>
  <c r="IF58" l="1"/>
  <c r="IH58"/>
  <c r="IC59"/>
  <c r="IB60"/>
  <c r="CQ4"/>
  <c r="CS27"/>
  <c r="CT26"/>
  <c r="CU9"/>
  <c r="CV2"/>
  <c r="CP5"/>
  <c r="CP7"/>
  <c r="CP6"/>
  <c r="ID59"/>
  <c r="CS30"/>
  <c r="CS28"/>
  <c r="CT10"/>
  <c r="CT30"/>
  <c r="IF59" l="1"/>
  <c r="IH59"/>
  <c r="IC60"/>
  <c r="IB61"/>
  <c r="CR4"/>
  <c r="CT27"/>
  <c r="CU26"/>
  <c r="CV9"/>
  <c r="CW2"/>
  <c r="CQ7"/>
  <c r="CQ6"/>
  <c r="CQ5"/>
  <c r="ID60"/>
  <c r="CT28"/>
  <c r="CT29"/>
  <c r="CU29"/>
  <c r="CU10"/>
  <c r="IF60" l="1"/>
  <c r="IH60"/>
  <c r="IC61"/>
  <c r="IB62"/>
  <c r="CS4"/>
  <c r="CU27"/>
  <c r="CV26"/>
  <c r="CW9"/>
  <c r="CX2"/>
  <c r="CR5"/>
  <c r="CR7"/>
  <c r="CR6"/>
  <c r="ID61"/>
  <c r="CU28"/>
  <c r="CU30"/>
  <c r="CV10"/>
  <c r="CV30"/>
  <c r="IF61" l="1"/>
  <c r="IH61"/>
  <c r="IC62"/>
  <c r="IB63"/>
  <c r="CT4"/>
  <c r="CV27"/>
  <c r="CW26"/>
  <c r="CX9"/>
  <c r="CY2"/>
  <c r="CS7"/>
  <c r="CS6"/>
  <c r="CS5"/>
  <c r="CV29"/>
  <c r="CW29"/>
  <c r="ID62"/>
  <c r="CX10"/>
  <c r="CW10"/>
  <c r="CV28"/>
  <c r="IF62" l="1"/>
  <c r="IH62"/>
  <c r="IC63"/>
  <c r="IB64"/>
  <c r="CV4"/>
  <c r="CU4"/>
  <c r="CW27"/>
  <c r="CY9"/>
  <c r="CZ2"/>
  <c r="DA2" s="1"/>
  <c r="DB2" s="1"/>
  <c r="DC2" s="1"/>
  <c r="DD2" s="1"/>
  <c r="DE2" s="1"/>
  <c r="DF2" s="1"/>
  <c r="DG2" s="1"/>
  <c r="DH2" s="1"/>
  <c r="CT6"/>
  <c r="CT5"/>
  <c r="CT7"/>
  <c r="CY10"/>
  <c r="CW30"/>
  <c r="ID63"/>
  <c r="CW28"/>
  <c r="IF63" l="1"/>
  <c r="IH63"/>
  <c r="IC64"/>
  <c r="IB65"/>
  <c r="CX4"/>
  <c r="CW4"/>
  <c r="CV6"/>
  <c r="CV5"/>
  <c r="CV7"/>
  <c r="CU5"/>
  <c r="CU7"/>
  <c r="CU6"/>
  <c r="ID64"/>
  <c r="IF64" l="1"/>
  <c r="IH64"/>
  <c r="IC65"/>
  <c r="IB66"/>
  <c r="CX5"/>
  <c r="CX7"/>
  <c r="CX6"/>
  <c r="CW5"/>
  <c r="CW7"/>
  <c r="CW6"/>
  <c r="ID65"/>
  <c r="IF65" l="1"/>
  <c r="IH65"/>
  <c r="IC66"/>
  <c r="IB67"/>
  <c r="ID66"/>
  <c r="IF66" l="1"/>
  <c r="IH66"/>
  <c r="IC67"/>
  <c r="IB68"/>
  <c r="ID67"/>
  <c r="IF67" l="1"/>
  <c r="IH67"/>
  <c r="IC68"/>
  <c r="IB69"/>
  <c r="ID68"/>
  <c r="IF68" l="1"/>
  <c r="IH68"/>
  <c r="IC69"/>
  <c r="IB70"/>
  <c r="IC70" s="1"/>
  <c r="ID70"/>
  <c r="ID69"/>
  <c r="IF69" l="1"/>
  <c r="IF70"/>
  <c r="IH70"/>
  <c r="IH69"/>
  <c r="IE3" l="1"/>
  <c r="IG66"/>
  <c r="IG68"/>
  <c r="IG64"/>
  <c r="IE68"/>
  <c r="IG61"/>
  <c r="IG63"/>
  <c r="IG60"/>
  <c r="IG62"/>
  <c r="IE62"/>
  <c r="IE66"/>
  <c r="IG69"/>
  <c r="IG67"/>
  <c r="IG65"/>
  <c r="IG70"/>
  <c r="IG35"/>
  <c r="IG4"/>
  <c r="IG3"/>
  <c r="IG29"/>
  <c r="IG7"/>
  <c r="IG13"/>
  <c r="IG14"/>
  <c r="IG31"/>
  <c r="IG6"/>
  <c r="IG15"/>
  <c r="IG24"/>
  <c r="IG30"/>
  <c r="IG8"/>
  <c r="IG12"/>
  <c r="IG9"/>
  <c r="IG32"/>
  <c r="IG11"/>
  <c r="IG33"/>
  <c r="IG34"/>
  <c r="IG25"/>
  <c r="IG5"/>
  <c r="IG26"/>
  <c r="IG27"/>
  <c r="IG10"/>
  <c r="IG28"/>
  <c r="IG36"/>
  <c r="IG37"/>
  <c r="IG38"/>
  <c r="IG39"/>
  <c r="IG40"/>
  <c r="IG41"/>
  <c r="IG42"/>
  <c r="IG43"/>
  <c r="IG44"/>
  <c r="IG45"/>
  <c r="IG46"/>
  <c r="IG47"/>
  <c r="IG48"/>
  <c r="IG50"/>
  <c r="IG49"/>
  <c r="IG51"/>
  <c r="IG52"/>
  <c r="IG54"/>
  <c r="IG53"/>
  <c r="IG55"/>
  <c r="IG58"/>
  <c r="IG56"/>
  <c r="IG57"/>
  <c r="IG59"/>
  <c r="IE64"/>
  <c r="IE69"/>
  <c r="IE67"/>
  <c r="IE61"/>
  <c r="IE63"/>
  <c r="IE70"/>
  <c r="IE33"/>
  <c r="IE12"/>
  <c r="IE25"/>
  <c r="IE5"/>
  <c r="IE8"/>
  <c r="IE7"/>
  <c r="IE32"/>
  <c r="IE28"/>
  <c r="IE30"/>
  <c r="IE11"/>
  <c r="IE24"/>
  <c r="IE6"/>
  <c r="IE9"/>
  <c r="IE13"/>
  <c r="IE31"/>
  <c r="IE14"/>
  <c r="IE26"/>
  <c r="IE34"/>
  <c r="IE15"/>
  <c r="IE10"/>
  <c r="IE29"/>
  <c r="IE27"/>
  <c r="IE4"/>
  <c r="IE35"/>
  <c r="IE36"/>
  <c r="IE38"/>
  <c r="IE37"/>
  <c r="IE39"/>
  <c r="IE40"/>
  <c r="IE41"/>
  <c r="IE43"/>
  <c r="IE42"/>
  <c r="IE44"/>
  <c r="IE46"/>
  <c r="IE45"/>
  <c r="IE48"/>
  <c r="IE47"/>
  <c r="IE49"/>
  <c r="IE50"/>
  <c r="IE51"/>
  <c r="IE52"/>
  <c r="IE53"/>
  <c r="IE54"/>
  <c r="IE55"/>
  <c r="IE56"/>
  <c r="IE60"/>
  <c r="IE57"/>
  <c r="IE58"/>
  <c r="IE59"/>
  <c r="IE65"/>
  <c r="IJ34" l="1"/>
  <c r="IJ36"/>
  <c r="IJ38"/>
  <c r="IJ40"/>
  <c r="IJ42"/>
  <c r="IJ44"/>
  <c r="IJ46"/>
  <c r="IJ48"/>
  <c r="IJ50"/>
  <c r="IJ52"/>
  <c r="IJ54"/>
  <c r="IJ56"/>
  <c r="IJ58"/>
  <c r="IJ60"/>
  <c r="IJ62"/>
  <c r="IJ64"/>
  <c r="IJ66"/>
  <c r="IJ68"/>
  <c r="IJ70"/>
  <c r="IJ33"/>
  <c r="IJ31"/>
  <c r="IJ29"/>
  <c r="IJ27"/>
  <c r="IJ25"/>
  <c r="IJ15"/>
  <c r="IJ13"/>
  <c r="IJ11"/>
  <c r="IJ9"/>
  <c r="IJ7"/>
  <c r="IJ5"/>
  <c r="IJ3"/>
  <c r="IJ35"/>
  <c r="IJ37"/>
  <c r="IJ39"/>
  <c r="IJ41"/>
  <c r="IJ43"/>
  <c r="IJ45"/>
  <c r="IJ47"/>
  <c r="IJ49"/>
  <c r="IJ51"/>
  <c r="IJ53"/>
  <c r="IJ55"/>
  <c r="IJ57"/>
  <c r="IJ59"/>
  <c r="IJ61"/>
  <c r="IJ63"/>
  <c r="IJ65"/>
  <c r="IJ67"/>
  <c r="IJ69"/>
  <c r="IJ32"/>
  <c r="IJ30"/>
  <c r="IJ28"/>
  <c r="IJ26"/>
  <c r="IJ24"/>
  <c r="IJ14"/>
  <c r="IJ12"/>
  <c r="IJ10"/>
  <c r="IJ8"/>
  <c r="IJ6"/>
  <c r="IJ4"/>
  <c r="II35"/>
  <c r="II37"/>
  <c r="II39"/>
  <c r="II41"/>
  <c r="II43"/>
  <c r="II45"/>
  <c r="II47"/>
  <c r="II49"/>
  <c r="II51"/>
  <c r="II53"/>
  <c r="II55"/>
  <c r="II57"/>
  <c r="II59"/>
  <c r="II61"/>
  <c r="II63"/>
  <c r="II65"/>
  <c r="II67"/>
  <c r="II69"/>
  <c r="II32"/>
  <c r="II30"/>
  <c r="II28"/>
  <c r="II26"/>
  <c r="II24"/>
  <c r="II14"/>
  <c r="II12"/>
  <c r="II10"/>
  <c r="II8"/>
  <c r="II6"/>
  <c r="II4"/>
  <c r="II34"/>
  <c r="II36"/>
  <c r="II38"/>
  <c r="II40"/>
  <c r="II42"/>
  <c r="II44"/>
  <c r="II46"/>
  <c r="II48"/>
  <c r="II50"/>
  <c r="II52"/>
  <c r="II54"/>
  <c r="II56"/>
  <c r="II58"/>
  <c r="II60"/>
  <c r="II62"/>
  <c r="II64"/>
  <c r="II66"/>
  <c r="II68"/>
  <c r="II70"/>
  <c r="II33"/>
  <c r="II31"/>
  <c r="II29"/>
  <c r="II27"/>
  <c r="II25"/>
  <c r="II15"/>
  <c r="II13"/>
  <c r="II11"/>
  <c r="II9"/>
  <c r="II7"/>
  <c r="II5"/>
  <c r="II3"/>
</calcChain>
</file>

<file path=xl/connections.xml><?xml version="1.0" encoding="utf-8"?>
<connections xmlns="http://schemas.openxmlformats.org/spreadsheetml/2006/main">
  <connection id="1" name="8947b83e0a03000b033f380ea4245848_criteria" type="6" refreshedVersion="3" background="1">
    <textPr prompt="0" sourceFile="C:\Documents and Settings\gbalaji\Application Data\templates\ambassador\outbound\8947b83e0a03000b033f380ea4245848_criteria.csv" delimiter="|">
      <textFields>
        <textField/>
      </textFields>
    </textPr>
  </connection>
  <connection id="2" name="8947b83e0a03000b033f380ea4245848_periodmap" type="6" refreshedVersion="3" background="1">
    <textPr prompt="0" sourceFile="C:\Documents and Settings\gbalaji\Application Data\templates\ambassador\outbound\8947b83e0a03000b033f380ea4245848_periodmap.csv" delimiter="|">
      <textFields>
        <textField/>
      </textFields>
    </textPr>
  </connection>
  <connection id="3" name="8947b83e0a03000b033f380ea4245848_SWMETA2" type="6" refreshedVersion="3" background="1">
    <textPr prompt="0" sourceFile="C:\Documents and Settings\gbalaji\Application Data\templates\ambassador\outbound\8947b83e0a03000b033f380ea4245848_SWMETA2.csv" delimiter="|">
      <textFields>
        <textField/>
      </textFields>
    </textPr>
  </connection>
  <connection id="4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5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6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7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8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9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10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<sst xmlns="http://schemas.openxmlformats.org/spreadsheetml/2006/main" count="148" uniqueCount="119">
  <si>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</si>
  <si>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</si>
  <si>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</si>
  <si>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</si>
  <si>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</si>
  <si>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</si>
  <si>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</si>
  <si>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</si>
  <si>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</si>
  <si>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</si>
  <si>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</si>
  <si>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</si>
  <si>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</si>
  <si>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</si>
  <si>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</si>
  <si>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</si>
  <si>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</si>
  <si>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</si>
  <si>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</si>
  <si>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</si>
  <si>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</si>
  <si>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</si>
  <si>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</si>
  <si>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</si>
  <si>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</si>
  <si>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</si>
  <si>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</si>
  <si>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</si>
  <si>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</si>
  <si>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</si>
  <si>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</si>
  <si>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</si>
  <si>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</si>
  <si>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</si>
  <si>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</si>
  <si>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</si>
  <si>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</si>
  <si>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</si>
  <si>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</si>
  <si>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</si>
  <si>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</si>
  <si>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</si>
  <si>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</si>
  <si>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</si>
  <si>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</si>
  <si>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</si>
  <si>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</si>
  <si>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</si>
  <si>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</si>
  <si>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</si>
  <si>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</si>
  <si>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</si>
  <si>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</si>
  <si>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</si>
  <si>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</si>
  <si>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</si>
  <si>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</si>
  <si>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</si>
  <si>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</si>
  <si>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</si>
  <si>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</si>
  <si>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-</t>
  </si>
  <si>
    <t>(All)</t>
  </si>
  <si>
    <t>Times Series data to graph</t>
  </si>
  <si>
    <t xml:space="preserve">Change Time Series </t>
  </si>
  <si>
    <t>Period Month</t>
  </si>
  <si>
    <t>Time Series Desc</t>
  </si>
  <si>
    <t xml:space="preserve">Current Period </t>
  </si>
  <si>
    <t>Sorted Order($)</t>
  </si>
  <si>
    <t>Sorted Order(Units)</t>
  </si>
  <si>
    <t>DOH</t>
  </si>
  <si>
    <t>BUSINESS_UNIT Desc</t>
  </si>
  <si>
    <t>BUSINESS_LINE Desc</t>
  </si>
  <si>
    <t>NET_ELEMENT_VERSION Id</t>
  </si>
  <si>
    <t>SALES_ITEM Id</t>
  </si>
  <si>
    <t>CLUSTER Desc</t>
  </si>
  <si>
    <t>REGION Desc</t>
  </si>
  <si>
    <t>CUSTOMER_TEAM Desc</t>
  </si>
  <si>
    <t>GROUP_KEY Desc</t>
  </si>
  <si>
    <t>Month</t>
  </si>
  <si>
    <t xml:space="preserve">Regional Confirm VBP detail (Units) </t>
  </si>
  <si>
    <t xml:space="preserve">Regional Confirm CBP (Units) </t>
  </si>
  <si>
    <t xml:space="preserve">Regional VBP plus CBP Total (Units) </t>
  </si>
  <si>
    <t>GROUP_KEY Id</t>
  </si>
  <si>
    <t>SALES_ITEM Desc</t>
  </si>
  <si>
    <t>Region Adj (Units)</t>
  </si>
  <si>
    <t>Region VBP Adj (Units)</t>
  </si>
  <si>
    <t>Regional Confirm CBP (Units)</t>
  </si>
  <si>
    <t>Regional Confirm VBP detail (Units)</t>
  </si>
  <si>
    <t>Regional VBP plus CBP Total (Units)</t>
  </si>
  <si>
    <t xml:space="preserve">Submitted Date_Time </t>
  </si>
  <si>
    <t xml:space="preserve"> </t>
  </si>
  <si>
    <t>Business Calendar</t>
  </si>
  <si>
    <t>equals</t>
  </si>
  <si>
    <t>TOTAL_HORIZON</t>
  </si>
  <si>
    <t>in</t>
  </si>
  <si>
    <t xml:space="preserve">Current Effective Period </t>
  </si>
  <si>
    <t xml:space="preserve">Access Control Filter Id  </t>
  </si>
  <si>
    <t>EUR</t>
  </si>
  <si>
    <t>Euro</t>
  </si>
  <si>
    <t xml:space="preserve">Last Month Locked Configuration Based Plan (Units) </t>
  </si>
  <si>
    <t xml:space="preserve">Total Last Month Locked Configuration Based Plan (Units) </t>
  </si>
  <si>
    <t xml:space="preserve">Last Month Regional CBP Adj (Units) </t>
  </si>
  <si>
    <t xml:space="preserve">Total Last Month Regional CBP Adj (Units) </t>
  </si>
  <si>
    <t xml:space="preserve">Last Month Global CBP Adj (Units) </t>
  </si>
  <si>
    <t xml:space="preserve">Total Last Month Global CBP Adj (Units) </t>
  </si>
  <si>
    <t xml:space="preserve">Locked Configuration based plan (units) </t>
  </si>
  <si>
    <t xml:space="preserve">Total Locked Configuration based plan (units) </t>
  </si>
  <si>
    <t xml:space="preserve">Locked Region CBP Adj (Units) </t>
  </si>
  <si>
    <t xml:space="preserve">Total Locked Region CBP Adj (Units) </t>
  </si>
  <si>
    <t xml:space="preserve">Locked Region VBP Adj (Units) </t>
  </si>
  <si>
    <t xml:space="preserve">Total Locked Region VBP Adj (Units) </t>
  </si>
  <si>
    <t xml:space="preserve">Configuration based plan (units) </t>
  </si>
  <si>
    <t xml:space="preserve">Total Configuration based plan (units) </t>
  </si>
  <si>
    <t xml:space="preserve">Region CBP Adj (Units) </t>
  </si>
  <si>
    <t xml:space="preserve">Total Region CBP Adj (Units) </t>
  </si>
  <si>
    <t xml:space="preserve">Global CBP Adj (Units) </t>
  </si>
  <si>
    <t xml:space="preserve">Total Global CBP Adj (Units) </t>
  </si>
  <si>
    <t>(blank)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</si>
</sst>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rgb="FF558FD5"/>
        </stop>
        <stop position="1">
          <color rgb="FF001848"/>
        </stop>
      </gradient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0" fontId="1" fillId="0" borderId="0"/>
  </cellStyleXfs>
  <cellXfs count="34">
    <xf numFmtId="0" fontId="0" fillId="0" borderId="0" xfId="0"/>
    <xf numFmtId="0" fontId="4" fillId="0" borderId="8" xfId="0" applyFont="1" applyBorder="1" applyAlignment="1">
      <alignment horizontal="left" vertical="center" wrapText="1"/>
    </xf>
    <xf numFmtId="164" fontId="4" fillId="0" borderId="5" xfId="0" applyNumberFormat="1" applyFont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/>
    </xf>
    <xf numFmtId="22" fontId="0" fillId="0" borderId="0" xfId="0" applyNumberFormat="1"/>
    <xf numFmtId="47" fontId="0" fillId="0" borderId="0" xfId="0" applyNumberFormat="1"/>
    <xf numFmtId="0" fontId="7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37" fontId="0" fillId="0" borderId="0" xfId="0" applyNumberFormat="1" applyFont="1" applyAlignment="1">
      <alignment vertical="center"/>
    </xf>
    <xf numFmtId="0" fontId="10" fillId="0" borderId="1" xfId="0" pivotButton="1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0" fontId="10" fillId="0" borderId="3" xfId="0" applyNumberFormat="1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0" fontId="10" fillId="0" borderId="2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83">
    <dxf>
      <font>
        <sz val="10"/>
      </font>
    </dxf>
    <dxf>
      <font>
        <name val="Arial"/>
        <scheme val="none"/>
      </font>
    </dxf>
    <dxf>
      <font>
        <color theme="0"/>
      </font>
    </dxf>
    <dxf>
      <font>
        <b val="0"/>
      </font>
    </dxf>
    <dxf>
      <alignment vertical="center" indent="0" relativeIndent="255" readingOrder="0"/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alignment vertical="center" indent="0" relativeIndent="255" readingOrder="0"/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alignment vertical="center" indent="0" relativeIndent="255" readingOrder="0"/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alignment vertical="center" indent="0" relativeIndent="255" readingOrder="0"/>
    </dxf>
    <dxf>
      <font>
        <sz val="10"/>
      </font>
    </dxf>
    <dxf>
      <font>
        <name val="Arial"/>
        <scheme val="none"/>
      </font>
    </dxf>
    <dxf>
      <font>
        <color theme="0"/>
      </font>
    </dxf>
    <dxf>
      <font>
        <b val="0"/>
      </font>
    </dxf>
    <dxf>
      <alignment vertical="center" indent="0" relativeIndent="255" readingOrder="0"/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alignment vertical="center" indent="0" relativeIndent="255" readingOrder="0"/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alignment vertical="center" indent="0" relativeIndent="255" readingOrder="0"/>
    </dxf>
    <dxf>
      <alignment vertical="center" indent="0" relativeIndent="255" readingOrder="0"/>
    </dxf>
    <dxf>
      <font>
        <b val="0"/>
      </font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182"/>
      <tableStyleElement type="headerRow" dxfId="181"/>
      <tableStyleElement type="totalRow" dxfId="180"/>
      <tableStyleElement type="firstRowSubheading" dxfId="179"/>
      <tableStyleElement type="secondRowSubheading" dxfId="178"/>
      <tableStyleElement type="thirdRowSubheading" dxfId="177"/>
      <tableStyleElement type="pageFieldLabels" dxfId="176"/>
      <tableStyleElement type="pageFieldValues" dxfId="1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>
        <c:manualLayout>
          <c:layoutTarget val="inner"/>
          <c:xMode val="edge"/>
          <c:yMode val="edge"/>
          <c:x val="7.5291925653012862E-2"/>
          <c:y val="2.6137071441371375E-2"/>
          <c:w val="0.89899284703915083"/>
          <c:h val="0.64558286583681457"/>
        </c:manualLayout>
      </c:layout>
      <c:barChart>
        <c:barDir val="col"/>
        <c:grouping val="clustered"/>
        <c:ser>
          <c:idx val="0"/>
          <c:order val="0"/>
          <c:tx>
            <c:strRef>
              <c:f>'Region Plan Report'!$BA$5:$BB$5</c:f>
              <c:strCache>
                <c:ptCount val="1"/>
                <c:pt idx="0">
                  <c:v>Regional Confirm CBP (Units) </c:v>
                </c:pt>
              </c:strCache>
            </c:strRef>
          </c:tx>
          <c:spPr>
            <a:solidFill>
              <a:schemeClr val="accent1"/>
            </a:solidFill>
            <a:effectLst/>
          </c:spPr>
          <c:cat>
            <c:multiLvlStrRef>
              <c:f>'Region Plan Report'!$BC$4:$CX$4</c:f>
            </c:multiLvlStrRef>
          </c:cat>
          <c:val>
            <c:numRef>
              <c:f>'Region Plan Report'!$BC$5:$CX$5</c:f>
            </c:numRef>
          </c:val>
        </c:ser>
        <c:ser>
          <c:idx val="1"/>
          <c:order val="1"/>
          <c:tx>
            <c:strRef>
              <c:f>'Region Plan Report'!$BA$6:$BB$6</c:f>
              <c:strCache>
                <c:ptCount val="1"/>
                <c:pt idx="0">
                  <c:v>Regional Confirm VBP detail (Units) </c:v>
                </c:pt>
              </c:strCache>
            </c:strRef>
          </c:tx>
          <c:spPr>
            <a:solidFill>
              <a:srgbClr val="92D050"/>
            </a:solidFill>
            <a:effectLst/>
          </c:spPr>
          <c:cat>
            <c:multiLvlStrRef>
              <c:f>'Region Plan Report'!$BC$4:$CX$4</c:f>
            </c:multiLvlStrRef>
          </c:cat>
          <c:val>
            <c:numRef>
              <c:f>'Region Plan Report'!$BC$6:$CX$6</c:f>
            </c:numRef>
          </c:val>
        </c:ser>
        <c:axId val="343802624"/>
        <c:axId val="343804160"/>
      </c:barChart>
      <c:lineChart>
        <c:grouping val="standard"/>
        <c:ser>
          <c:idx val="2"/>
          <c:order val="2"/>
          <c:tx>
            <c:strRef>
              <c:f>'Region Plan Report'!$BA$7:$BB$7</c:f>
              <c:strCache>
                <c:ptCount val="1"/>
                <c:pt idx="0">
                  <c:v>Regional VBP plus CBP Total (Units) </c:v>
                </c:pt>
              </c:strCache>
            </c:strRef>
          </c:tx>
          <c:spPr>
            <a:ln w="28575">
              <a:solidFill>
                <a:srgbClr val="C00000"/>
              </a:solidFill>
            </a:ln>
            <a:effectLst/>
          </c:spPr>
          <c:marker>
            <c:symbol val="none"/>
          </c:marker>
          <c:cat>
            <c:multiLvlStrRef>
              <c:f>'Region Plan Report'!$BC$4:$CX$4</c:f>
            </c:multiLvlStrRef>
          </c:cat>
          <c:val>
            <c:numRef>
              <c:f>'Region Plan Report'!$BC$7:$CX$7</c:f>
            </c:numRef>
          </c:val>
        </c:ser>
        <c:marker val="1"/>
        <c:axId val="343802624"/>
        <c:axId val="343804160"/>
      </c:lineChart>
      <c:catAx>
        <c:axId val="343802624"/>
        <c:scaling>
          <c:orientation val="minMax"/>
        </c:scaling>
        <c:axPos val="b"/>
        <c:numFmt formatCode="[$-409]mmm\-yy;@" sourceLinked="0"/>
        <c:tickLblPos val="nextTo"/>
        <c:crossAx val="343804160"/>
        <c:crosses val="autoZero"/>
        <c:auto val="1"/>
        <c:lblAlgn val="ctr"/>
        <c:lblOffset val="100"/>
      </c:catAx>
      <c:valAx>
        <c:axId val="343804160"/>
        <c:scaling>
          <c:orientation val="minMax"/>
        </c:scaling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tickLblPos val="nextTo"/>
        <c:crossAx val="343802624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>
        <c:manualLayout>
          <c:xMode val="edge"/>
          <c:yMode val="edge"/>
          <c:x val="0.18650297062003471"/>
          <c:y val="0.91318237672019953"/>
          <c:w val="0.6243380672253096"/>
          <c:h val="8.4319960052724532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273842</xdr:colOff>
      <xdr:row>0</xdr:row>
      <xdr:rowOff>166687</xdr:rowOff>
    </xdr:from>
    <xdr:to>
      <xdr:col>18</xdr:col>
      <xdr:colOff>145813</xdr:colOff>
      <xdr:row>14</xdr:row>
      <xdr:rowOff>119063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11907</xdr:colOff>
      <xdr:row>18</xdr:row>
      <xdr:rowOff>142881</xdr:rowOff>
    </xdr:from>
    <xdr:to>
      <xdr:col>2</xdr:col>
      <xdr:colOff>35719</xdr:colOff>
      <xdr:row>20</xdr:row>
      <xdr:rowOff>102395</xdr:rowOff>
    </xdr:to>
    <xdr:sp macro="" textlink="">
      <xdr:nvSpPr>
        <xdr:cNvPr id="8" name="Rounded Rectangle 7"/>
        <xdr:cNvSpPr/>
      </xdr:nvSpPr>
      <xdr:spPr>
        <a:xfrm>
          <a:off x="166688" y="904881"/>
          <a:ext cx="2845594" cy="340514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Region Plan Report</a:t>
          </a:r>
          <a:endParaRPr lang="en-US" sz="1800"/>
        </a:p>
      </xdr:txBody>
    </xdr:sp>
    <xdr:clientData/>
  </xdr:twoCellAnchor>
  <xdr:twoCellAnchor editAs="oneCell">
    <xdr:from>
      <xdr:col>2</xdr:col>
      <xdr:colOff>1654965</xdr:colOff>
      <xdr:row>0</xdr:row>
      <xdr:rowOff>71436</xdr:rowOff>
    </xdr:from>
    <xdr:to>
      <xdr:col>3</xdr:col>
      <xdr:colOff>1709978</xdr:colOff>
      <xdr:row>17</xdr:row>
      <xdr:rowOff>48576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46" y="71436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35719</xdr:colOff>
      <xdr:row>0</xdr:row>
      <xdr:rowOff>47627</xdr:rowOff>
    </xdr:from>
    <xdr:to>
      <xdr:col>1</xdr:col>
      <xdr:colOff>1869282</xdr:colOff>
      <xdr:row>18</xdr:row>
      <xdr:rowOff>68979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0500" y="47627"/>
          <a:ext cx="1833563" cy="78335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vudaychandra" refreshedDate="41395.625922453706" missingItemsLimit="0" createdVersion="3" refreshedVersion="3" recordCount="1">
  <cacheSource type="worksheet">
    <worksheetSource name="PIVOTDATA"/>
  </cacheSource>
  <cacheFields count="33">
    <cacheField name="ROW_ID" numFmtId="0">
      <sharedItems containsNonDate="0" containsString="0" containsBlank="1"/>
    </cacheField>
    <cacheField name="BUSINESS_LINE Desc" numFmtId="0">
      <sharedItems containsNonDate="0" containsString="0" containsBlank="1" count="1">
        <m/>
      </sharedItems>
    </cacheField>
    <cacheField name="BUSINESS_LINE Id" numFmtId="0">
      <sharedItems containsNonDate="0" containsString="0" containsBlank="1"/>
    </cacheField>
    <cacheField name="BUSINESS_UNIT Desc" numFmtId="0">
      <sharedItems containsNonDate="0" containsString="0" containsBlank="1" count="1">
        <m/>
      </sharedItems>
    </cacheField>
    <cacheField name="BUSINESS_UNIT Id" numFmtId="0">
      <sharedItems containsNonDate="0" containsString="0" containsBlank="1"/>
    </cacheField>
    <cacheField name="CLUSTER Desc" numFmtId="0">
      <sharedItems containsNonDate="0" containsString="0" containsBlank="1" count="1">
        <m/>
      </sharedItems>
    </cacheField>
    <cacheField name="CLUSTER Id" numFmtId="0">
      <sharedItems containsNonDate="0" containsString="0" containsBlank="1"/>
    </cacheField>
    <cacheField name="CUSTOMER_TEAM Desc" numFmtId="0">
      <sharedItems containsNonDate="0" containsString="0" containsBlank="1" count="1">
        <m/>
      </sharedItems>
    </cacheField>
    <cacheField name="CUSTOMER_TEAM Id" numFmtId="0">
      <sharedItems containsNonDate="0" containsString="0" containsBlank="1"/>
    </cacheField>
    <cacheField name="GROUP_KEY Desc" numFmtId="0">
      <sharedItems containsNonDate="0" containsString="0" containsBlank="1" count="1">
        <m/>
      </sharedItems>
    </cacheField>
    <cacheField name="GROUP_KEY Id" numFmtId="0">
      <sharedItems containsNonDate="0" containsString="0" containsBlank="1" count="1">
        <m/>
      </sharedItems>
    </cacheField>
    <cacheField name="NET_ELEMENT_VERSION Desc" numFmtId="0">
      <sharedItems containsNonDate="0" containsString="0" containsBlank="1"/>
    </cacheField>
    <cacheField name="NET_ELEMENT_VERSION Id" numFmtId="0">
      <sharedItems containsNonDate="0" containsString="0" containsBlank="1" count="1">
        <m/>
      </sharedItems>
    </cacheField>
    <cacheField name="REGION Desc" numFmtId="0">
      <sharedItems containsNonDate="0" containsString="0" containsBlank="1" count="1">
        <m/>
      </sharedItems>
    </cacheField>
    <cacheField name="REGION Id" numFmtId="0">
      <sharedItems containsNonDate="0" containsString="0" containsBlank="1"/>
    </cacheField>
    <cacheField name="SALES_ITEM Desc" numFmtId="0">
      <sharedItems containsNonDate="0" containsString="0" containsBlank="1" count="1">
        <m/>
      </sharedItems>
    </cacheField>
    <cacheField name="SALES_ITEM Id" numFmtId="0">
      <sharedItems containsNonDate="0" containsString="0" containsBlank="1" count="1">
        <m/>
      </sharedItems>
    </cacheField>
    <cacheField name="SUB_REGION Desc" numFmtId="0">
      <sharedItems containsNonDate="0" containsString="0" containsBlank="1"/>
    </cacheField>
    <cacheField name="SUB_REGION Id" numFmtId="0">
      <sharedItems containsNonDate="0" containsString="0" containsBlank="1"/>
    </cacheField>
    <cacheField name="Period Month" numFmtId="14">
      <sharedItems containsNonDate="0" containsString="0" containsBlank="1" count="1">
        <m/>
      </sharedItems>
    </cacheField>
    <cacheField name="Period Start" numFmtId="0">
      <sharedItems containsNonDate="0" containsString="0" containsBlank="1" count="1">
        <m/>
      </sharedItems>
    </cacheField>
    <cacheField name="Quarter" numFmtId="0">
      <sharedItems containsNonDate="0" containsString="0" containsBlank="1" count="1">
        <m/>
      </sharedItems>
    </cacheField>
    <cacheField name="Year" numFmtId="0">
      <sharedItems containsNonDate="0" containsString="0" containsBlank="1"/>
    </cacheField>
    <cacheField name="Year_Quarter" numFmtId="0">
      <sharedItems containsNonDate="0" containsString="0" containsBlank="1"/>
    </cacheField>
    <cacheField name="Last Month Locked Configuration Based Plan (Units)" numFmtId="0">
      <sharedItems containsNonDate="0" containsString="0" containsBlank="1"/>
    </cacheField>
    <cacheField name="Last Month Regional CBP Adj (Units)" numFmtId="0">
      <sharedItems containsNonDate="0" containsString="0" containsBlank="1"/>
    </cacheField>
    <cacheField name="Last Month Global CBP Adj (Units)" numFmtId="0">
      <sharedItems containsNonDate="0" containsString="0" containsBlank="1"/>
    </cacheField>
    <cacheField name="Locked Configuration based plan (units)" numFmtId="0">
      <sharedItems containsNonDate="0" containsString="0" containsBlank="1"/>
    </cacheField>
    <cacheField name="Locked Region CBP Adj (Units)" numFmtId="0">
      <sharedItems containsNonDate="0" containsString="0" containsBlank="1"/>
    </cacheField>
    <cacheField name="Locked Region VBP Adj (Units)" numFmtId="0">
      <sharedItems containsNonDate="0" containsString="0" containsBlank="1"/>
    </cacheField>
    <cacheField name="Configuration based plan (units)" numFmtId="0">
      <sharedItems containsNonDate="0" containsString="0" containsBlank="1"/>
    </cacheField>
    <cacheField name="Region CBP Adj (Units)" numFmtId="0">
      <sharedItems containsNonDate="0" containsString="0" containsBlank="1"/>
    </cacheField>
    <cacheField name="Global CBP Adj (Unit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6" dataOnRows="1" applyNumberFormats="0" applyBorderFormats="0" applyFontFormats="0" applyPatternFormats="0" applyAlignmentFormats="0" applyWidthHeightFormats="1" dataCaption="Time Series" showError="1" updatedVersion="3" minRefreshableVersion="3" asteriskTotals="1" showDrill="0" showMemberPropertyTips="0" itemPrintTitles="1" createdVersion="3" indent="0" compact="0" compactData="0" gridDropZones="1">
  <location ref="B30:G49" firstHeaderRow="1" firstDataRow="2" firstDataCol="4" rowPageCount="7" colPageCount="1"/>
  <pivotFields count="33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name="Date" compact="0" numFmtId="164" outline="0" subtotalTop="0" showAll="0" includeNewItemsInFilter="1" sortType="ascending" defaultSubtotal="0">
      <items count="1">
        <item x="0"/>
      </items>
    </pivotField>
    <pivotField name="Month" axis="axisCol" compact="0" numFmtId="164" outline="0" subtotalTop="0" showAll="0" includeNewItemsInFilter="1" sortType="ascending">
      <items count="2">
        <item x="0"/>
        <item t="default"/>
      </items>
    </pivotField>
    <pivotField name="Quarter 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name="Quarter - Year" subtotalCaption="?" compact="0" outline="0" subtotalTop="0" showAll="0" includeNewItemsInFilter="1" sortType="ascending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5"/>
    <field x="16"/>
    <field x="10"/>
    <field x="-2"/>
  </rowFields>
  <rowItems count="18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3" i="7">
      <x v="7"/>
    </i>
    <i r="3" i="8">
      <x v="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</rowItems>
  <colFields count="1">
    <field x="20"/>
  </colFields>
  <colItems count="2">
    <i>
      <x/>
    </i>
    <i t="grand">
      <x/>
    </i>
  </colItems>
  <pageFields count="7">
    <pageField fld="3" hier="-1"/>
    <pageField fld="1" hier="-1"/>
    <pageField fld="5" hier="-1"/>
    <pageField fld="13" hier="-1"/>
    <pageField fld="7" hier="-1"/>
    <pageField fld="12" hier="-1"/>
    <pageField fld="9" hier="-1"/>
  </pageFields>
  <dataFields count="9">
    <dataField name="Last Month Locked Configuration Based Plan (Units) " fld="24" baseField="0" baseItem="0"/>
    <dataField name="Last Month Regional CBP Adj (Units) " fld="25" baseField="0" baseItem="0"/>
    <dataField name="Last Month Global CBP Adj (Units) " fld="26" baseField="0" baseItem="0"/>
    <dataField name="Locked Configuration based plan (units) " fld="27" baseField="0" baseItem="0"/>
    <dataField name="Locked Region CBP Adj (Units) " fld="28" baseField="0" baseItem="0"/>
    <dataField name="Locked Region VBP Adj (Units) " fld="29" baseField="0" baseItem="0"/>
    <dataField name="Configuration based plan (units) " fld="30" baseField="0" baseItem="0"/>
    <dataField name="Region CBP Adj (Units) " fld="31" baseField="0" baseItem="0"/>
    <dataField name="Global CBP Adj (Units) " fld="32" baseField="0" baseItem="0"/>
  </dataFields>
  <formats count="33">
    <format dxfId="138">
      <pivotArea outline="0" fieldPosition="0"/>
    </format>
    <format>
      <pivotArea outline="0" fieldPosition="0"/>
    </format>
    <format dxfId="139">
      <pivotArea field="-2" type="button" dataOnly="0" labelOnly="1" outline="0" axis="axisRow" fieldPosition="3"/>
    </format>
    <format dxfId="140">
      <pivotArea field="21" type="button" dataOnly="0" labelOnly="1" outline="0"/>
    </format>
    <format dxfId="141">
      <pivotArea field="20" type="button" dataOnly="0" labelOnly="1" outline="0" axis="axisCol" fieldPosition="0"/>
    </format>
    <format dxfId="142">
      <pivotArea type="all" dataOnly="0" outline="0" fieldPosition="0"/>
    </format>
    <format dxfId="143">
      <pivotArea type="all" dataOnly="0" outline="0" fieldPosition="0"/>
    </format>
    <format dxfId="144">
      <pivotArea type="origin" dataOnly="0" labelOnly="1" outline="0" fieldPosition="0"/>
    </format>
    <format dxfId="145">
      <pivotArea field="-2" type="button" dataOnly="0" labelOnly="1" outline="0" axis="axisRow" fieldPosition="3"/>
    </format>
    <format dxfId="146">
      <pivotArea field="20" type="button" dataOnly="0" labelOnly="1" outline="0" axis="axisCol" fieldPosition="0"/>
    </format>
    <format dxfId="147">
      <pivotArea type="topRight" dataOnly="0" labelOnly="1" outline="0" fieldPosition="0"/>
    </format>
    <format dxfId="148">
      <pivotArea type="origin" dataOnly="0" labelOnly="1" outline="0" fieldPosition="0"/>
    </format>
    <format dxfId="149">
      <pivotArea field="-2" type="button" dataOnly="0" labelOnly="1" outline="0" axis="axisRow" fieldPosition="3"/>
    </format>
    <format dxfId="150">
      <pivotArea field="20" type="button" dataOnly="0" labelOnly="1" outline="0" axis="axisCol" fieldPosition="0"/>
    </format>
    <format dxfId="151">
      <pivotArea type="topRight" dataOnly="0" labelOnly="1" outline="0" fieldPosition="0"/>
    </format>
    <format dxfId="152">
      <pivotArea type="all" dataOnly="0" outline="0" fieldPosition="0"/>
    </format>
    <format dxfId="153">
      <pivotArea type="all" dataOnly="0" outline="0" fieldPosition="0"/>
    </format>
    <format dxfId="154">
      <pivotArea field="19" type="button" dataOnly="0" labelOnly="1" outline="0"/>
    </format>
    <format dxfId="155">
      <pivotArea type="origin" dataOnly="0" labelOnly="1" outline="0" fieldPosition="0"/>
    </format>
    <format dxfId="156">
      <pivotArea field="19" type="button" dataOnly="0" labelOnly="1" outline="0"/>
    </format>
    <format dxfId="157">
      <pivotArea type="topRight" dataOnly="0" labelOnly="1" outline="0" fieldPosition="0"/>
    </format>
    <format dxfId="158">
      <pivotArea type="origin" dataOnly="0" labelOnly="1" outline="0" fieldPosition="0"/>
    </format>
    <format dxfId="159">
      <pivotArea field="-2" type="button" dataOnly="0" labelOnly="1" outline="0" axis="axisRow" fieldPosition="3"/>
    </format>
    <format dxfId="160">
      <pivotArea field="19" type="button" dataOnly="0" labelOnly="1" outline="0"/>
    </format>
    <format dxfId="161">
      <pivotArea type="topRight" dataOnly="0" labelOnly="1" outline="0" fieldPosition="0"/>
    </format>
    <format dxfId="162">
      <pivotArea type="origin" dataOnly="0" labelOnly="1" outline="0" fieldPosition="0"/>
    </format>
    <format dxfId="163">
      <pivotArea field="-2" type="button" dataOnly="0" labelOnly="1" outline="0" axis="axisRow" fieldPosition="3"/>
    </format>
    <format dxfId="164">
      <pivotArea field="19" type="button" dataOnly="0" labelOnly="1" outline="0"/>
    </format>
    <format dxfId="165">
      <pivotArea type="topRight" dataOnly="0" labelOnly="1" outline="0" fieldPosition="0"/>
    </format>
    <format dxfId="166">
      <pivotArea type="all" dataOnly="0" outline="0" fieldPosition="0"/>
    </format>
    <format dxfId="167">
      <pivotArea field="-2" type="button" dataOnly="0" labelOnly="1" outline="0" axis="axisRow" fieldPosition="3"/>
    </format>
    <format dxfId="168">
      <pivotArea field="19" type="button" dataOnly="0" labelOnly="1" outline="0"/>
    </format>
    <format dxfId="169">
      <pivotArea type="all" dataOnly="0" outline="0" fieldPosition="0"/>
    </format>
  </formats>
  <pivotTableStyleInfo name="Shurtap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06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IR99:IS102" firstHeaderRow="2" firstDataRow="2" firstDataCol="1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numFmtId="164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19"/>
  </rowFields>
  <rowItems count="2">
    <i>
      <x/>
    </i>
    <i t="grand">
      <x/>
    </i>
  </rowItems>
  <colItems count="1">
    <i/>
  </colItems>
  <dataFields count="1">
    <dataField name="Count of Year" fld="22" subtotal="count" baseField="0" baseItem="0"/>
  </dataFields>
  <formats count="5">
    <format dxfId="174">
      <pivotArea type="all" dataOnly="0" outline="0" fieldPosition="0"/>
    </format>
    <format dxfId="173">
      <pivotArea type="all" dataOnly="0" outline="0" fieldPosition="0"/>
    </format>
    <format dxfId="172">
      <pivotArea type="all" dataOnly="0" outline="0" fieldPosition="0"/>
    </format>
    <format dxfId="171">
      <pivotArea type="all" dataOnly="0" outline="0" fieldPosition="0"/>
    </format>
    <format dxfId="170">
      <pivotArea type="all" dataOnly="0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rowNumbers="1" growShrinkType="overwriteClear" fillFormulas="1" removeDataOnSave="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rowNumbers="1" growShrinkType="overwriteClear" fillFormulas="1" removeDataOnSave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"/>
  <sheetViews>
    <sheetView workbookViewId="0"/>
  </sheetViews>
  <sheetFormatPr defaultRowHeight="12.75"/>
  <cols>
    <col min="1" max="26" width="2" bestFit="1" customWidth="1"/>
  </cols>
  <sheetData>
    <row r="1" spans="1:2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1</v>
      </c>
      <c r="W1">
        <v>0</v>
      </c>
      <c r="X1">
        <v>0</v>
      </c>
      <c r="Y1">
        <v>0</v>
      </c>
      <c r="Z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  <outlinePr summaryBelow="0"/>
  </sheetPr>
  <dimension ref="A1:IV765"/>
  <sheetViews>
    <sheetView showGridLines="0" tabSelected="1" zoomScale="80" zoomScaleNormal="80" workbookViewId="0">
      <pane xSplit="4" ySplit="31" topLeftCell="E32" activePane="bottomRight" state="frozen"/>
      <selection pane="topRight" activeCell="E1" sqref="E1"/>
      <selection pane="bottomLeft" activeCell="A24" sqref="A24"/>
      <selection pane="bottomRight" activeCell="E32" sqref="E32"/>
    </sheetView>
  </sheetViews>
  <sheetFormatPr defaultColWidth="20.7109375" defaultRowHeight="15" customHeight="1" outlineLevelRow="1"/>
  <cols>
    <col min="1" max="1" width="2.28515625" style="7" customWidth="1"/>
    <col min="2" max="2" width="42.28515625" style="7" customWidth="1"/>
    <col min="3" max="3" width="32.28515625" style="7" customWidth="1"/>
    <col min="4" max="4" width="39.7109375" style="7" customWidth="1"/>
    <col min="5" max="5" width="35.7109375" style="7" customWidth="1"/>
    <col min="6" max="6" width="15.85546875" style="7" customWidth="1"/>
    <col min="7" max="50" width="11.85546875" style="7" customWidth="1"/>
    <col min="51" max="51" width="11.85546875" style="8" customWidth="1"/>
    <col min="52" max="64" width="7.7109375" style="8" customWidth="1"/>
    <col min="65" max="237" width="20.7109375" style="8"/>
    <col min="238" max="238" width="36" style="8" bestFit="1" customWidth="1"/>
    <col min="239" max="251" width="20.7109375" style="8"/>
    <col min="252" max="252" width="15.140625" style="8" customWidth="1"/>
    <col min="253" max="253" width="5.28515625" style="8" customWidth="1"/>
    <col min="254" max="254" width="5" style="8" customWidth="1"/>
    <col min="255" max="256" width="20.7109375" style="8"/>
    <col min="257" max="16384" width="20.7109375" style="7"/>
  </cols>
  <sheetData>
    <row r="1" spans="1:256" ht="15" customHeight="1" collapsed="1">
      <c r="A1" s="6" t="str">
        <f t="shared" ref="A1:P1" si="0">IF(ISERROR(MATCH("Time Series",A2:A114,0)),"",MATCH("Time Series",A2:A114,0)+1)</f>
        <v/>
      </c>
      <c r="B1" s="33" t="str">
        <f t="shared" si="0"/>
        <v/>
      </c>
      <c r="C1" s="6" t="str">
        <f t="shared" si="0"/>
        <v/>
      </c>
      <c r="D1" s="6" t="str">
        <f t="shared" ca="1" si="0"/>
        <v/>
      </c>
      <c r="E1" s="6">
        <f t="shared" si="0"/>
        <v>31</v>
      </c>
      <c r="F1" s="6" t="str">
        <f t="shared" ca="1" si="0"/>
        <v/>
      </c>
      <c r="G1" s="6" t="str">
        <f t="shared" si="0"/>
        <v/>
      </c>
      <c r="H1" s="6" t="str">
        <f t="shared" si="0"/>
        <v/>
      </c>
      <c r="I1" s="6" t="str">
        <f t="shared" si="0"/>
        <v/>
      </c>
      <c r="J1" s="6" t="str">
        <f t="shared" si="0"/>
        <v/>
      </c>
      <c r="K1" s="6" t="str">
        <f t="shared" si="0"/>
        <v/>
      </c>
      <c r="L1" s="6" t="str">
        <f t="shared" si="0"/>
        <v/>
      </c>
      <c r="M1" s="6" t="str">
        <f t="shared" si="0"/>
        <v/>
      </c>
      <c r="N1" s="6" t="str">
        <f t="shared" si="0"/>
        <v/>
      </c>
      <c r="O1" s="6" t="str">
        <f t="shared" si="0"/>
        <v/>
      </c>
      <c r="P1" s="6" t="str">
        <f t="shared" si="0"/>
        <v/>
      </c>
      <c r="Q1" s="6" t="str">
        <f t="shared" ref="Q1:AS1" si="1">IF(ISERROR(MATCH("Time Series",Q2:Q114,0)),"",MATCH("Time Series",Q2:Q114,0)+1)</f>
        <v/>
      </c>
      <c r="R1" s="6" t="str">
        <f t="shared" si="1"/>
        <v/>
      </c>
      <c r="S1" s="6" t="str">
        <f t="shared" si="1"/>
        <v/>
      </c>
      <c r="T1" s="6" t="str">
        <f t="shared" si="1"/>
        <v/>
      </c>
      <c r="U1" s="6" t="str">
        <f t="shared" si="1"/>
        <v/>
      </c>
      <c r="V1" s="6" t="str">
        <f t="shared" si="1"/>
        <v/>
      </c>
      <c r="W1" s="6" t="str">
        <f t="shared" si="1"/>
        <v/>
      </c>
      <c r="X1" s="6" t="str">
        <f t="shared" si="1"/>
        <v/>
      </c>
      <c r="Y1" s="6" t="str">
        <f t="shared" si="1"/>
        <v/>
      </c>
      <c r="Z1" s="6" t="str">
        <f t="shared" si="1"/>
        <v/>
      </c>
      <c r="AA1" s="6" t="str">
        <f t="shared" si="1"/>
        <v/>
      </c>
      <c r="AB1" s="6" t="str">
        <f t="shared" si="1"/>
        <v/>
      </c>
      <c r="AC1" s="6" t="str">
        <f t="shared" si="1"/>
        <v/>
      </c>
      <c r="AD1" s="6" t="str">
        <f t="shared" si="1"/>
        <v/>
      </c>
      <c r="AE1" s="6" t="str">
        <f t="shared" si="1"/>
        <v/>
      </c>
      <c r="AF1" s="6" t="str">
        <f t="shared" si="1"/>
        <v/>
      </c>
      <c r="AG1" s="6" t="str">
        <f t="shared" si="1"/>
        <v/>
      </c>
      <c r="AH1" s="6" t="str">
        <f t="shared" si="1"/>
        <v/>
      </c>
      <c r="AI1" s="6" t="str">
        <f t="shared" si="1"/>
        <v/>
      </c>
      <c r="AJ1" s="6" t="str">
        <f t="shared" si="1"/>
        <v/>
      </c>
      <c r="AK1" s="6" t="str">
        <f t="shared" si="1"/>
        <v/>
      </c>
      <c r="AL1" s="6" t="str">
        <f t="shared" si="1"/>
        <v/>
      </c>
      <c r="AM1" s="6" t="str">
        <f t="shared" si="1"/>
        <v/>
      </c>
      <c r="AN1" s="6" t="str">
        <f t="shared" si="1"/>
        <v/>
      </c>
      <c r="AO1" s="6" t="str">
        <f t="shared" si="1"/>
        <v/>
      </c>
      <c r="AP1" s="6" t="str">
        <f t="shared" si="1"/>
        <v/>
      </c>
      <c r="AQ1" s="6" t="str">
        <f t="shared" si="1"/>
        <v/>
      </c>
      <c r="AR1" s="6" t="str">
        <f t="shared" si="1"/>
        <v/>
      </c>
      <c r="AS1" s="6" t="str">
        <f t="shared" si="1"/>
        <v/>
      </c>
      <c r="BC1" s="8">
        <f ca="1">IT27</f>
        <v>31</v>
      </c>
      <c r="IC1" s="8" t="s">
        <v>4</v>
      </c>
      <c r="ID1" s="8" t="s">
        <v>66</v>
      </c>
      <c r="IU1" s="8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8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ht="15" hidden="1" customHeight="1" outlineLevel="1">
      <c r="A2" s="6"/>
      <c r="B2" s="33" t="str">
        <f>IF(ISERROR(MATCH("Time Series",B3:B115,0)),"",MATCH("Time Series",B3:B115,0)+1)</f>
        <v/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Y2" s="8" t="str">
        <f ca="1">IT28</f>
        <v>F</v>
      </c>
      <c r="BB2" s="8" t="s">
        <v>61</v>
      </c>
      <c r="BC2" s="8">
        <f ca="1">VLOOKUP(AY2,IR44:IS95,2,0)</f>
        <v>70</v>
      </c>
      <c r="BD2" s="8">
        <f ca="1">BC2+1</f>
        <v>71</v>
      </c>
      <c r="BE2" s="8">
        <f t="shared" ref="BE2:DH2" ca="1" si="2">BD2+1</f>
        <v>72</v>
      </c>
      <c r="BF2" s="8">
        <f t="shared" ca="1" si="2"/>
        <v>73</v>
      </c>
      <c r="BG2" s="8">
        <f t="shared" ca="1" si="2"/>
        <v>74</v>
      </c>
      <c r="BH2" s="8">
        <f t="shared" ca="1" si="2"/>
        <v>75</v>
      </c>
      <c r="BI2" s="8">
        <f t="shared" ca="1" si="2"/>
        <v>76</v>
      </c>
      <c r="BJ2" s="8">
        <f t="shared" ca="1" si="2"/>
        <v>77</v>
      </c>
      <c r="BK2" s="8">
        <f t="shared" ca="1" si="2"/>
        <v>78</v>
      </c>
      <c r="BL2" s="8">
        <f t="shared" ca="1" si="2"/>
        <v>79</v>
      </c>
      <c r="BM2" s="8">
        <f t="shared" ca="1" si="2"/>
        <v>80</v>
      </c>
      <c r="BN2" s="8">
        <f t="shared" ca="1" si="2"/>
        <v>81</v>
      </c>
      <c r="BO2" s="8">
        <f t="shared" ca="1" si="2"/>
        <v>82</v>
      </c>
      <c r="BP2" s="8">
        <f t="shared" ca="1" si="2"/>
        <v>83</v>
      </c>
      <c r="BQ2" s="8">
        <f t="shared" ca="1" si="2"/>
        <v>84</v>
      </c>
      <c r="BR2" s="8">
        <f t="shared" ca="1" si="2"/>
        <v>85</v>
      </c>
      <c r="BS2" s="8">
        <f t="shared" ca="1" si="2"/>
        <v>86</v>
      </c>
      <c r="BT2" s="8">
        <f t="shared" ca="1" si="2"/>
        <v>87</v>
      </c>
      <c r="BU2" s="8">
        <f t="shared" ca="1" si="2"/>
        <v>88</v>
      </c>
      <c r="BV2" s="8">
        <f t="shared" ca="1" si="2"/>
        <v>89</v>
      </c>
      <c r="BW2" s="8">
        <f t="shared" ca="1" si="2"/>
        <v>90</v>
      </c>
      <c r="BX2" s="8">
        <f t="shared" ca="1" si="2"/>
        <v>91</v>
      </c>
      <c r="BY2" s="8">
        <f t="shared" ca="1" si="2"/>
        <v>92</v>
      </c>
      <c r="BZ2" s="8">
        <f t="shared" ca="1" si="2"/>
        <v>93</v>
      </c>
      <c r="CA2" s="8">
        <f t="shared" ca="1" si="2"/>
        <v>94</v>
      </c>
      <c r="CB2" s="8">
        <f t="shared" ca="1" si="2"/>
        <v>95</v>
      </c>
      <c r="CC2" s="8">
        <f t="shared" ca="1" si="2"/>
        <v>96</v>
      </c>
      <c r="CD2" s="8">
        <f t="shared" ca="1" si="2"/>
        <v>97</v>
      </c>
      <c r="CE2" s="8">
        <f t="shared" ca="1" si="2"/>
        <v>98</v>
      </c>
      <c r="CF2" s="8">
        <f t="shared" ca="1" si="2"/>
        <v>99</v>
      </c>
      <c r="CG2" s="8">
        <f t="shared" ca="1" si="2"/>
        <v>100</v>
      </c>
      <c r="CH2" s="8">
        <f t="shared" ca="1" si="2"/>
        <v>101</v>
      </c>
      <c r="CI2" s="8">
        <f t="shared" ca="1" si="2"/>
        <v>102</v>
      </c>
      <c r="CJ2" s="8">
        <f t="shared" ca="1" si="2"/>
        <v>103</v>
      </c>
      <c r="CK2" s="8">
        <f t="shared" ca="1" si="2"/>
        <v>104</v>
      </c>
      <c r="CL2" s="8">
        <f t="shared" ca="1" si="2"/>
        <v>105</v>
      </c>
      <c r="CM2" s="8">
        <f t="shared" ca="1" si="2"/>
        <v>106</v>
      </c>
      <c r="CN2" s="8">
        <f t="shared" ca="1" si="2"/>
        <v>107</v>
      </c>
      <c r="CO2" s="8">
        <f t="shared" ca="1" si="2"/>
        <v>108</v>
      </c>
      <c r="CP2" s="8">
        <f t="shared" ca="1" si="2"/>
        <v>109</v>
      </c>
      <c r="CQ2" s="8">
        <f t="shared" ca="1" si="2"/>
        <v>110</v>
      </c>
      <c r="CR2" s="8">
        <f t="shared" ca="1" si="2"/>
        <v>111</v>
      </c>
      <c r="CS2" s="8">
        <f t="shared" ca="1" si="2"/>
        <v>112</v>
      </c>
      <c r="CT2" s="8">
        <f t="shared" ca="1" si="2"/>
        <v>113</v>
      </c>
      <c r="CU2" s="8">
        <f t="shared" ca="1" si="2"/>
        <v>114</v>
      </c>
      <c r="CV2" s="8">
        <f t="shared" ca="1" si="2"/>
        <v>115</v>
      </c>
      <c r="CW2" s="8">
        <f t="shared" ca="1" si="2"/>
        <v>116</v>
      </c>
      <c r="CX2" s="8">
        <f t="shared" ca="1" si="2"/>
        <v>117</v>
      </c>
      <c r="CY2" s="8">
        <f t="shared" ca="1" si="2"/>
        <v>118</v>
      </c>
      <c r="CZ2" s="8">
        <f t="shared" ca="1" si="2"/>
        <v>119</v>
      </c>
      <c r="DA2" s="8">
        <f t="shared" ca="1" si="2"/>
        <v>120</v>
      </c>
      <c r="DB2" s="8">
        <f t="shared" ca="1" si="2"/>
        <v>121</v>
      </c>
      <c r="DC2" s="8">
        <f t="shared" ca="1" si="2"/>
        <v>122</v>
      </c>
      <c r="DD2" s="8">
        <f t="shared" ca="1" si="2"/>
        <v>123</v>
      </c>
      <c r="DE2" s="8">
        <f t="shared" ca="1" si="2"/>
        <v>124</v>
      </c>
      <c r="DF2" s="8">
        <f t="shared" ca="1" si="2"/>
        <v>125</v>
      </c>
      <c r="DG2" s="8">
        <f t="shared" ca="1" si="2"/>
        <v>126</v>
      </c>
      <c r="DH2" s="8">
        <f t="shared" ca="1" si="2"/>
        <v>127</v>
      </c>
      <c r="ID2" s="8">
        <f>MATCH(ID1,ReportCriteria!A:A,0)</f>
        <v>3</v>
      </c>
      <c r="IF2" s="8" t="s">
        <v>24</v>
      </c>
      <c r="IH2" s="8" t="s">
        <v>70</v>
      </c>
      <c r="II2" s="8" t="s">
        <v>68</v>
      </c>
      <c r="IJ2" s="8" t="s">
        <v>69</v>
      </c>
    </row>
    <row r="3" spans="1:256" ht="15" hidden="1" customHeight="1" outlineLevel="1">
      <c r="BA3" s="8" t="s">
        <v>63</v>
      </c>
      <c r="IB3" s="7">
        <f>ID2</f>
        <v>3</v>
      </c>
      <c r="IC3" s="7" t="str">
        <f>IF(IB3=0, "", IF(IB3&gt;26, CHAR(64+INT((IB3-1)/26)),"")&amp;CHAR(65+MOD(IB3-1, 26)))</f>
        <v>C</v>
      </c>
      <c r="ID3" s="7" t="str">
        <f t="shared" ref="ID3:ID70" ca="1" si="3">IF(INDIRECT("ReportCriteria!"&amp;IC3&amp;$ID$2)="","",INDIRECT("ReportCriteria!"&amp;IC3&amp;$ID$2))&amp;" "</f>
        <v xml:space="preserve">Regional Confirm CBP (Units) </v>
      </c>
      <c r="IE3" s="7">
        <f ca="1">COUNTIF($IF$3:$IF$70,"&gt;="&amp;IF3)</f>
        <v>3</v>
      </c>
      <c r="IF3" s="7" t="str">
        <f ca="1">ID3</f>
        <v xml:space="preserve">Regional Confirm CBP (Units) </v>
      </c>
      <c r="IG3" s="7">
        <f ca="1">COUNTIF($IH$3:$IH$70,"&gt;="&amp;IH3)</f>
        <v>0</v>
      </c>
      <c r="IH3" s="7" t="str">
        <f ca="1">IF(RIGHT(ID3,6)="(DOH) ",ID3,"")</f>
        <v/>
      </c>
      <c r="II3" s="7" t="str">
        <f t="shared" ref="II3:II33" ca="1" si="4">IF(ISERROR(VLOOKUP(ROW()-ROW($IH$2),$IG$3:$IH$70,2,FALSE)),"",VLOOKUP(ROW()-ROW($IH$2),$IG$3:$IH$70,2,FALSE))</f>
        <v/>
      </c>
      <c r="IJ3" s="7" t="str">
        <f t="shared" ref="IJ3:IJ33" ca="1" si="5">IF(ISERROR(VLOOKUP(ROW()-ROW($IF$2),$IE$3:$IF$70,2,FALSE)),"",VLOOKUP(ROW()-ROW($IF$2),$IE$3:$IF$70,2,FALSE))</f>
        <v xml:space="preserve">Regional VBP plus CBP Total (Units) </v>
      </c>
    </row>
    <row r="4" spans="1:256" ht="15" hidden="1" customHeight="1" outlineLevel="1">
      <c r="BC4" s="9" t="str">
        <f ca="1">IF(AND(BC10=""),NA(),IF(BC10&lt;&gt;"",BC10,IF(BD10&lt;&gt;"",BD10,BE10)))</f>
        <v>(blank)</v>
      </c>
      <c r="BD4" s="9" t="str">
        <f ca="1">IF(AND(BD10=""),NA(),IF(BD10&lt;&gt;"",BD10,IF(BE10&lt;&gt;"",BE10,BF10)))</f>
        <v>Grand Total</v>
      </c>
      <c r="BE4" s="9" t="e">
        <f ca="1">IF(AND(BE10="",BF10="",BG10=""),NA(),IF(BE10&lt;&gt;"",BE10,IF(BF10&lt;&gt;"",BF10,BG10)))</f>
        <v>#N/A</v>
      </c>
      <c r="BF4" s="9" t="e">
        <f t="shared" ref="BF4:CX4" ca="1" si="6">IF(AND(BF10="",BG10="",BH10=""),NA(),IF(BF10&lt;&gt;"",BF10,IF(BG10&lt;&gt;"",BG10,BH10)))</f>
        <v>#N/A</v>
      </c>
      <c r="BG4" s="9" t="e">
        <f t="shared" ca="1" si="6"/>
        <v>#N/A</v>
      </c>
      <c r="BH4" s="9" t="e">
        <f t="shared" ca="1" si="6"/>
        <v>#N/A</v>
      </c>
      <c r="BI4" s="9" t="e">
        <f t="shared" ca="1" si="6"/>
        <v>#N/A</v>
      </c>
      <c r="BJ4" s="9" t="e">
        <f t="shared" ca="1" si="6"/>
        <v>#N/A</v>
      </c>
      <c r="BK4" s="9" t="e">
        <f t="shared" ca="1" si="6"/>
        <v>#N/A</v>
      </c>
      <c r="BL4" s="9" t="e">
        <f t="shared" ca="1" si="6"/>
        <v>#N/A</v>
      </c>
      <c r="BM4" s="9" t="e">
        <f t="shared" ca="1" si="6"/>
        <v>#N/A</v>
      </c>
      <c r="BN4" s="9" t="e">
        <f t="shared" ca="1" si="6"/>
        <v>#N/A</v>
      </c>
      <c r="BO4" s="9" t="e">
        <f t="shared" ca="1" si="6"/>
        <v>#N/A</v>
      </c>
      <c r="BP4" s="9" t="e">
        <f t="shared" ca="1" si="6"/>
        <v>#N/A</v>
      </c>
      <c r="BQ4" s="9" t="e">
        <f t="shared" ca="1" si="6"/>
        <v>#N/A</v>
      </c>
      <c r="BR4" s="9" t="e">
        <f t="shared" ca="1" si="6"/>
        <v>#N/A</v>
      </c>
      <c r="BS4" s="9" t="e">
        <f t="shared" ca="1" si="6"/>
        <v>#N/A</v>
      </c>
      <c r="BT4" s="9" t="e">
        <f t="shared" ca="1" si="6"/>
        <v>#N/A</v>
      </c>
      <c r="BU4" s="9" t="e">
        <f t="shared" ca="1" si="6"/>
        <v>#N/A</v>
      </c>
      <c r="BV4" s="9" t="e">
        <f t="shared" ca="1" si="6"/>
        <v>#N/A</v>
      </c>
      <c r="BW4" s="9" t="e">
        <f t="shared" ca="1" si="6"/>
        <v>#N/A</v>
      </c>
      <c r="BX4" s="9" t="e">
        <f t="shared" ca="1" si="6"/>
        <v>#N/A</v>
      </c>
      <c r="BY4" s="9" t="e">
        <f t="shared" ca="1" si="6"/>
        <v>#N/A</v>
      </c>
      <c r="BZ4" s="9" t="e">
        <f t="shared" ca="1" si="6"/>
        <v>#N/A</v>
      </c>
      <c r="CA4" s="9" t="e">
        <f t="shared" ca="1" si="6"/>
        <v>#N/A</v>
      </c>
      <c r="CB4" s="9" t="e">
        <f t="shared" ca="1" si="6"/>
        <v>#N/A</v>
      </c>
      <c r="CC4" s="9" t="e">
        <f t="shared" ca="1" si="6"/>
        <v>#N/A</v>
      </c>
      <c r="CD4" s="9" t="e">
        <f t="shared" ca="1" si="6"/>
        <v>#N/A</v>
      </c>
      <c r="CE4" s="9" t="e">
        <f t="shared" ca="1" si="6"/>
        <v>#N/A</v>
      </c>
      <c r="CF4" s="9" t="e">
        <f t="shared" ca="1" si="6"/>
        <v>#N/A</v>
      </c>
      <c r="CG4" s="9" t="e">
        <f t="shared" ca="1" si="6"/>
        <v>#N/A</v>
      </c>
      <c r="CH4" s="9" t="e">
        <f t="shared" ca="1" si="6"/>
        <v>#N/A</v>
      </c>
      <c r="CI4" s="9" t="e">
        <f t="shared" ca="1" si="6"/>
        <v>#N/A</v>
      </c>
      <c r="CJ4" s="9" t="e">
        <f t="shared" ca="1" si="6"/>
        <v>#N/A</v>
      </c>
      <c r="CK4" s="9" t="e">
        <f t="shared" ca="1" si="6"/>
        <v>#N/A</v>
      </c>
      <c r="CL4" s="9" t="e">
        <f t="shared" ca="1" si="6"/>
        <v>#N/A</v>
      </c>
      <c r="CM4" s="9" t="e">
        <f t="shared" ca="1" si="6"/>
        <v>#N/A</v>
      </c>
      <c r="CN4" s="9" t="e">
        <f t="shared" ca="1" si="6"/>
        <v>#N/A</v>
      </c>
      <c r="CO4" s="9" t="e">
        <f t="shared" ca="1" si="6"/>
        <v>#N/A</v>
      </c>
      <c r="CP4" s="9" t="e">
        <f t="shared" ca="1" si="6"/>
        <v>#N/A</v>
      </c>
      <c r="CQ4" s="9" t="e">
        <f t="shared" ca="1" si="6"/>
        <v>#N/A</v>
      </c>
      <c r="CR4" s="9" t="e">
        <f t="shared" ca="1" si="6"/>
        <v>#N/A</v>
      </c>
      <c r="CS4" s="9" t="e">
        <f t="shared" ca="1" si="6"/>
        <v>#N/A</v>
      </c>
      <c r="CT4" s="9" t="e">
        <f t="shared" ca="1" si="6"/>
        <v>#N/A</v>
      </c>
      <c r="CU4" s="9" t="e">
        <f t="shared" ca="1" si="6"/>
        <v>#N/A</v>
      </c>
      <c r="CV4" s="9" t="e">
        <f t="shared" ca="1" si="6"/>
        <v>#N/A</v>
      </c>
      <c r="CW4" s="9" t="e">
        <f t="shared" ca="1" si="6"/>
        <v>#N/A</v>
      </c>
      <c r="CX4" s="9" t="e">
        <f t="shared" ca="1" si="6"/>
        <v>#N/A</v>
      </c>
      <c r="IB4" s="7">
        <f>IB3+1</f>
        <v>4</v>
      </c>
      <c r="IC4" s="7" t="str">
        <f t="shared" ref="IC4:IC70" si="7">IF(IB4=0, "", IF(IB4&gt;26, CHAR(64+INT((IB4-1)/26)),"")&amp;CHAR(65+MOD(IB4-1, 26)))</f>
        <v>D</v>
      </c>
      <c r="ID4" s="7" t="str">
        <f t="shared" ca="1" si="3"/>
        <v xml:space="preserve">Regional VBP plus CBP Total (Units) </v>
      </c>
      <c r="IE4" s="7">
        <f t="shared" ref="IE4:IE70" ca="1" si="8">COUNTIF($IF$3:$IF$70,"&gt;="&amp;IF4)</f>
        <v>1</v>
      </c>
      <c r="IF4" s="7" t="str">
        <f t="shared" ref="IF4:IF70" ca="1" si="9">ID4</f>
        <v xml:space="preserve">Regional VBP plus CBP Total (Units) </v>
      </c>
      <c r="IG4" s="7">
        <f t="shared" ref="IG4:IG70" ca="1" si="10">COUNTIF($IH$3:$IH$70,"&gt;="&amp;IH4)</f>
        <v>0</v>
      </c>
      <c r="IH4" s="7" t="str">
        <f t="shared" ref="IH4:IH70" ca="1" si="11">IF(RIGHT(ID4,6)="(DOH) ",ID4,"")</f>
        <v/>
      </c>
      <c r="II4" s="7" t="str">
        <f t="shared" ca="1" si="4"/>
        <v/>
      </c>
      <c r="IJ4" s="7" t="str">
        <f t="shared" ca="1" si="5"/>
        <v xml:space="preserve">Regional Confirm VBP detail (Units) </v>
      </c>
    </row>
    <row r="5" spans="1:256" ht="15" hidden="1" customHeight="1" outlineLevel="1">
      <c r="BA5" s="8" t="str">
        <f>D8</f>
        <v xml:space="preserve">Regional Confirm CBP (Units) </v>
      </c>
      <c r="BC5" s="8">
        <f ca="1">HLOOKUP(BC4,$BC$27:$CA$28,2,0)</f>
        <v>0</v>
      </c>
      <c r="BD5" s="8">
        <f t="shared" ref="BD5:CW5" ca="1" si="12">HLOOKUP(BD4,$BC$27:$CA$28,2,0)</f>
        <v>0</v>
      </c>
      <c r="BE5" s="8" t="e">
        <f t="shared" ca="1" si="12"/>
        <v>#N/A</v>
      </c>
      <c r="BF5" s="8" t="e">
        <f t="shared" ca="1" si="12"/>
        <v>#N/A</v>
      </c>
      <c r="BG5" s="8" t="e">
        <f t="shared" ca="1" si="12"/>
        <v>#N/A</v>
      </c>
      <c r="BH5" s="8" t="e">
        <f t="shared" ca="1" si="12"/>
        <v>#N/A</v>
      </c>
      <c r="BI5" s="8" t="e">
        <f t="shared" ca="1" si="12"/>
        <v>#N/A</v>
      </c>
      <c r="BJ5" s="8" t="e">
        <f t="shared" ca="1" si="12"/>
        <v>#N/A</v>
      </c>
      <c r="BK5" s="8" t="e">
        <f t="shared" ca="1" si="12"/>
        <v>#N/A</v>
      </c>
      <c r="BL5" s="8" t="e">
        <f t="shared" ca="1" si="12"/>
        <v>#N/A</v>
      </c>
      <c r="BM5" s="8" t="e">
        <f t="shared" ca="1" si="12"/>
        <v>#N/A</v>
      </c>
      <c r="BN5" s="8" t="e">
        <f t="shared" ca="1" si="12"/>
        <v>#N/A</v>
      </c>
      <c r="BO5" s="8" t="e">
        <f t="shared" ca="1" si="12"/>
        <v>#N/A</v>
      </c>
      <c r="BP5" s="8" t="e">
        <f t="shared" ca="1" si="12"/>
        <v>#N/A</v>
      </c>
      <c r="BQ5" s="8" t="e">
        <f t="shared" ca="1" si="12"/>
        <v>#N/A</v>
      </c>
      <c r="BR5" s="8" t="e">
        <f t="shared" ca="1" si="12"/>
        <v>#N/A</v>
      </c>
      <c r="BS5" s="8" t="e">
        <f t="shared" ca="1" si="12"/>
        <v>#N/A</v>
      </c>
      <c r="BT5" s="8" t="e">
        <f t="shared" ca="1" si="12"/>
        <v>#N/A</v>
      </c>
      <c r="BU5" s="8" t="e">
        <f t="shared" ca="1" si="12"/>
        <v>#N/A</v>
      </c>
      <c r="BV5" s="8" t="e">
        <f t="shared" ca="1" si="12"/>
        <v>#N/A</v>
      </c>
      <c r="BW5" s="8" t="e">
        <f t="shared" ca="1" si="12"/>
        <v>#N/A</v>
      </c>
      <c r="BX5" s="8" t="e">
        <f t="shared" ca="1" si="12"/>
        <v>#N/A</v>
      </c>
      <c r="BY5" s="8" t="e">
        <f t="shared" ca="1" si="12"/>
        <v>#N/A</v>
      </c>
      <c r="BZ5" s="8" t="e">
        <f t="shared" ca="1" si="12"/>
        <v>#N/A</v>
      </c>
      <c r="CA5" s="8" t="e">
        <f t="shared" ca="1" si="12"/>
        <v>#N/A</v>
      </c>
      <c r="CB5" s="8" t="e">
        <f t="shared" ca="1" si="12"/>
        <v>#N/A</v>
      </c>
      <c r="CC5" s="8" t="e">
        <f t="shared" ca="1" si="12"/>
        <v>#N/A</v>
      </c>
      <c r="CD5" s="8" t="e">
        <f t="shared" ca="1" si="12"/>
        <v>#N/A</v>
      </c>
      <c r="CE5" s="8" t="e">
        <f t="shared" ca="1" si="12"/>
        <v>#N/A</v>
      </c>
      <c r="CF5" s="8" t="e">
        <f t="shared" ca="1" si="12"/>
        <v>#N/A</v>
      </c>
      <c r="CG5" s="8" t="e">
        <f t="shared" ca="1" si="12"/>
        <v>#N/A</v>
      </c>
      <c r="CH5" s="8" t="e">
        <f t="shared" ca="1" si="12"/>
        <v>#N/A</v>
      </c>
      <c r="CI5" s="8" t="e">
        <f t="shared" ca="1" si="12"/>
        <v>#N/A</v>
      </c>
      <c r="CJ5" s="8" t="e">
        <f t="shared" ca="1" si="12"/>
        <v>#N/A</v>
      </c>
      <c r="CK5" s="8" t="e">
        <f t="shared" ca="1" si="12"/>
        <v>#N/A</v>
      </c>
      <c r="CL5" s="8" t="e">
        <f t="shared" ca="1" si="12"/>
        <v>#N/A</v>
      </c>
      <c r="CM5" s="8" t="e">
        <f t="shared" ca="1" si="12"/>
        <v>#N/A</v>
      </c>
      <c r="CN5" s="8" t="e">
        <f t="shared" ca="1" si="12"/>
        <v>#N/A</v>
      </c>
      <c r="CO5" s="8" t="e">
        <f t="shared" ca="1" si="12"/>
        <v>#N/A</v>
      </c>
      <c r="CP5" s="8" t="e">
        <f t="shared" ca="1" si="12"/>
        <v>#N/A</v>
      </c>
      <c r="CQ5" s="8" t="e">
        <f t="shared" ca="1" si="12"/>
        <v>#N/A</v>
      </c>
      <c r="CR5" s="8" t="e">
        <f t="shared" ca="1" si="12"/>
        <v>#N/A</v>
      </c>
      <c r="CS5" s="8" t="e">
        <f t="shared" ca="1" si="12"/>
        <v>#N/A</v>
      </c>
      <c r="CT5" s="8" t="e">
        <f t="shared" ca="1" si="12"/>
        <v>#N/A</v>
      </c>
      <c r="CU5" s="8" t="e">
        <f t="shared" ca="1" si="12"/>
        <v>#N/A</v>
      </c>
      <c r="CV5" s="8" t="e">
        <f t="shared" ca="1" si="12"/>
        <v>#N/A</v>
      </c>
      <c r="CW5" s="8" t="e">
        <f t="shared" ca="1" si="12"/>
        <v>#N/A</v>
      </c>
      <c r="CX5" s="8" t="e">
        <f t="shared" ref="CX5" ca="1" si="13">HLOOKUP(CX4,$BC$27:$CA$28,2,0)</f>
        <v>#N/A</v>
      </c>
      <c r="IB5" s="7">
        <f t="shared" ref="IB5:IB70" si="14">IB4+1</f>
        <v>5</v>
      </c>
      <c r="IC5" s="7" t="str">
        <f t="shared" si="7"/>
        <v>E</v>
      </c>
      <c r="ID5" s="7" t="str">
        <f t="shared" ca="1" si="3"/>
        <v xml:space="preserve">Region VBP Adj (Units) </v>
      </c>
      <c r="IE5" s="7">
        <f t="shared" ca="1" si="8"/>
        <v>4</v>
      </c>
      <c r="IF5" s="7" t="str">
        <f t="shared" ca="1" si="9"/>
        <v xml:space="preserve">Region VBP Adj (Units) </v>
      </c>
      <c r="IG5" s="7">
        <f t="shared" ca="1" si="10"/>
        <v>0</v>
      </c>
      <c r="IH5" s="7" t="str">
        <f t="shared" ca="1" si="11"/>
        <v/>
      </c>
      <c r="II5" s="7" t="str">
        <f t="shared" ca="1" si="4"/>
        <v/>
      </c>
      <c r="IJ5" s="7" t="str">
        <f t="shared" ca="1" si="5"/>
        <v xml:space="preserve">Regional Confirm CBP (Units) </v>
      </c>
    </row>
    <row r="6" spans="1:256" ht="15" hidden="1" customHeight="1" outlineLevel="1">
      <c r="BA6" s="8" t="str">
        <f>D9</f>
        <v xml:space="preserve">Regional Confirm VBP detail (Units) </v>
      </c>
      <c r="BC6" s="8">
        <f ca="1">HLOOKUP(BC4,$BC$27:$CA$29,3,0)</f>
        <v>0</v>
      </c>
      <c r="BD6" s="8">
        <f t="shared" ref="BD6:CW6" ca="1" si="15">HLOOKUP(BD4,$BC$27:$CA$29,3,0)</f>
        <v>0</v>
      </c>
      <c r="BE6" s="8" t="e">
        <f t="shared" ca="1" si="15"/>
        <v>#N/A</v>
      </c>
      <c r="BF6" s="8" t="e">
        <f t="shared" ca="1" si="15"/>
        <v>#N/A</v>
      </c>
      <c r="BG6" s="8" t="e">
        <f t="shared" ca="1" si="15"/>
        <v>#N/A</v>
      </c>
      <c r="BH6" s="8" t="e">
        <f t="shared" ca="1" si="15"/>
        <v>#N/A</v>
      </c>
      <c r="BI6" s="8" t="e">
        <f t="shared" ca="1" si="15"/>
        <v>#N/A</v>
      </c>
      <c r="BJ6" s="8" t="e">
        <f t="shared" ca="1" si="15"/>
        <v>#N/A</v>
      </c>
      <c r="BK6" s="8" t="e">
        <f t="shared" ca="1" si="15"/>
        <v>#N/A</v>
      </c>
      <c r="BL6" s="8" t="e">
        <f t="shared" ca="1" si="15"/>
        <v>#N/A</v>
      </c>
      <c r="BM6" s="8" t="e">
        <f t="shared" ca="1" si="15"/>
        <v>#N/A</v>
      </c>
      <c r="BN6" s="8" t="e">
        <f t="shared" ca="1" si="15"/>
        <v>#N/A</v>
      </c>
      <c r="BO6" s="8" t="e">
        <f t="shared" ca="1" si="15"/>
        <v>#N/A</v>
      </c>
      <c r="BP6" s="8" t="e">
        <f t="shared" ca="1" si="15"/>
        <v>#N/A</v>
      </c>
      <c r="BQ6" s="8" t="e">
        <f t="shared" ca="1" si="15"/>
        <v>#N/A</v>
      </c>
      <c r="BR6" s="8" t="e">
        <f t="shared" ca="1" si="15"/>
        <v>#N/A</v>
      </c>
      <c r="BS6" s="8" t="e">
        <f t="shared" ca="1" si="15"/>
        <v>#N/A</v>
      </c>
      <c r="BT6" s="8" t="e">
        <f t="shared" ca="1" si="15"/>
        <v>#N/A</v>
      </c>
      <c r="BU6" s="8" t="e">
        <f t="shared" ca="1" si="15"/>
        <v>#N/A</v>
      </c>
      <c r="BV6" s="8" t="e">
        <f t="shared" ca="1" si="15"/>
        <v>#N/A</v>
      </c>
      <c r="BW6" s="8" t="e">
        <f t="shared" ca="1" si="15"/>
        <v>#N/A</v>
      </c>
      <c r="BX6" s="8" t="e">
        <f t="shared" ca="1" si="15"/>
        <v>#N/A</v>
      </c>
      <c r="BY6" s="8" t="e">
        <f t="shared" ca="1" si="15"/>
        <v>#N/A</v>
      </c>
      <c r="BZ6" s="8" t="e">
        <f t="shared" ca="1" si="15"/>
        <v>#N/A</v>
      </c>
      <c r="CA6" s="8" t="e">
        <f t="shared" ca="1" si="15"/>
        <v>#N/A</v>
      </c>
      <c r="CB6" s="8" t="e">
        <f t="shared" ca="1" si="15"/>
        <v>#N/A</v>
      </c>
      <c r="CC6" s="8" t="e">
        <f t="shared" ca="1" si="15"/>
        <v>#N/A</v>
      </c>
      <c r="CD6" s="8" t="e">
        <f t="shared" ca="1" si="15"/>
        <v>#N/A</v>
      </c>
      <c r="CE6" s="8" t="e">
        <f t="shared" ca="1" si="15"/>
        <v>#N/A</v>
      </c>
      <c r="CF6" s="8" t="e">
        <f t="shared" ca="1" si="15"/>
        <v>#N/A</v>
      </c>
      <c r="CG6" s="8" t="e">
        <f t="shared" ca="1" si="15"/>
        <v>#N/A</v>
      </c>
      <c r="CH6" s="8" t="e">
        <f t="shared" ca="1" si="15"/>
        <v>#N/A</v>
      </c>
      <c r="CI6" s="8" t="e">
        <f t="shared" ca="1" si="15"/>
        <v>#N/A</v>
      </c>
      <c r="CJ6" s="8" t="e">
        <f t="shared" ca="1" si="15"/>
        <v>#N/A</v>
      </c>
      <c r="CK6" s="8" t="e">
        <f t="shared" ca="1" si="15"/>
        <v>#N/A</v>
      </c>
      <c r="CL6" s="8" t="e">
        <f t="shared" ca="1" si="15"/>
        <v>#N/A</v>
      </c>
      <c r="CM6" s="8" t="e">
        <f t="shared" ca="1" si="15"/>
        <v>#N/A</v>
      </c>
      <c r="CN6" s="8" t="e">
        <f t="shared" ca="1" si="15"/>
        <v>#N/A</v>
      </c>
      <c r="CO6" s="8" t="e">
        <f t="shared" ca="1" si="15"/>
        <v>#N/A</v>
      </c>
      <c r="CP6" s="8" t="e">
        <f t="shared" ca="1" si="15"/>
        <v>#N/A</v>
      </c>
      <c r="CQ6" s="8" t="e">
        <f t="shared" ca="1" si="15"/>
        <v>#N/A</v>
      </c>
      <c r="CR6" s="8" t="e">
        <f t="shared" ca="1" si="15"/>
        <v>#N/A</v>
      </c>
      <c r="CS6" s="8" t="e">
        <f t="shared" ca="1" si="15"/>
        <v>#N/A</v>
      </c>
      <c r="CT6" s="8" t="e">
        <f t="shared" ca="1" si="15"/>
        <v>#N/A</v>
      </c>
      <c r="CU6" s="8" t="e">
        <f t="shared" ca="1" si="15"/>
        <v>#N/A</v>
      </c>
      <c r="CV6" s="8" t="e">
        <f t="shared" ca="1" si="15"/>
        <v>#N/A</v>
      </c>
      <c r="CW6" s="8" t="e">
        <f t="shared" ca="1" si="15"/>
        <v>#N/A</v>
      </c>
      <c r="CX6" s="8" t="e">
        <f t="shared" ref="CX6" ca="1" si="16">HLOOKUP(CX4,$BC$27:$CA$29,3,0)</f>
        <v>#N/A</v>
      </c>
      <c r="IB6" s="7">
        <f t="shared" si="14"/>
        <v>6</v>
      </c>
      <c r="IC6" s="7" t="str">
        <f t="shared" si="7"/>
        <v>F</v>
      </c>
      <c r="ID6" s="7" t="str">
        <f t="shared" ca="1" si="3"/>
        <v xml:space="preserve">Region Adj (Units) </v>
      </c>
      <c r="IE6" s="7">
        <f t="shared" ca="1" si="8"/>
        <v>5</v>
      </c>
      <c r="IF6" s="7" t="str">
        <f t="shared" ca="1" si="9"/>
        <v xml:space="preserve">Region Adj (Units) </v>
      </c>
      <c r="IG6" s="7">
        <f t="shared" ca="1" si="10"/>
        <v>0</v>
      </c>
      <c r="IH6" s="7" t="str">
        <f t="shared" ca="1" si="11"/>
        <v/>
      </c>
      <c r="II6" s="7" t="str">
        <f t="shared" ca="1" si="4"/>
        <v/>
      </c>
      <c r="IJ6" s="7" t="str">
        <f t="shared" ca="1" si="5"/>
        <v xml:space="preserve">Region VBP Adj (Units) </v>
      </c>
    </row>
    <row r="7" spans="1:256" ht="15" hidden="1" customHeight="1" outlineLevel="1">
      <c r="D7" s="3" t="s">
        <v>64</v>
      </c>
      <c r="BA7" s="8" t="str">
        <f>D10</f>
        <v xml:space="preserve">Regional VBP plus CBP Total (Units) </v>
      </c>
      <c r="BC7" s="8">
        <f ca="1">HLOOKUP(BC4,$BC$27:$CA$30,4,0)</f>
        <v>0</v>
      </c>
      <c r="BD7" s="8">
        <f t="shared" ref="BD7:CW7" ca="1" si="17">HLOOKUP(BD4,$BC$27:$CA$30,4,0)</f>
        <v>0</v>
      </c>
      <c r="BE7" s="8" t="e">
        <f t="shared" ca="1" si="17"/>
        <v>#N/A</v>
      </c>
      <c r="BF7" s="8" t="e">
        <f t="shared" ca="1" si="17"/>
        <v>#N/A</v>
      </c>
      <c r="BG7" s="8" t="e">
        <f t="shared" ca="1" si="17"/>
        <v>#N/A</v>
      </c>
      <c r="BH7" s="8" t="e">
        <f t="shared" ca="1" si="17"/>
        <v>#N/A</v>
      </c>
      <c r="BI7" s="8" t="e">
        <f t="shared" ca="1" si="17"/>
        <v>#N/A</v>
      </c>
      <c r="BJ7" s="8" t="e">
        <f t="shared" ca="1" si="17"/>
        <v>#N/A</v>
      </c>
      <c r="BK7" s="8" t="e">
        <f t="shared" ca="1" si="17"/>
        <v>#N/A</v>
      </c>
      <c r="BL7" s="8" t="e">
        <f t="shared" ca="1" si="17"/>
        <v>#N/A</v>
      </c>
      <c r="BM7" s="8" t="e">
        <f t="shared" ca="1" si="17"/>
        <v>#N/A</v>
      </c>
      <c r="BN7" s="8" t="e">
        <f t="shared" ca="1" si="17"/>
        <v>#N/A</v>
      </c>
      <c r="BO7" s="8" t="e">
        <f t="shared" ca="1" si="17"/>
        <v>#N/A</v>
      </c>
      <c r="BP7" s="8" t="e">
        <f t="shared" ca="1" si="17"/>
        <v>#N/A</v>
      </c>
      <c r="BQ7" s="8" t="e">
        <f t="shared" ca="1" si="17"/>
        <v>#N/A</v>
      </c>
      <c r="BR7" s="8" t="e">
        <f t="shared" ca="1" si="17"/>
        <v>#N/A</v>
      </c>
      <c r="BS7" s="8" t="e">
        <f t="shared" ca="1" si="17"/>
        <v>#N/A</v>
      </c>
      <c r="BT7" s="8" t="e">
        <f t="shared" ca="1" si="17"/>
        <v>#N/A</v>
      </c>
      <c r="BU7" s="8" t="e">
        <f t="shared" ca="1" si="17"/>
        <v>#N/A</v>
      </c>
      <c r="BV7" s="8" t="e">
        <f t="shared" ca="1" si="17"/>
        <v>#N/A</v>
      </c>
      <c r="BW7" s="8" t="e">
        <f t="shared" ca="1" si="17"/>
        <v>#N/A</v>
      </c>
      <c r="BX7" s="8" t="e">
        <f t="shared" ca="1" si="17"/>
        <v>#N/A</v>
      </c>
      <c r="BY7" s="8" t="e">
        <f t="shared" ca="1" si="17"/>
        <v>#N/A</v>
      </c>
      <c r="BZ7" s="8" t="e">
        <f t="shared" ca="1" si="17"/>
        <v>#N/A</v>
      </c>
      <c r="CA7" s="8" t="e">
        <f t="shared" ca="1" si="17"/>
        <v>#N/A</v>
      </c>
      <c r="CB7" s="8" t="e">
        <f t="shared" ca="1" si="17"/>
        <v>#N/A</v>
      </c>
      <c r="CC7" s="8" t="e">
        <f t="shared" ca="1" si="17"/>
        <v>#N/A</v>
      </c>
      <c r="CD7" s="8" t="e">
        <f t="shared" ca="1" si="17"/>
        <v>#N/A</v>
      </c>
      <c r="CE7" s="8" t="e">
        <f t="shared" ca="1" si="17"/>
        <v>#N/A</v>
      </c>
      <c r="CF7" s="8" t="e">
        <f t="shared" ca="1" si="17"/>
        <v>#N/A</v>
      </c>
      <c r="CG7" s="8" t="e">
        <f t="shared" ca="1" si="17"/>
        <v>#N/A</v>
      </c>
      <c r="CH7" s="8" t="e">
        <f t="shared" ca="1" si="17"/>
        <v>#N/A</v>
      </c>
      <c r="CI7" s="8" t="e">
        <f t="shared" ca="1" si="17"/>
        <v>#N/A</v>
      </c>
      <c r="CJ7" s="8" t="e">
        <f t="shared" ca="1" si="17"/>
        <v>#N/A</v>
      </c>
      <c r="CK7" s="8" t="e">
        <f t="shared" ca="1" si="17"/>
        <v>#N/A</v>
      </c>
      <c r="CL7" s="8" t="e">
        <f t="shared" ca="1" si="17"/>
        <v>#N/A</v>
      </c>
      <c r="CM7" s="8" t="e">
        <f t="shared" ca="1" si="17"/>
        <v>#N/A</v>
      </c>
      <c r="CN7" s="8" t="e">
        <f t="shared" ca="1" si="17"/>
        <v>#N/A</v>
      </c>
      <c r="CO7" s="8" t="e">
        <f t="shared" ca="1" si="17"/>
        <v>#N/A</v>
      </c>
      <c r="CP7" s="8" t="e">
        <f t="shared" ca="1" si="17"/>
        <v>#N/A</v>
      </c>
      <c r="CQ7" s="8" t="e">
        <f t="shared" ca="1" si="17"/>
        <v>#N/A</v>
      </c>
      <c r="CR7" s="8" t="e">
        <f t="shared" ca="1" si="17"/>
        <v>#N/A</v>
      </c>
      <c r="CS7" s="8" t="e">
        <f t="shared" ca="1" si="17"/>
        <v>#N/A</v>
      </c>
      <c r="CT7" s="8" t="e">
        <f t="shared" ca="1" si="17"/>
        <v>#N/A</v>
      </c>
      <c r="CU7" s="8" t="e">
        <f t="shared" ca="1" si="17"/>
        <v>#N/A</v>
      </c>
      <c r="CV7" s="8" t="e">
        <f t="shared" ca="1" si="17"/>
        <v>#N/A</v>
      </c>
      <c r="CW7" s="8" t="e">
        <f t="shared" ca="1" si="17"/>
        <v>#N/A</v>
      </c>
      <c r="CX7" s="8" t="e">
        <f t="shared" ref="CX7" ca="1" si="18">HLOOKUP(CX4,$BC$27:$CA$30,4,0)</f>
        <v>#N/A</v>
      </c>
      <c r="IB7" s="7">
        <f t="shared" si="14"/>
        <v>7</v>
      </c>
      <c r="IC7" s="7" t="str">
        <f t="shared" si="7"/>
        <v>G</v>
      </c>
      <c r="ID7" s="7" t="str">
        <f t="shared" ca="1" si="3"/>
        <v xml:space="preserve">Regional Confirm VBP detail (Units) </v>
      </c>
      <c r="IE7" s="7">
        <f t="shared" ca="1" si="8"/>
        <v>2</v>
      </c>
      <c r="IF7" s="7" t="str">
        <f t="shared" ca="1" si="9"/>
        <v xml:space="preserve">Regional Confirm VBP detail (Units) </v>
      </c>
      <c r="IG7" s="7">
        <f t="shared" ca="1" si="10"/>
        <v>0</v>
      </c>
      <c r="IH7" s="7" t="str">
        <f t="shared" ca="1" si="11"/>
        <v/>
      </c>
      <c r="II7" s="7" t="str">
        <f t="shared" ca="1" si="4"/>
        <v/>
      </c>
      <c r="IJ7" s="7" t="str">
        <f t="shared" ca="1" si="5"/>
        <v xml:space="preserve">Region Adj (Units) </v>
      </c>
    </row>
    <row r="8" spans="1:256" ht="15" hidden="1" customHeight="1" outlineLevel="1">
      <c r="D8" s="10" t="s">
        <v>81</v>
      </c>
      <c r="IB8" s="7">
        <f t="shared" si="14"/>
        <v>8</v>
      </c>
      <c r="IC8" s="7" t="str">
        <f t="shared" si="7"/>
        <v>H</v>
      </c>
      <c r="ID8" s="7" t="str">
        <f t="shared" ca="1" si="3"/>
        <v xml:space="preserve"> </v>
      </c>
      <c r="IE8" s="7">
        <f t="shared" ca="1" si="8"/>
        <v>60</v>
      </c>
      <c r="IF8" s="7" t="str">
        <f t="shared" ca="1" si="9"/>
        <v xml:space="preserve"> </v>
      </c>
      <c r="IG8" s="7">
        <f t="shared" ca="1" si="10"/>
        <v>0</v>
      </c>
      <c r="IH8" s="7" t="str">
        <f t="shared" ca="1" si="11"/>
        <v/>
      </c>
      <c r="II8" s="7" t="str">
        <f t="shared" ca="1" si="4"/>
        <v/>
      </c>
      <c r="IJ8" s="7" t="str">
        <f t="shared" ca="1" si="5"/>
        <v/>
      </c>
    </row>
    <row r="9" spans="1:256" ht="15" hidden="1" customHeight="1" outlineLevel="1">
      <c r="D9" s="11" t="s">
        <v>80</v>
      </c>
      <c r="BC9" s="8" t="str">
        <f t="shared" ref="BC9:CH9" ca="1" si="19">VLOOKUP(BC2,$IQ$44:$IR$95,2,0)</f>
        <v>F</v>
      </c>
      <c r="BD9" s="8" t="str">
        <f t="shared" ca="1" si="19"/>
        <v>G</v>
      </c>
      <c r="BE9" s="8" t="str">
        <f t="shared" ca="1" si="19"/>
        <v>H</v>
      </c>
      <c r="BF9" s="8" t="str">
        <f t="shared" ca="1" si="19"/>
        <v>I</v>
      </c>
      <c r="BG9" s="8" t="str">
        <f t="shared" ca="1" si="19"/>
        <v>J</v>
      </c>
      <c r="BH9" s="8" t="str">
        <f t="shared" ca="1" si="19"/>
        <v>K</v>
      </c>
      <c r="BI9" s="8" t="str">
        <f t="shared" ca="1" si="19"/>
        <v>L</v>
      </c>
      <c r="BJ9" s="8" t="str">
        <f t="shared" ca="1" si="19"/>
        <v>M</v>
      </c>
      <c r="BK9" s="8" t="str">
        <f t="shared" ca="1" si="19"/>
        <v>N</v>
      </c>
      <c r="BL9" s="8" t="str">
        <f t="shared" ca="1" si="19"/>
        <v>O</v>
      </c>
      <c r="BM9" s="8" t="str">
        <f t="shared" ca="1" si="19"/>
        <v>P</v>
      </c>
      <c r="BN9" s="8" t="str">
        <f t="shared" ca="1" si="19"/>
        <v>Q</v>
      </c>
      <c r="BO9" s="8" t="str">
        <f t="shared" ca="1" si="19"/>
        <v>R</v>
      </c>
      <c r="BP9" s="8" t="str">
        <f t="shared" ca="1" si="19"/>
        <v>S</v>
      </c>
      <c r="BQ9" s="8" t="str">
        <f t="shared" ca="1" si="19"/>
        <v>T</v>
      </c>
      <c r="BR9" s="8" t="str">
        <f t="shared" ca="1" si="19"/>
        <v>U</v>
      </c>
      <c r="BS9" s="8" t="str">
        <f t="shared" ca="1" si="19"/>
        <v>V</v>
      </c>
      <c r="BT9" s="8" t="str">
        <f t="shared" ca="1" si="19"/>
        <v>W</v>
      </c>
      <c r="BU9" s="8" t="str">
        <f t="shared" ca="1" si="19"/>
        <v>X</v>
      </c>
      <c r="BV9" s="8" t="str">
        <f t="shared" ca="1" si="19"/>
        <v>Y</v>
      </c>
      <c r="BW9" s="8" t="str">
        <f t="shared" ca="1" si="19"/>
        <v>Z</v>
      </c>
      <c r="BX9" s="8" t="str">
        <f t="shared" ca="1" si="19"/>
        <v>AA</v>
      </c>
      <c r="BY9" s="8" t="str">
        <f t="shared" ca="1" si="19"/>
        <v>AB</v>
      </c>
      <c r="BZ9" s="8" t="str">
        <f t="shared" ca="1" si="19"/>
        <v>AC</v>
      </c>
      <c r="CA9" s="8" t="str">
        <f t="shared" ca="1" si="19"/>
        <v>AD</v>
      </c>
      <c r="CB9" s="8" t="str">
        <f t="shared" ca="1" si="19"/>
        <v>AE</v>
      </c>
      <c r="CC9" s="8" t="str">
        <f t="shared" ca="1" si="19"/>
        <v>AF</v>
      </c>
      <c r="CD9" s="8" t="str">
        <f t="shared" ca="1" si="19"/>
        <v>AG</v>
      </c>
      <c r="CE9" s="8" t="str">
        <f t="shared" ca="1" si="19"/>
        <v>AH</v>
      </c>
      <c r="CF9" s="8" t="str">
        <f t="shared" ca="1" si="19"/>
        <v>AI</v>
      </c>
      <c r="CG9" s="8" t="str">
        <f t="shared" ca="1" si="19"/>
        <v>AJ</v>
      </c>
      <c r="CH9" s="8" t="str">
        <f t="shared" ca="1" si="19"/>
        <v>AK</v>
      </c>
      <c r="CI9" s="8" t="str">
        <f t="shared" ref="CI9:CY9" ca="1" si="20">VLOOKUP(CI2,$IQ$44:$IR$95,2,0)</f>
        <v>AL</v>
      </c>
      <c r="CJ9" s="8" t="str">
        <f t="shared" ca="1" si="20"/>
        <v>AM</v>
      </c>
      <c r="CK9" s="8" t="str">
        <f t="shared" ca="1" si="20"/>
        <v>AN</v>
      </c>
      <c r="CL9" s="8" t="str">
        <f t="shared" ca="1" si="20"/>
        <v>AO</v>
      </c>
      <c r="CM9" s="8" t="str">
        <f t="shared" ca="1" si="20"/>
        <v>AP</v>
      </c>
      <c r="CN9" s="8" t="str">
        <f t="shared" ca="1" si="20"/>
        <v>AQ</v>
      </c>
      <c r="CO9" s="8" t="str">
        <f t="shared" ca="1" si="20"/>
        <v>AR</v>
      </c>
      <c r="CP9" s="8" t="str">
        <f t="shared" ca="1" si="20"/>
        <v>AS</v>
      </c>
      <c r="CQ9" s="8" t="str">
        <f t="shared" ca="1" si="20"/>
        <v>AT</v>
      </c>
      <c r="CR9" s="8" t="str">
        <f t="shared" ca="1" si="20"/>
        <v>AU</v>
      </c>
      <c r="CS9" s="8" t="str">
        <f t="shared" ca="1" si="20"/>
        <v>AV</v>
      </c>
      <c r="CT9" s="8" t="str">
        <f t="shared" ca="1" si="20"/>
        <v>AW</v>
      </c>
      <c r="CU9" s="8" t="str">
        <f t="shared" ca="1" si="20"/>
        <v>AX</v>
      </c>
      <c r="CV9" s="8" t="str">
        <f t="shared" ca="1" si="20"/>
        <v>AY</v>
      </c>
      <c r="CW9" s="8" t="str">
        <f t="shared" ca="1" si="20"/>
        <v>AZ</v>
      </c>
      <c r="CX9" s="8" t="e">
        <f t="shared" ca="1" si="20"/>
        <v>#N/A</v>
      </c>
      <c r="CY9" s="8" t="e">
        <f t="shared" ca="1" si="20"/>
        <v>#N/A</v>
      </c>
      <c r="IB9" s="7">
        <f t="shared" si="14"/>
        <v>9</v>
      </c>
      <c r="IC9" s="7" t="str">
        <f t="shared" si="7"/>
        <v>I</v>
      </c>
      <c r="ID9" s="7" t="str">
        <f t="shared" ca="1" si="3"/>
        <v xml:space="preserve"> </v>
      </c>
      <c r="IE9" s="7">
        <f t="shared" ca="1" si="8"/>
        <v>60</v>
      </c>
      <c r="IF9" s="7" t="str">
        <f t="shared" ca="1" si="9"/>
        <v xml:space="preserve"> </v>
      </c>
      <c r="IG9" s="7">
        <f t="shared" ca="1" si="10"/>
        <v>0</v>
      </c>
      <c r="IH9" s="7" t="str">
        <f t="shared" ca="1" si="11"/>
        <v/>
      </c>
      <c r="II9" s="7" t="str">
        <f t="shared" ca="1" si="4"/>
        <v/>
      </c>
      <c r="IJ9" s="7" t="str">
        <f t="shared" ca="1" si="5"/>
        <v/>
      </c>
    </row>
    <row r="10" spans="1:256" ht="15" hidden="1" customHeight="1" outlineLevel="1">
      <c r="D10" s="12" t="s">
        <v>82</v>
      </c>
      <c r="BC10" s="9" t="str">
        <f ca="1">IF(INDIRECT(BC9&amp;$BC$1)="","",INDIRECT(BC9&amp;$BC$1))</f>
        <v>(blank)</v>
      </c>
      <c r="BD10" s="9" t="str">
        <f t="shared" ref="BD10:CY10" ca="1" si="21">IF(INDIRECT(BD9&amp;$BC$1)="","",INDIRECT(BD9&amp;$BC$1))</f>
        <v>Grand Total</v>
      </c>
      <c r="BE10" s="9" t="str">
        <f t="shared" ca="1" si="21"/>
        <v/>
      </c>
      <c r="BF10" s="9" t="str">
        <f t="shared" ca="1" si="21"/>
        <v/>
      </c>
      <c r="BG10" s="9" t="str">
        <f t="shared" ca="1" si="21"/>
        <v/>
      </c>
      <c r="BH10" s="9" t="str">
        <f t="shared" ca="1" si="21"/>
        <v/>
      </c>
      <c r="BI10" s="9" t="str">
        <f t="shared" ca="1" si="21"/>
        <v/>
      </c>
      <c r="BJ10" s="9" t="str">
        <f t="shared" ca="1" si="21"/>
        <v/>
      </c>
      <c r="BK10" s="9" t="str">
        <f t="shared" ca="1" si="21"/>
        <v/>
      </c>
      <c r="BL10" s="9" t="str">
        <f t="shared" ca="1" si="21"/>
        <v/>
      </c>
      <c r="BM10" s="9" t="str">
        <f t="shared" ca="1" si="21"/>
        <v/>
      </c>
      <c r="BN10" s="9" t="str">
        <f t="shared" ca="1" si="21"/>
        <v/>
      </c>
      <c r="BO10" s="9" t="str">
        <f t="shared" ca="1" si="21"/>
        <v/>
      </c>
      <c r="BP10" s="9" t="str">
        <f t="shared" ca="1" si="21"/>
        <v/>
      </c>
      <c r="BQ10" s="9" t="str">
        <f t="shared" ca="1" si="21"/>
        <v/>
      </c>
      <c r="BR10" s="9" t="str">
        <f t="shared" ca="1" si="21"/>
        <v/>
      </c>
      <c r="BS10" s="9" t="str">
        <f t="shared" ca="1" si="21"/>
        <v/>
      </c>
      <c r="BT10" s="9" t="str">
        <f t="shared" ca="1" si="21"/>
        <v/>
      </c>
      <c r="BU10" s="9" t="str">
        <f t="shared" ca="1" si="21"/>
        <v/>
      </c>
      <c r="BV10" s="9" t="str">
        <f t="shared" ca="1" si="21"/>
        <v/>
      </c>
      <c r="BW10" s="9" t="str">
        <f t="shared" ca="1" si="21"/>
        <v/>
      </c>
      <c r="BX10" s="9" t="str">
        <f t="shared" ca="1" si="21"/>
        <v/>
      </c>
      <c r="BY10" s="9" t="str">
        <f t="shared" ca="1" si="21"/>
        <v/>
      </c>
      <c r="BZ10" s="9" t="str">
        <f t="shared" ca="1" si="21"/>
        <v/>
      </c>
      <c r="CA10" s="9" t="str">
        <f t="shared" ca="1" si="21"/>
        <v/>
      </c>
      <c r="CB10" s="9" t="str">
        <f t="shared" ca="1" si="21"/>
        <v/>
      </c>
      <c r="CC10" s="9" t="str">
        <f t="shared" ca="1" si="21"/>
        <v/>
      </c>
      <c r="CD10" s="9" t="str">
        <f t="shared" ca="1" si="21"/>
        <v/>
      </c>
      <c r="CE10" s="9" t="str">
        <f t="shared" ca="1" si="21"/>
        <v/>
      </c>
      <c r="CF10" s="9" t="str">
        <f t="shared" ca="1" si="21"/>
        <v/>
      </c>
      <c r="CG10" s="9" t="str">
        <f t="shared" ca="1" si="21"/>
        <v/>
      </c>
      <c r="CH10" s="9" t="str">
        <f t="shared" ca="1" si="21"/>
        <v/>
      </c>
      <c r="CI10" s="9" t="str">
        <f t="shared" ca="1" si="21"/>
        <v/>
      </c>
      <c r="CJ10" s="9" t="str">
        <f t="shared" ca="1" si="21"/>
        <v/>
      </c>
      <c r="CK10" s="9" t="str">
        <f t="shared" ca="1" si="21"/>
        <v/>
      </c>
      <c r="CL10" s="9" t="str">
        <f t="shared" ca="1" si="21"/>
        <v/>
      </c>
      <c r="CM10" s="9" t="str">
        <f t="shared" ca="1" si="21"/>
        <v/>
      </c>
      <c r="CN10" s="9" t="str">
        <f t="shared" ca="1" si="21"/>
        <v/>
      </c>
      <c r="CO10" s="9" t="str">
        <f t="shared" ca="1" si="21"/>
        <v/>
      </c>
      <c r="CP10" s="9" t="str">
        <f t="shared" ca="1" si="21"/>
        <v/>
      </c>
      <c r="CQ10" s="9" t="str">
        <f t="shared" ca="1" si="21"/>
        <v/>
      </c>
      <c r="CR10" s="9" t="str">
        <f t="shared" ca="1" si="21"/>
        <v/>
      </c>
      <c r="CS10" s="9" t="str">
        <f t="shared" ca="1" si="21"/>
        <v/>
      </c>
      <c r="CT10" s="9" t="str">
        <f t="shared" ca="1" si="21"/>
        <v/>
      </c>
      <c r="CU10" s="9" t="str">
        <f t="shared" ca="1" si="21"/>
        <v/>
      </c>
      <c r="CV10" s="9" t="str">
        <f t="shared" ca="1" si="21"/>
        <v/>
      </c>
      <c r="CW10" s="9" t="str">
        <f t="shared" ca="1" si="21"/>
        <v/>
      </c>
      <c r="CX10" s="9" t="e">
        <f t="shared" ca="1" si="21"/>
        <v>#N/A</v>
      </c>
      <c r="CY10" s="9" t="e">
        <f t="shared" ca="1" si="21"/>
        <v>#N/A</v>
      </c>
      <c r="IB10" s="7">
        <f t="shared" si="14"/>
        <v>10</v>
      </c>
      <c r="IC10" s="7" t="str">
        <f t="shared" si="7"/>
        <v>J</v>
      </c>
      <c r="ID10" s="7" t="str">
        <f t="shared" ca="1" si="3"/>
        <v xml:space="preserve"> </v>
      </c>
      <c r="IE10" s="7">
        <f t="shared" ca="1" si="8"/>
        <v>60</v>
      </c>
      <c r="IF10" s="7" t="str">
        <f t="shared" ca="1" si="9"/>
        <v xml:space="preserve"> </v>
      </c>
      <c r="IG10" s="7">
        <f t="shared" ca="1" si="10"/>
        <v>0</v>
      </c>
      <c r="IH10" s="7" t="str">
        <f t="shared" ca="1" si="11"/>
        <v/>
      </c>
      <c r="II10" s="7" t="str">
        <f t="shared" ca="1" si="4"/>
        <v/>
      </c>
      <c r="IJ10" s="7" t="str">
        <f t="shared" ca="1" si="5"/>
        <v/>
      </c>
    </row>
    <row r="11" spans="1:256" ht="15" hidden="1" customHeight="1" outlineLevel="1">
      <c r="IB11" s="7">
        <f t="shared" si="14"/>
        <v>11</v>
      </c>
      <c r="IC11" s="7" t="str">
        <f t="shared" si="7"/>
        <v>K</v>
      </c>
      <c r="ID11" s="7" t="str">
        <f t="shared" ca="1" si="3"/>
        <v xml:space="preserve"> </v>
      </c>
      <c r="IE11" s="7">
        <f t="shared" ca="1" si="8"/>
        <v>60</v>
      </c>
      <c r="IF11" s="7" t="str">
        <f t="shared" ca="1" si="9"/>
        <v xml:space="preserve"> </v>
      </c>
      <c r="IG11" s="7">
        <f t="shared" ca="1" si="10"/>
        <v>0</v>
      </c>
      <c r="IH11" s="7" t="str">
        <f t="shared" ca="1" si="11"/>
        <v/>
      </c>
      <c r="II11" s="7" t="str">
        <f t="shared" ca="1" si="4"/>
        <v/>
      </c>
      <c r="IJ11" s="7" t="str">
        <f t="shared" ca="1" si="5"/>
        <v/>
      </c>
    </row>
    <row r="12" spans="1:256" ht="15" hidden="1" customHeight="1" outlineLevel="1">
      <c r="IB12" s="7">
        <f t="shared" si="14"/>
        <v>12</v>
      </c>
      <c r="IC12" s="7" t="str">
        <f t="shared" si="7"/>
        <v>L</v>
      </c>
      <c r="ID12" s="7" t="str">
        <f t="shared" ca="1" si="3"/>
        <v xml:space="preserve"> </v>
      </c>
      <c r="IE12" s="7">
        <f t="shared" ca="1" si="8"/>
        <v>60</v>
      </c>
      <c r="IF12" s="7" t="str">
        <f t="shared" ca="1" si="9"/>
        <v xml:space="preserve"> </v>
      </c>
      <c r="IG12" s="7">
        <f t="shared" ca="1" si="10"/>
        <v>0</v>
      </c>
      <c r="IH12" s="7" t="str">
        <f t="shared" ca="1" si="11"/>
        <v/>
      </c>
      <c r="II12" s="7" t="str">
        <f t="shared" ca="1" si="4"/>
        <v/>
      </c>
      <c r="IJ12" s="7" t="str">
        <f t="shared" ca="1" si="5"/>
        <v/>
      </c>
    </row>
    <row r="13" spans="1:256" ht="15" hidden="1" customHeight="1" outlineLevel="1">
      <c r="B13" s="13"/>
      <c r="C13" s="13"/>
      <c r="IB13" s="7">
        <f t="shared" si="14"/>
        <v>13</v>
      </c>
      <c r="IC13" s="7" t="str">
        <f t="shared" si="7"/>
        <v>M</v>
      </c>
      <c r="ID13" s="7" t="str">
        <f t="shared" ca="1" si="3"/>
        <v xml:space="preserve"> </v>
      </c>
      <c r="IE13" s="7">
        <f t="shared" ca="1" si="8"/>
        <v>60</v>
      </c>
      <c r="IF13" s="7" t="str">
        <f t="shared" ca="1" si="9"/>
        <v xml:space="preserve"> </v>
      </c>
      <c r="IG13" s="7">
        <f t="shared" ca="1" si="10"/>
        <v>0</v>
      </c>
      <c r="IH13" s="7" t="str">
        <f t="shared" ca="1" si="11"/>
        <v/>
      </c>
      <c r="II13" s="7" t="str">
        <f t="shared" ca="1" si="4"/>
        <v/>
      </c>
      <c r="IJ13" s="7" t="str">
        <f t="shared" ca="1" si="5"/>
        <v/>
      </c>
      <c r="IV13" s="8" t="s">
        <v>4</v>
      </c>
    </row>
    <row r="14" spans="1:256" ht="15" hidden="1" customHeight="1" outlineLevel="1">
      <c r="B14" s="13"/>
      <c r="C14" s="13"/>
      <c r="IB14" s="7">
        <f t="shared" si="14"/>
        <v>14</v>
      </c>
      <c r="IC14" s="7" t="str">
        <f t="shared" si="7"/>
        <v>N</v>
      </c>
      <c r="ID14" s="7" t="str">
        <f t="shared" ca="1" si="3"/>
        <v xml:space="preserve"> </v>
      </c>
      <c r="IE14" s="7">
        <f t="shared" ca="1" si="8"/>
        <v>60</v>
      </c>
      <c r="IF14" s="7" t="str">
        <f t="shared" ca="1" si="9"/>
        <v xml:space="preserve"> </v>
      </c>
      <c r="IG14" s="7">
        <f t="shared" ca="1" si="10"/>
        <v>0</v>
      </c>
      <c r="IH14" s="7" t="str">
        <f t="shared" ca="1" si="11"/>
        <v/>
      </c>
      <c r="II14" s="7" t="str">
        <f t="shared" ca="1" si="4"/>
        <v/>
      </c>
      <c r="IJ14" s="7" t="str">
        <f t="shared" ca="1" si="5"/>
        <v/>
      </c>
    </row>
    <row r="15" spans="1:256" ht="15" hidden="1" customHeight="1" outlineLevel="1">
      <c r="B15" s="13"/>
      <c r="C15" s="13"/>
      <c r="IB15" s="7">
        <f t="shared" si="14"/>
        <v>15</v>
      </c>
      <c r="IC15" s="7" t="str">
        <f t="shared" si="7"/>
        <v>O</v>
      </c>
      <c r="ID15" s="7" t="str">
        <f t="shared" ca="1" si="3"/>
        <v xml:space="preserve"> </v>
      </c>
      <c r="IE15" s="7">
        <f t="shared" ca="1" si="8"/>
        <v>60</v>
      </c>
      <c r="IF15" s="7" t="str">
        <f t="shared" ca="1" si="9"/>
        <v xml:space="preserve"> </v>
      </c>
      <c r="IG15" s="7">
        <f t="shared" ca="1" si="10"/>
        <v>0</v>
      </c>
      <c r="IH15" s="7" t="str">
        <f t="shared" ca="1" si="11"/>
        <v/>
      </c>
      <c r="II15" s="7" t="str">
        <f t="shared" ca="1" si="4"/>
        <v/>
      </c>
      <c r="IJ15" s="7" t="str">
        <f t="shared" ca="1" si="5"/>
        <v/>
      </c>
    </row>
    <row r="16" spans="1:256" ht="15" customHeight="1">
      <c r="B16" s="13"/>
      <c r="C16" s="13"/>
      <c r="IB16" s="7"/>
      <c r="IC16" s="7"/>
      <c r="ID16" s="7"/>
      <c r="IE16" s="7"/>
      <c r="IF16" s="7"/>
      <c r="IG16" s="7"/>
      <c r="IH16" s="7"/>
      <c r="II16" s="7"/>
      <c r="IJ16" s="7"/>
    </row>
    <row r="17" spans="2:256" ht="15" customHeight="1">
      <c r="B17" s="13"/>
      <c r="C17" s="13"/>
      <c r="IB17" s="7"/>
      <c r="IC17" s="7"/>
      <c r="ID17" s="7"/>
      <c r="IE17" s="7"/>
      <c r="IF17" s="7"/>
      <c r="IG17" s="7"/>
      <c r="IH17" s="7"/>
      <c r="II17" s="7"/>
      <c r="IJ17" s="7"/>
    </row>
    <row r="18" spans="2:256" ht="15" customHeight="1">
      <c r="B18" s="13"/>
      <c r="C18" s="13"/>
      <c r="IB18" s="7"/>
      <c r="IC18" s="7"/>
      <c r="ID18" s="7"/>
      <c r="IE18" s="7"/>
      <c r="IF18" s="7"/>
      <c r="IG18" s="7"/>
      <c r="IH18" s="7"/>
      <c r="II18" s="7"/>
      <c r="IJ18" s="7"/>
    </row>
    <row r="19" spans="2:256" ht="15" customHeight="1">
      <c r="B19" s="13"/>
      <c r="C19" s="13"/>
      <c r="IB19" s="7"/>
      <c r="IC19" s="7"/>
      <c r="ID19" s="7"/>
      <c r="IE19" s="7"/>
      <c r="IF19" s="7"/>
      <c r="IG19" s="7"/>
      <c r="IH19" s="7"/>
      <c r="II19" s="7"/>
      <c r="IJ19" s="7"/>
    </row>
    <row r="20" spans="2:256" ht="15" customHeight="1">
      <c r="B20" s="13"/>
      <c r="C20" s="13"/>
      <c r="IB20" s="7"/>
      <c r="IC20" s="7"/>
      <c r="ID20" s="7"/>
      <c r="IE20" s="7"/>
      <c r="IF20" s="7"/>
      <c r="IG20" s="7"/>
      <c r="IH20" s="7"/>
      <c r="II20" s="7"/>
      <c r="IJ20" s="7"/>
    </row>
    <row r="21" spans="2:256" ht="15" customHeight="1">
      <c r="B21" s="13"/>
      <c r="C21" s="13"/>
      <c r="IB21" s="7"/>
      <c r="IC21" s="7"/>
      <c r="ID21" s="7"/>
      <c r="IE21" s="7"/>
      <c r="IF21" s="7"/>
      <c r="IG21" s="7"/>
      <c r="IH21" s="7"/>
      <c r="II21" s="7"/>
      <c r="IJ21" s="7"/>
    </row>
    <row r="22" spans="2:256" ht="15" customHeight="1">
      <c r="B22" s="14" t="s">
        <v>71</v>
      </c>
      <c r="C22" s="15" t="s">
        <v>62</v>
      </c>
      <c r="IB22" s="7"/>
      <c r="IC22" s="7"/>
      <c r="ID22" s="7"/>
      <c r="IE22" s="7"/>
      <c r="IF22" s="7"/>
      <c r="IG22" s="7"/>
      <c r="IH22" s="7"/>
      <c r="II22" s="7"/>
      <c r="IJ22" s="7"/>
    </row>
    <row r="23" spans="2:256" ht="15" customHeight="1">
      <c r="B23" s="14" t="s">
        <v>72</v>
      </c>
      <c r="C23" s="15" t="s">
        <v>62</v>
      </c>
      <c r="IB23" s="7"/>
      <c r="IC23" s="7"/>
      <c r="ID23" s="7"/>
      <c r="IE23" s="7"/>
      <c r="IF23" s="7"/>
      <c r="IG23" s="7"/>
      <c r="IH23" s="7"/>
      <c r="II23" s="7"/>
      <c r="IJ23" s="7"/>
    </row>
    <row r="24" spans="2:256" ht="15" customHeight="1">
      <c r="B24" s="14" t="s">
        <v>75</v>
      </c>
      <c r="C24" s="15" t="s">
        <v>62</v>
      </c>
      <c r="IB24" s="7">
        <f>IB15+1</f>
        <v>16</v>
      </c>
      <c r="IC24" s="7" t="str">
        <f t="shared" si="7"/>
        <v>P</v>
      </c>
      <c r="ID24" s="7" t="str">
        <f t="shared" ca="1" si="3"/>
        <v xml:space="preserve"> </v>
      </c>
      <c r="IE24" s="7">
        <f t="shared" ca="1" si="8"/>
        <v>60</v>
      </c>
      <c r="IF24" s="7" t="str">
        <f t="shared" ca="1" si="9"/>
        <v xml:space="preserve"> </v>
      </c>
      <c r="IG24" s="7">
        <f t="shared" ca="1" si="10"/>
        <v>0</v>
      </c>
      <c r="IH24" s="7" t="str">
        <f t="shared" ca="1" si="11"/>
        <v/>
      </c>
      <c r="II24" s="7" t="str">
        <f t="shared" ca="1" si="4"/>
        <v/>
      </c>
      <c r="IJ24" s="7" t="str">
        <f t="shared" ca="1" si="5"/>
        <v/>
      </c>
    </row>
    <row r="25" spans="2:256" ht="15" customHeight="1">
      <c r="B25" s="14" t="s">
        <v>76</v>
      </c>
      <c r="C25" s="15" t="s">
        <v>62</v>
      </c>
      <c r="BC25" s="8" t="str">
        <f t="shared" ref="BC25:CW25" ca="1" si="22">$IS$28&amp;$IS$27+1&amp;":"&amp;$IS$28&amp;50000</f>
        <v>E32:E50000</v>
      </c>
      <c r="BD25" s="8" t="str">
        <f t="shared" ca="1" si="22"/>
        <v>E32:E50000</v>
      </c>
      <c r="BE25" s="8" t="str">
        <f t="shared" ca="1" si="22"/>
        <v>E32:E50000</v>
      </c>
      <c r="BF25" s="8" t="str">
        <f t="shared" ca="1" si="22"/>
        <v>E32:E50000</v>
      </c>
      <c r="BG25" s="8" t="str">
        <f t="shared" ca="1" si="22"/>
        <v>E32:E50000</v>
      </c>
      <c r="BH25" s="8" t="str">
        <f t="shared" ca="1" si="22"/>
        <v>E32:E50000</v>
      </c>
      <c r="BI25" s="8" t="str">
        <f t="shared" ca="1" si="22"/>
        <v>E32:E50000</v>
      </c>
      <c r="BJ25" s="8" t="str">
        <f t="shared" ca="1" si="22"/>
        <v>E32:E50000</v>
      </c>
      <c r="BK25" s="8" t="str">
        <f t="shared" ca="1" si="22"/>
        <v>E32:E50000</v>
      </c>
      <c r="BL25" s="8" t="str">
        <f t="shared" ca="1" si="22"/>
        <v>E32:E50000</v>
      </c>
      <c r="BM25" s="8" t="str">
        <f t="shared" ca="1" si="22"/>
        <v>E32:E50000</v>
      </c>
      <c r="BN25" s="8" t="str">
        <f t="shared" ca="1" si="22"/>
        <v>E32:E50000</v>
      </c>
      <c r="BO25" s="8" t="str">
        <f t="shared" ca="1" si="22"/>
        <v>E32:E50000</v>
      </c>
      <c r="BP25" s="8" t="str">
        <f t="shared" ca="1" si="22"/>
        <v>E32:E50000</v>
      </c>
      <c r="BQ25" s="8" t="str">
        <f t="shared" ca="1" si="22"/>
        <v>E32:E50000</v>
      </c>
      <c r="BR25" s="8" t="str">
        <f t="shared" ca="1" si="22"/>
        <v>E32:E50000</v>
      </c>
      <c r="BS25" s="8" t="str">
        <f t="shared" ca="1" si="22"/>
        <v>E32:E50000</v>
      </c>
      <c r="BT25" s="8" t="str">
        <f t="shared" ca="1" si="22"/>
        <v>E32:E50000</v>
      </c>
      <c r="BU25" s="8" t="str">
        <f t="shared" ca="1" si="22"/>
        <v>E32:E50000</v>
      </c>
      <c r="BV25" s="8" t="str">
        <f t="shared" ca="1" si="22"/>
        <v>E32:E50000</v>
      </c>
      <c r="BW25" s="8" t="str">
        <f t="shared" ca="1" si="22"/>
        <v>E32:E50000</v>
      </c>
      <c r="BX25" s="8" t="str">
        <f t="shared" ca="1" si="22"/>
        <v>E32:E50000</v>
      </c>
      <c r="BY25" s="8" t="str">
        <f t="shared" ca="1" si="22"/>
        <v>E32:E50000</v>
      </c>
      <c r="BZ25" s="8" t="str">
        <f t="shared" ca="1" si="22"/>
        <v>E32:E50000</v>
      </c>
      <c r="CA25" s="8" t="str">
        <f t="shared" ca="1" si="22"/>
        <v>E32:E50000</v>
      </c>
      <c r="CB25" s="8" t="str">
        <f t="shared" ca="1" si="22"/>
        <v>E32:E50000</v>
      </c>
      <c r="CC25" s="8" t="str">
        <f t="shared" ca="1" si="22"/>
        <v>E32:E50000</v>
      </c>
      <c r="CD25" s="8" t="str">
        <f t="shared" ca="1" si="22"/>
        <v>E32:E50000</v>
      </c>
      <c r="CE25" s="8" t="str">
        <f t="shared" ca="1" si="22"/>
        <v>E32:E50000</v>
      </c>
      <c r="CF25" s="8" t="str">
        <f t="shared" ca="1" si="22"/>
        <v>E32:E50000</v>
      </c>
      <c r="CG25" s="8" t="str">
        <f t="shared" ca="1" si="22"/>
        <v>E32:E50000</v>
      </c>
      <c r="CH25" s="8" t="str">
        <f t="shared" ca="1" si="22"/>
        <v>E32:E50000</v>
      </c>
      <c r="CI25" s="8" t="str">
        <f t="shared" ca="1" si="22"/>
        <v>E32:E50000</v>
      </c>
      <c r="CJ25" s="8" t="str">
        <f t="shared" ca="1" si="22"/>
        <v>E32:E50000</v>
      </c>
      <c r="CK25" s="8" t="str">
        <f t="shared" ca="1" si="22"/>
        <v>E32:E50000</v>
      </c>
      <c r="CL25" s="8" t="str">
        <f t="shared" ca="1" si="22"/>
        <v>E32:E50000</v>
      </c>
      <c r="CM25" s="8" t="str">
        <f t="shared" ca="1" si="22"/>
        <v>E32:E50000</v>
      </c>
      <c r="CN25" s="8" t="str">
        <f t="shared" ca="1" si="22"/>
        <v>E32:E50000</v>
      </c>
      <c r="CO25" s="8" t="str">
        <f t="shared" ca="1" si="22"/>
        <v>E32:E50000</v>
      </c>
      <c r="CP25" s="8" t="str">
        <f t="shared" ca="1" si="22"/>
        <v>E32:E50000</v>
      </c>
      <c r="CQ25" s="8" t="str">
        <f t="shared" ca="1" si="22"/>
        <v>E32:E50000</v>
      </c>
      <c r="CR25" s="8" t="str">
        <f t="shared" ca="1" si="22"/>
        <v>E32:E50000</v>
      </c>
      <c r="CS25" s="8" t="str">
        <f t="shared" ca="1" si="22"/>
        <v>E32:E50000</v>
      </c>
      <c r="CT25" s="8" t="str">
        <f t="shared" ca="1" si="22"/>
        <v>E32:E50000</v>
      </c>
      <c r="CU25" s="8" t="str">
        <f t="shared" ca="1" si="22"/>
        <v>E32:E50000</v>
      </c>
      <c r="CV25" s="8" t="str">
        <f t="shared" ca="1" si="22"/>
        <v>E32:E50000</v>
      </c>
      <c r="CW25" s="8" t="str">
        <f t="shared" ca="1" si="22"/>
        <v>E32:E50000</v>
      </c>
      <c r="IB25" s="7">
        <f t="shared" si="14"/>
        <v>17</v>
      </c>
      <c r="IC25" s="7" t="str">
        <f t="shared" si="7"/>
        <v>Q</v>
      </c>
      <c r="ID25" s="7" t="str">
        <f t="shared" ca="1" si="3"/>
        <v xml:space="preserve"> </v>
      </c>
      <c r="IE25" s="7">
        <f t="shared" ca="1" si="8"/>
        <v>60</v>
      </c>
      <c r="IF25" s="7" t="str">
        <f t="shared" ca="1" si="9"/>
        <v xml:space="preserve"> </v>
      </c>
      <c r="IG25" s="7">
        <f t="shared" ca="1" si="10"/>
        <v>0</v>
      </c>
      <c r="IH25" s="7" t="str">
        <f t="shared" ca="1" si="11"/>
        <v/>
      </c>
      <c r="II25" s="7" t="str">
        <f t="shared" ca="1" si="4"/>
        <v/>
      </c>
      <c r="IJ25" s="7" t="str">
        <f t="shared" ca="1" si="5"/>
        <v/>
      </c>
      <c r="IV25" s="16"/>
    </row>
    <row r="26" spans="2:256" ht="15" customHeight="1">
      <c r="B26" s="14" t="s">
        <v>77</v>
      </c>
      <c r="C26" s="15" t="s">
        <v>62</v>
      </c>
      <c r="BC26" s="8" t="str">
        <f t="shared" ref="BC26:CW26" ca="1" si="23">BC9&amp;$IS$27+1&amp;":"&amp;BC9&amp;50000</f>
        <v>F32:F50000</v>
      </c>
      <c r="BD26" s="8" t="str">
        <f t="shared" ca="1" si="23"/>
        <v>G32:G50000</v>
      </c>
      <c r="BE26" s="8" t="str">
        <f t="shared" ca="1" si="23"/>
        <v>H32:H50000</v>
      </c>
      <c r="BF26" s="8" t="str">
        <f t="shared" ca="1" si="23"/>
        <v>I32:I50000</v>
      </c>
      <c r="BG26" s="8" t="str">
        <f t="shared" ca="1" si="23"/>
        <v>J32:J50000</v>
      </c>
      <c r="BH26" s="8" t="str">
        <f t="shared" ca="1" si="23"/>
        <v>K32:K50000</v>
      </c>
      <c r="BI26" s="8" t="str">
        <f t="shared" ca="1" si="23"/>
        <v>L32:L50000</v>
      </c>
      <c r="BJ26" s="8" t="str">
        <f t="shared" ca="1" si="23"/>
        <v>M32:M50000</v>
      </c>
      <c r="BK26" s="8" t="str">
        <f t="shared" ca="1" si="23"/>
        <v>N32:N50000</v>
      </c>
      <c r="BL26" s="8" t="str">
        <f t="shared" ca="1" si="23"/>
        <v>O32:O50000</v>
      </c>
      <c r="BM26" s="8" t="str">
        <f t="shared" ca="1" si="23"/>
        <v>P32:P50000</v>
      </c>
      <c r="BN26" s="8" t="str">
        <f t="shared" ca="1" si="23"/>
        <v>Q32:Q50000</v>
      </c>
      <c r="BO26" s="8" t="str">
        <f t="shared" ca="1" si="23"/>
        <v>R32:R50000</v>
      </c>
      <c r="BP26" s="8" t="str">
        <f t="shared" ca="1" si="23"/>
        <v>S32:S50000</v>
      </c>
      <c r="BQ26" s="8" t="str">
        <f t="shared" ca="1" si="23"/>
        <v>T32:T50000</v>
      </c>
      <c r="BR26" s="8" t="str">
        <f t="shared" ca="1" si="23"/>
        <v>U32:U50000</v>
      </c>
      <c r="BS26" s="8" t="str">
        <f t="shared" ca="1" si="23"/>
        <v>V32:V50000</v>
      </c>
      <c r="BT26" s="8" t="str">
        <f t="shared" ca="1" si="23"/>
        <v>W32:W50000</v>
      </c>
      <c r="BU26" s="8" t="str">
        <f t="shared" ca="1" si="23"/>
        <v>X32:X50000</v>
      </c>
      <c r="BV26" s="8" t="str">
        <f t="shared" ca="1" si="23"/>
        <v>Y32:Y50000</v>
      </c>
      <c r="BW26" s="8" t="str">
        <f t="shared" ca="1" si="23"/>
        <v>Z32:Z50000</v>
      </c>
      <c r="BX26" s="8" t="str">
        <f t="shared" ca="1" si="23"/>
        <v>AA32:AA50000</v>
      </c>
      <c r="BY26" s="8" t="str">
        <f t="shared" ca="1" si="23"/>
        <v>AB32:AB50000</v>
      </c>
      <c r="BZ26" s="8" t="str">
        <f t="shared" ca="1" si="23"/>
        <v>AC32:AC50000</v>
      </c>
      <c r="CA26" s="8" t="str">
        <f t="shared" ca="1" si="23"/>
        <v>AD32:AD50000</v>
      </c>
      <c r="CB26" s="8" t="str">
        <f t="shared" ca="1" si="23"/>
        <v>AE32:AE50000</v>
      </c>
      <c r="CC26" s="8" t="str">
        <f t="shared" ca="1" si="23"/>
        <v>AF32:AF50000</v>
      </c>
      <c r="CD26" s="8" t="str">
        <f t="shared" ca="1" si="23"/>
        <v>AG32:AG50000</v>
      </c>
      <c r="CE26" s="8" t="str">
        <f t="shared" ca="1" si="23"/>
        <v>AH32:AH50000</v>
      </c>
      <c r="CF26" s="8" t="str">
        <f t="shared" ca="1" si="23"/>
        <v>AI32:AI50000</v>
      </c>
      <c r="CG26" s="8" t="str">
        <f t="shared" ca="1" si="23"/>
        <v>AJ32:AJ50000</v>
      </c>
      <c r="CH26" s="8" t="str">
        <f t="shared" ca="1" si="23"/>
        <v>AK32:AK50000</v>
      </c>
      <c r="CI26" s="8" t="str">
        <f t="shared" ca="1" si="23"/>
        <v>AL32:AL50000</v>
      </c>
      <c r="CJ26" s="8" t="str">
        <f t="shared" ca="1" si="23"/>
        <v>AM32:AM50000</v>
      </c>
      <c r="CK26" s="8" t="str">
        <f t="shared" ca="1" si="23"/>
        <v>AN32:AN50000</v>
      </c>
      <c r="CL26" s="8" t="str">
        <f t="shared" ca="1" si="23"/>
        <v>AO32:AO50000</v>
      </c>
      <c r="CM26" s="8" t="str">
        <f t="shared" ca="1" si="23"/>
        <v>AP32:AP50000</v>
      </c>
      <c r="CN26" s="8" t="str">
        <f t="shared" ca="1" si="23"/>
        <v>AQ32:AQ50000</v>
      </c>
      <c r="CO26" s="8" t="str">
        <f t="shared" ca="1" si="23"/>
        <v>AR32:AR50000</v>
      </c>
      <c r="CP26" s="8" t="str">
        <f t="shared" ca="1" si="23"/>
        <v>AS32:AS50000</v>
      </c>
      <c r="CQ26" s="8" t="str">
        <f t="shared" ca="1" si="23"/>
        <v>AT32:AT50000</v>
      </c>
      <c r="CR26" s="8" t="str">
        <f t="shared" ca="1" si="23"/>
        <v>AU32:AU50000</v>
      </c>
      <c r="CS26" s="8" t="str">
        <f t="shared" ca="1" si="23"/>
        <v>AV32:AV50000</v>
      </c>
      <c r="CT26" s="8" t="str">
        <f t="shared" ca="1" si="23"/>
        <v>AW32:AW50000</v>
      </c>
      <c r="CU26" s="8" t="str">
        <f t="shared" ca="1" si="23"/>
        <v>AX32:AX50000</v>
      </c>
      <c r="CV26" s="8" t="str">
        <f t="shared" ca="1" si="23"/>
        <v>AY32:AY50000</v>
      </c>
      <c r="CW26" s="8" t="str">
        <f t="shared" ca="1" si="23"/>
        <v>AZ32:AZ50000</v>
      </c>
      <c r="IB26" s="7">
        <f t="shared" si="14"/>
        <v>18</v>
      </c>
      <c r="IC26" s="7" t="str">
        <f t="shared" si="7"/>
        <v>R</v>
      </c>
      <c r="ID26" s="7" t="str">
        <f t="shared" ca="1" si="3"/>
        <v xml:space="preserve"> </v>
      </c>
      <c r="IE26" s="7">
        <f t="shared" ca="1" si="8"/>
        <v>60</v>
      </c>
      <c r="IF26" s="7" t="str">
        <f t="shared" ca="1" si="9"/>
        <v xml:space="preserve"> </v>
      </c>
      <c r="IG26" s="7">
        <f t="shared" ca="1" si="10"/>
        <v>0</v>
      </c>
      <c r="IH26" s="7" t="str">
        <f t="shared" ca="1" si="11"/>
        <v/>
      </c>
      <c r="II26" s="7" t="str">
        <f t="shared" ca="1" si="4"/>
        <v/>
      </c>
      <c r="IJ26" s="7" t="str">
        <f t="shared" ca="1" si="5"/>
        <v/>
      </c>
      <c r="IU26" s="8" t="s">
        <v>53</v>
      </c>
    </row>
    <row r="27" spans="2:256" ht="15" customHeight="1">
      <c r="B27" s="14" t="s">
        <v>73</v>
      </c>
      <c r="C27" s="15" t="s">
        <v>62</v>
      </c>
      <c r="D27" s="7" t="str">
        <f ca="1">REPORT_STATUS</f>
        <v xml:space="preserve">REPORT LOADING . . . </v>
      </c>
      <c r="F27" s="17" t="str">
        <f ca="1">IF(LEN(REPORT_STATUS)&lt;1,"Currency: "&amp;SW_META2_CURRENCY,"")</f>
        <v/>
      </c>
      <c r="G27" s="18"/>
      <c r="L27" s="19"/>
      <c r="BC27" s="9" t="str">
        <f ca="1">BC10</f>
        <v>(blank)</v>
      </c>
      <c r="BD27" s="9" t="str">
        <f t="shared" ref="BD27:CW27" ca="1" si="24">BD10</f>
        <v>Grand Total</v>
      </c>
      <c r="BE27" s="9" t="str">
        <f t="shared" ca="1" si="24"/>
        <v/>
      </c>
      <c r="BF27" s="9" t="str">
        <f t="shared" ca="1" si="24"/>
        <v/>
      </c>
      <c r="BG27" s="9" t="str">
        <f t="shared" ca="1" si="24"/>
        <v/>
      </c>
      <c r="BH27" s="9" t="str">
        <f t="shared" ca="1" si="24"/>
        <v/>
      </c>
      <c r="BI27" s="9" t="str">
        <f t="shared" ca="1" si="24"/>
        <v/>
      </c>
      <c r="BJ27" s="9" t="str">
        <f t="shared" ca="1" si="24"/>
        <v/>
      </c>
      <c r="BK27" s="9" t="str">
        <f t="shared" ca="1" si="24"/>
        <v/>
      </c>
      <c r="BL27" s="9" t="str">
        <f t="shared" ca="1" si="24"/>
        <v/>
      </c>
      <c r="BM27" s="9" t="str">
        <f t="shared" ca="1" si="24"/>
        <v/>
      </c>
      <c r="BN27" s="9" t="str">
        <f t="shared" ca="1" si="24"/>
        <v/>
      </c>
      <c r="BO27" s="9" t="str">
        <f t="shared" ca="1" si="24"/>
        <v/>
      </c>
      <c r="BP27" s="9" t="str">
        <f t="shared" ca="1" si="24"/>
        <v/>
      </c>
      <c r="BQ27" s="9" t="str">
        <f t="shared" ca="1" si="24"/>
        <v/>
      </c>
      <c r="BR27" s="9" t="str">
        <f t="shared" ca="1" si="24"/>
        <v/>
      </c>
      <c r="BS27" s="9" t="str">
        <f t="shared" ca="1" si="24"/>
        <v/>
      </c>
      <c r="BT27" s="9" t="str">
        <f t="shared" ca="1" si="24"/>
        <v/>
      </c>
      <c r="BU27" s="9" t="str">
        <f t="shared" ca="1" si="24"/>
        <v/>
      </c>
      <c r="BV27" s="9" t="str">
        <f t="shared" ca="1" si="24"/>
        <v/>
      </c>
      <c r="BW27" s="9" t="str">
        <f t="shared" ca="1" si="24"/>
        <v/>
      </c>
      <c r="BX27" s="9" t="str">
        <f t="shared" ca="1" si="24"/>
        <v/>
      </c>
      <c r="BY27" s="9" t="str">
        <f t="shared" ca="1" si="24"/>
        <v/>
      </c>
      <c r="BZ27" s="9" t="str">
        <f t="shared" ca="1" si="24"/>
        <v/>
      </c>
      <c r="CA27" s="9" t="str">
        <f t="shared" ca="1" si="24"/>
        <v/>
      </c>
      <c r="CB27" s="9" t="str">
        <f t="shared" ca="1" si="24"/>
        <v/>
      </c>
      <c r="CC27" s="9" t="str">
        <f t="shared" ca="1" si="24"/>
        <v/>
      </c>
      <c r="CD27" s="9" t="str">
        <f t="shared" ca="1" si="24"/>
        <v/>
      </c>
      <c r="CE27" s="9" t="str">
        <f t="shared" ca="1" si="24"/>
        <v/>
      </c>
      <c r="CF27" s="9" t="str">
        <f t="shared" ca="1" si="24"/>
        <v/>
      </c>
      <c r="CG27" s="9" t="str">
        <f t="shared" ca="1" si="24"/>
        <v/>
      </c>
      <c r="CH27" s="9" t="str">
        <f t="shared" ca="1" si="24"/>
        <v/>
      </c>
      <c r="CI27" s="9" t="str">
        <f t="shared" ca="1" si="24"/>
        <v/>
      </c>
      <c r="CJ27" s="9" t="str">
        <f t="shared" ca="1" si="24"/>
        <v/>
      </c>
      <c r="CK27" s="9" t="str">
        <f t="shared" ca="1" si="24"/>
        <v/>
      </c>
      <c r="CL27" s="9" t="str">
        <f t="shared" ca="1" si="24"/>
        <v/>
      </c>
      <c r="CM27" s="9" t="str">
        <f t="shared" ca="1" si="24"/>
        <v/>
      </c>
      <c r="CN27" s="9" t="str">
        <f t="shared" ca="1" si="24"/>
        <v/>
      </c>
      <c r="CO27" s="9" t="str">
        <f t="shared" ca="1" si="24"/>
        <v/>
      </c>
      <c r="CP27" s="9" t="str">
        <f t="shared" ca="1" si="24"/>
        <v/>
      </c>
      <c r="CQ27" s="9" t="str">
        <f t="shared" ca="1" si="24"/>
        <v/>
      </c>
      <c r="CR27" s="9" t="str">
        <f t="shared" ca="1" si="24"/>
        <v/>
      </c>
      <c r="CS27" s="9" t="str">
        <f t="shared" ca="1" si="24"/>
        <v/>
      </c>
      <c r="CT27" s="9" t="str">
        <f t="shared" ca="1" si="24"/>
        <v/>
      </c>
      <c r="CU27" s="9" t="str">
        <f t="shared" ca="1" si="24"/>
        <v/>
      </c>
      <c r="CV27" s="9" t="str">
        <f t="shared" ca="1" si="24"/>
        <v/>
      </c>
      <c r="CW27" s="9" t="str">
        <f t="shared" ca="1" si="24"/>
        <v/>
      </c>
      <c r="IB27" s="7">
        <f t="shared" si="14"/>
        <v>19</v>
      </c>
      <c r="IC27" s="7" t="str">
        <f t="shared" si="7"/>
        <v>S</v>
      </c>
      <c r="ID27" s="7" t="str">
        <f t="shared" ca="1" si="3"/>
        <v xml:space="preserve"> </v>
      </c>
      <c r="IE27" s="7">
        <f t="shared" ca="1" si="8"/>
        <v>60</v>
      </c>
      <c r="IF27" s="7" t="str">
        <f t="shared" ca="1" si="9"/>
        <v xml:space="preserve"> </v>
      </c>
      <c r="IG27" s="7">
        <f t="shared" ca="1" si="10"/>
        <v>0</v>
      </c>
      <c r="IH27" s="7" t="str">
        <f t="shared" ca="1" si="11"/>
        <v/>
      </c>
      <c r="II27" s="7" t="str">
        <f t="shared" ca="1" si="4"/>
        <v/>
      </c>
      <c r="IJ27" s="7" t="str">
        <f t="shared" ca="1" si="5"/>
        <v/>
      </c>
      <c r="IR27" s="8" t="s">
        <v>5</v>
      </c>
      <c r="IS27" s="8">
        <f ca="1">SUM(A1:AU1)</f>
        <v>31</v>
      </c>
      <c r="IT27" s="8">
        <f ca="1">IS27</f>
        <v>31</v>
      </c>
      <c r="IU27" s="8" t="str">
        <f t="shared" ref="IU27:IU56" ca="1" si="25">INDIRECT($IS$28&amp;$IS$27+(ROW()-18))</f>
        <v xml:space="preserve">Global CBP Adj (Units) </v>
      </c>
    </row>
    <row r="28" spans="2:256" ht="15" customHeight="1">
      <c r="B28" s="14" t="s">
        <v>78</v>
      </c>
      <c r="C28" s="15" t="s">
        <v>62</v>
      </c>
      <c r="F28" s="1" t="s">
        <v>67</v>
      </c>
      <c r="G28" s="2">
        <f>IF(CEP="","",CEP+15)</f>
        <v>41259</v>
      </c>
      <c r="BA28" s="8" t="str">
        <f>BA5</f>
        <v xml:space="preserve">Regional Confirm CBP (Units) </v>
      </c>
      <c r="BC28" s="8">
        <f ca="1">SUMIF(INDIRECT(BC$25),$BA28,INDIRECT(BC$26))</f>
        <v>0</v>
      </c>
      <c r="BD28" s="8">
        <f t="shared" ref="BD28:CW30" ca="1" si="26">SUMIF(INDIRECT(BD$25),$BA28,INDIRECT(BD$26))</f>
        <v>0</v>
      </c>
      <c r="BE28" s="8">
        <f t="shared" ca="1" si="26"/>
        <v>0</v>
      </c>
      <c r="BF28" s="8">
        <f t="shared" ca="1" si="26"/>
        <v>0</v>
      </c>
      <c r="BG28" s="8">
        <f t="shared" ca="1" si="26"/>
        <v>0</v>
      </c>
      <c r="BH28" s="8">
        <f t="shared" ca="1" si="26"/>
        <v>0</v>
      </c>
      <c r="BI28" s="8">
        <f t="shared" ca="1" si="26"/>
        <v>0</v>
      </c>
      <c r="BJ28" s="8">
        <f t="shared" ca="1" si="26"/>
        <v>0</v>
      </c>
      <c r="BK28" s="8">
        <f t="shared" ca="1" si="26"/>
        <v>0</v>
      </c>
      <c r="BL28" s="8">
        <f t="shared" ca="1" si="26"/>
        <v>0</v>
      </c>
      <c r="BM28" s="8">
        <f t="shared" ca="1" si="26"/>
        <v>0</v>
      </c>
      <c r="BN28" s="8">
        <f t="shared" ca="1" si="26"/>
        <v>0</v>
      </c>
      <c r="BO28" s="8">
        <f t="shared" ca="1" si="26"/>
        <v>0</v>
      </c>
      <c r="BP28" s="8">
        <f t="shared" ca="1" si="26"/>
        <v>0</v>
      </c>
      <c r="BQ28" s="8">
        <f t="shared" ca="1" si="26"/>
        <v>0</v>
      </c>
      <c r="BR28" s="8">
        <f t="shared" ca="1" si="26"/>
        <v>0</v>
      </c>
      <c r="BS28" s="8">
        <f t="shared" ca="1" si="26"/>
        <v>0</v>
      </c>
      <c r="BT28" s="8">
        <f t="shared" ca="1" si="26"/>
        <v>0</v>
      </c>
      <c r="BU28" s="8">
        <f t="shared" ca="1" si="26"/>
        <v>0</v>
      </c>
      <c r="BV28" s="8">
        <f t="shared" ca="1" si="26"/>
        <v>0</v>
      </c>
      <c r="BW28" s="8">
        <f t="shared" ca="1" si="26"/>
        <v>0</v>
      </c>
      <c r="BX28" s="8">
        <f t="shared" ca="1" si="26"/>
        <v>0</v>
      </c>
      <c r="BY28" s="8">
        <f t="shared" ca="1" si="26"/>
        <v>0</v>
      </c>
      <c r="BZ28" s="8">
        <f t="shared" ca="1" si="26"/>
        <v>0</v>
      </c>
      <c r="CA28" s="8">
        <f t="shared" ca="1" si="26"/>
        <v>0</v>
      </c>
      <c r="CB28" s="8">
        <f t="shared" ca="1" si="26"/>
        <v>0</v>
      </c>
      <c r="CC28" s="8">
        <f t="shared" ca="1" si="26"/>
        <v>0</v>
      </c>
      <c r="CD28" s="8">
        <f t="shared" ca="1" si="26"/>
        <v>0</v>
      </c>
      <c r="CE28" s="8">
        <f t="shared" ca="1" si="26"/>
        <v>0</v>
      </c>
      <c r="CF28" s="8">
        <f t="shared" ca="1" si="26"/>
        <v>0</v>
      </c>
      <c r="CG28" s="8">
        <f t="shared" ca="1" si="26"/>
        <v>0</v>
      </c>
      <c r="CH28" s="8">
        <f t="shared" ca="1" si="26"/>
        <v>0</v>
      </c>
      <c r="CI28" s="8">
        <f t="shared" ca="1" si="26"/>
        <v>0</v>
      </c>
      <c r="CJ28" s="8">
        <f t="shared" ca="1" si="26"/>
        <v>0</v>
      </c>
      <c r="CK28" s="8">
        <f t="shared" ca="1" si="26"/>
        <v>0</v>
      </c>
      <c r="CL28" s="8">
        <f t="shared" ca="1" si="26"/>
        <v>0</v>
      </c>
      <c r="CM28" s="8">
        <f t="shared" ca="1" si="26"/>
        <v>0</v>
      </c>
      <c r="CN28" s="8">
        <f t="shared" ca="1" si="26"/>
        <v>0</v>
      </c>
      <c r="CO28" s="8">
        <f t="shared" ca="1" si="26"/>
        <v>0</v>
      </c>
      <c r="CP28" s="8">
        <f t="shared" ca="1" si="26"/>
        <v>0</v>
      </c>
      <c r="CQ28" s="8">
        <f t="shared" ca="1" si="26"/>
        <v>0</v>
      </c>
      <c r="CR28" s="8">
        <f t="shared" ca="1" si="26"/>
        <v>0</v>
      </c>
      <c r="CS28" s="8">
        <f t="shared" ca="1" si="26"/>
        <v>0</v>
      </c>
      <c r="CT28" s="8">
        <f t="shared" ca="1" si="26"/>
        <v>0</v>
      </c>
      <c r="CU28" s="8">
        <f t="shared" ca="1" si="26"/>
        <v>0</v>
      </c>
      <c r="CV28" s="8">
        <f t="shared" ca="1" si="26"/>
        <v>0</v>
      </c>
      <c r="CW28" s="8">
        <f t="shared" ca="1" si="26"/>
        <v>0</v>
      </c>
      <c r="IB28" s="7">
        <f t="shared" si="14"/>
        <v>20</v>
      </c>
      <c r="IC28" s="7" t="str">
        <f t="shared" si="7"/>
        <v>T</v>
      </c>
      <c r="ID28" s="7" t="str">
        <f t="shared" ca="1" si="3"/>
        <v xml:space="preserve"> </v>
      </c>
      <c r="IE28" s="7">
        <f t="shared" ca="1" si="8"/>
        <v>60</v>
      </c>
      <c r="IF28" s="7" t="str">
        <f t="shared" ca="1" si="9"/>
        <v xml:space="preserve"> </v>
      </c>
      <c r="IG28" s="7">
        <f t="shared" ca="1" si="10"/>
        <v>0</v>
      </c>
      <c r="IH28" s="7" t="str">
        <f t="shared" ca="1" si="11"/>
        <v/>
      </c>
      <c r="II28" s="7" t="str">
        <f t="shared" ca="1" si="4"/>
        <v/>
      </c>
      <c r="IJ28" s="7" t="str">
        <f t="shared" ca="1" si="5"/>
        <v/>
      </c>
      <c r="IR28" s="8" t="s">
        <v>6</v>
      </c>
      <c r="IS28" s="8" t="str">
        <f ca="1">CHAR(SUM(IS30:IS41))</f>
        <v>E</v>
      </c>
      <c r="IT28" s="8" t="str">
        <f ca="1">CHAR(SUM(IT30:IT41))</f>
        <v>F</v>
      </c>
      <c r="IU28" s="8">
        <f t="shared" ca="1" si="25"/>
        <v>0</v>
      </c>
    </row>
    <row r="29" spans="2:256" ht="15" customHeight="1">
      <c r="D29" s="20"/>
      <c r="E29" s="20"/>
      <c r="BA29" s="8" t="str">
        <f>BA6</f>
        <v xml:space="preserve">Regional Confirm VBP detail (Units) </v>
      </c>
      <c r="BC29" s="8">
        <f t="shared" ref="BC29:BR30" ca="1" si="27">SUMIF(INDIRECT(BC$25),$BA29,INDIRECT(BC$26))</f>
        <v>0</v>
      </c>
      <c r="BD29" s="8">
        <f t="shared" ca="1" si="27"/>
        <v>0</v>
      </c>
      <c r="BE29" s="8">
        <f t="shared" ca="1" si="27"/>
        <v>0</v>
      </c>
      <c r="BF29" s="8">
        <f t="shared" ca="1" si="27"/>
        <v>0</v>
      </c>
      <c r="BG29" s="8">
        <f t="shared" ca="1" si="27"/>
        <v>0</v>
      </c>
      <c r="BH29" s="8">
        <f t="shared" ca="1" si="27"/>
        <v>0</v>
      </c>
      <c r="BI29" s="8">
        <f t="shared" ca="1" si="27"/>
        <v>0</v>
      </c>
      <c r="BJ29" s="8">
        <f t="shared" ca="1" si="27"/>
        <v>0</v>
      </c>
      <c r="BK29" s="8">
        <f t="shared" ca="1" si="27"/>
        <v>0</v>
      </c>
      <c r="BL29" s="8">
        <f t="shared" ca="1" si="27"/>
        <v>0</v>
      </c>
      <c r="BM29" s="8">
        <f t="shared" ca="1" si="27"/>
        <v>0</v>
      </c>
      <c r="BN29" s="8">
        <f t="shared" ca="1" si="27"/>
        <v>0</v>
      </c>
      <c r="BO29" s="8">
        <f t="shared" ca="1" si="27"/>
        <v>0</v>
      </c>
      <c r="BP29" s="8">
        <f t="shared" ca="1" si="27"/>
        <v>0</v>
      </c>
      <c r="BQ29" s="8">
        <f t="shared" ca="1" si="27"/>
        <v>0</v>
      </c>
      <c r="BR29" s="8">
        <f t="shared" ca="1" si="27"/>
        <v>0</v>
      </c>
      <c r="BS29" s="8">
        <f t="shared" ca="1" si="26"/>
        <v>0</v>
      </c>
      <c r="BT29" s="8">
        <f t="shared" ca="1" si="26"/>
        <v>0</v>
      </c>
      <c r="BU29" s="8">
        <f t="shared" ca="1" si="26"/>
        <v>0</v>
      </c>
      <c r="BV29" s="8">
        <f t="shared" ca="1" si="26"/>
        <v>0</v>
      </c>
      <c r="BW29" s="8">
        <f t="shared" ca="1" si="26"/>
        <v>0</v>
      </c>
      <c r="BX29" s="8">
        <f t="shared" ca="1" si="26"/>
        <v>0</v>
      </c>
      <c r="BY29" s="8">
        <f t="shared" ca="1" si="26"/>
        <v>0</v>
      </c>
      <c r="BZ29" s="8">
        <f t="shared" ca="1" si="26"/>
        <v>0</v>
      </c>
      <c r="CA29" s="8">
        <f t="shared" ca="1" si="26"/>
        <v>0</v>
      </c>
      <c r="CB29" s="8">
        <f t="shared" ca="1" si="26"/>
        <v>0</v>
      </c>
      <c r="CC29" s="8">
        <f t="shared" ca="1" si="26"/>
        <v>0</v>
      </c>
      <c r="CD29" s="8">
        <f t="shared" ca="1" si="26"/>
        <v>0</v>
      </c>
      <c r="CE29" s="8">
        <f t="shared" ca="1" si="26"/>
        <v>0</v>
      </c>
      <c r="CF29" s="8">
        <f t="shared" ca="1" si="26"/>
        <v>0</v>
      </c>
      <c r="CG29" s="8">
        <f t="shared" ca="1" si="26"/>
        <v>0</v>
      </c>
      <c r="CH29" s="8">
        <f t="shared" ca="1" si="26"/>
        <v>0</v>
      </c>
      <c r="CI29" s="8">
        <f t="shared" ca="1" si="26"/>
        <v>0</v>
      </c>
      <c r="CJ29" s="8">
        <f t="shared" ca="1" si="26"/>
        <v>0</v>
      </c>
      <c r="CK29" s="8">
        <f t="shared" ca="1" si="26"/>
        <v>0</v>
      </c>
      <c r="CL29" s="8">
        <f t="shared" ca="1" si="26"/>
        <v>0</v>
      </c>
      <c r="CM29" s="8">
        <f t="shared" ca="1" si="26"/>
        <v>0</v>
      </c>
      <c r="CN29" s="8">
        <f t="shared" ca="1" si="26"/>
        <v>0</v>
      </c>
      <c r="CO29" s="8">
        <f t="shared" ca="1" si="26"/>
        <v>0</v>
      </c>
      <c r="CP29" s="8">
        <f t="shared" ca="1" si="26"/>
        <v>0</v>
      </c>
      <c r="CQ29" s="8">
        <f t="shared" ca="1" si="26"/>
        <v>0</v>
      </c>
      <c r="CR29" s="8">
        <f t="shared" ca="1" si="26"/>
        <v>0</v>
      </c>
      <c r="CS29" s="8">
        <f t="shared" ca="1" si="26"/>
        <v>0</v>
      </c>
      <c r="CT29" s="8">
        <f t="shared" ca="1" si="26"/>
        <v>0</v>
      </c>
      <c r="CU29" s="8">
        <f t="shared" ca="1" si="26"/>
        <v>0</v>
      </c>
      <c r="CV29" s="8">
        <f t="shared" ca="1" si="26"/>
        <v>0</v>
      </c>
      <c r="CW29" s="8">
        <f t="shared" ca="1" si="26"/>
        <v>0</v>
      </c>
      <c r="IB29" s="7">
        <f t="shared" si="14"/>
        <v>21</v>
      </c>
      <c r="IC29" s="7" t="str">
        <f t="shared" si="7"/>
        <v>U</v>
      </c>
      <c r="ID29" s="7" t="str">
        <f t="shared" ca="1" si="3"/>
        <v xml:space="preserve"> </v>
      </c>
      <c r="IE29" s="7">
        <f t="shared" ca="1" si="8"/>
        <v>60</v>
      </c>
      <c r="IF29" s="7" t="str">
        <f t="shared" ca="1" si="9"/>
        <v xml:space="preserve"> </v>
      </c>
      <c r="IG29" s="7">
        <f t="shared" ca="1" si="10"/>
        <v>0</v>
      </c>
      <c r="IH29" s="7" t="str">
        <f t="shared" ca="1" si="11"/>
        <v/>
      </c>
      <c r="II29" s="7" t="str">
        <f t="shared" ca="1" si="4"/>
        <v/>
      </c>
      <c r="IJ29" s="7" t="str">
        <f t="shared" ca="1" si="5"/>
        <v/>
      </c>
      <c r="IS29" s="8" t="s">
        <v>7</v>
      </c>
      <c r="IT29" s="8" t="s">
        <v>8</v>
      </c>
      <c r="IU29" s="8">
        <f t="shared" ca="1" si="25"/>
        <v>0</v>
      </c>
    </row>
    <row r="30" spans="2:256" ht="12.75">
      <c r="B30" s="21"/>
      <c r="C30" s="21"/>
      <c r="D30" s="21"/>
      <c r="E30" s="21"/>
      <c r="F30" s="22" t="s">
        <v>79</v>
      </c>
      <c r="G30" s="21"/>
      <c r="H30"/>
      <c r="I30"/>
      <c r="J30"/>
      <c r="K30"/>
      <c r="L30"/>
      <c r="M30"/>
      <c r="N30"/>
      <c r="O30"/>
      <c r="P30" s="13"/>
      <c r="Q30" s="13"/>
      <c r="R30" s="13"/>
      <c r="S30" s="13"/>
      <c r="T30" s="1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 t="str">
        <f>BA7</f>
        <v xml:space="preserve">Regional VBP plus CBP Total (Units) </v>
      </c>
      <c r="BC30" s="8">
        <f t="shared" ca="1" si="27"/>
        <v>0</v>
      </c>
      <c r="BD30" s="8">
        <f t="shared" ca="1" si="26"/>
        <v>0</v>
      </c>
      <c r="BE30" s="8">
        <f t="shared" ca="1" si="26"/>
        <v>0</v>
      </c>
      <c r="BF30" s="8">
        <f t="shared" ca="1" si="26"/>
        <v>0</v>
      </c>
      <c r="BG30" s="8">
        <f t="shared" ca="1" si="26"/>
        <v>0</v>
      </c>
      <c r="BH30" s="8">
        <f t="shared" ca="1" si="26"/>
        <v>0</v>
      </c>
      <c r="BI30" s="8">
        <f t="shared" ca="1" si="26"/>
        <v>0</v>
      </c>
      <c r="BJ30" s="8">
        <f t="shared" ca="1" si="26"/>
        <v>0</v>
      </c>
      <c r="BK30" s="8">
        <f t="shared" ca="1" si="26"/>
        <v>0</v>
      </c>
      <c r="BL30" s="8">
        <f t="shared" ca="1" si="26"/>
        <v>0</v>
      </c>
      <c r="BM30" s="8">
        <f t="shared" ca="1" si="26"/>
        <v>0</v>
      </c>
      <c r="BN30" s="8">
        <f t="shared" ca="1" si="26"/>
        <v>0</v>
      </c>
      <c r="BO30" s="8">
        <f t="shared" ca="1" si="26"/>
        <v>0</v>
      </c>
      <c r="BP30" s="8">
        <f t="shared" ca="1" si="26"/>
        <v>0</v>
      </c>
      <c r="BQ30" s="8">
        <f t="shared" ca="1" si="26"/>
        <v>0</v>
      </c>
      <c r="BR30" s="8">
        <f t="shared" ca="1" si="26"/>
        <v>0</v>
      </c>
      <c r="BS30" s="8">
        <f t="shared" ca="1" si="26"/>
        <v>0</v>
      </c>
      <c r="BT30" s="8">
        <f t="shared" ca="1" si="26"/>
        <v>0</v>
      </c>
      <c r="BU30" s="8">
        <f t="shared" ca="1" si="26"/>
        <v>0</v>
      </c>
      <c r="BV30" s="8">
        <f t="shared" ca="1" si="26"/>
        <v>0</v>
      </c>
      <c r="BW30" s="8">
        <f t="shared" ca="1" si="26"/>
        <v>0</v>
      </c>
      <c r="BX30" s="8">
        <f t="shared" ca="1" si="26"/>
        <v>0</v>
      </c>
      <c r="BY30" s="8">
        <f t="shared" ca="1" si="26"/>
        <v>0</v>
      </c>
      <c r="BZ30" s="8">
        <f t="shared" ca="1" si="26"/>
        <v>0</v>
      </c>
      <c r="CA30" s="8">
        <f t="shared" ca="1" si="26"/>
        <v>0</v>
      </c>
      <c r="CB30" s="8">
        <f t="shared" ca="1" si="26"/>
        <v>0</v>
      </c>
      <c r="CC30" s="8">
        <f t="shared" ca="1" si="26"/>
        <v>0</v>
      </c>
      <c r="CD30" s="8">
        <f t="shared" ca="1" si="26"/>
        <v>0</v>
      </c>
      <c r="CE30" s="8">
        <f t="shared" ca="1" si="26"/>
        <v>0</v>
      </c>
      <c r="CF30" s="8">
        <f t="shared" ca="1" si="26"/>
        <v>0</v>
      </c>
      <c r="CG30" s="8">
        <f t="shared" ca="1" si="26"/>
        <v>0</v>
      </c>
      <c r="CH30" s="8">
        <f t="shared" ca="1" si="26"/>
        <v>0</v>
      </c>
      <c r="CI30" s="8">
        <f t="shared" ca="1" si="26"/>
        <v>0</v>
      </c>
      <c r="CJ30" s="8">
        <f t="shared" ca="1" si="26"/>
        <v>0</v>
      </c>
      <c r="CK30" s="8">
        <f t="shared" ca="1" si="26"/>
        <v>0</v>
      </c>
      <c r="CL30" s="8">
        <f t="shared" ca="1" si="26"/>
        <v>0</v>
      </c>
      <c r="CM30" s="8">
        <f t="shared" ca="1" si="26"/>
        <v>0</v>
      </c>
      <c r="CN30" s="8">
        <f t="shared" ca="1" si="26"/>
        <v>0</v>
      </c>
      <c r="CO30" s="8">
        <f t="shared" ca="1" si="26"/>
        <v>0</v>
      </c>
      <c r="CP30" s="8">
        <f t="shared" ca="1" si="26"/>
        <v>0</v>
      </c>
      <c r="CQ30" s="8">
        <f t="shared" ca="1" si="26"/>
        <v>0</v>
      </c>
      <c r="CR30" s="8">
        <f t="shared" ca="1" si="26"/>
        <v>0</v>
      </c>
      <c r="CS30" s="8">
        <f t="shared" ca="1" si="26"/>
        <v>0</v>
      </c>
      <c r="CT30" s="8">
        <f t="shared" ca="1" si="26"/>
        <v>0</v>
      </c>
      <c r="CU30" s="8">
        <f t="shared" ca="1" si="26"/>
        <v>0</v>
      </c>
      <c r="CV30" s="8">
        <f t="shared" ca="1" si="26"/>
        <v>0</v>
      </c>
      <c r="CW30" s="8">
        <f t="shared" ca="1" si="26"/>
        <v>0</v>
      </c>
      <c r="IB30" s="7">
        <f t="shared" si="14"/>
        <v>22</v>
      </c>
      <c r="IC30" s="7" t="str">
        <f t="shared" si="7"/>
        <v>V</v>
      </c>
      <c r="ID30" s="7" t="str">
        <f t="shared" ca="1" si="3"/>
        <v xml:space="preserve"> </v>
      </c>
      <c r="IE30" s="7">
        <f t="shared" ca="1" si="8"/>
        <v>60</v>
      </c>
      <c r="IF30" s="7" t="str">
        <f t="shared" ca="1" si="9"/>
        <v xml:space="preserve"> </v>
      </c>
      <c r="IG30" s="7">
        <f t="shared" ca="1" si="10"/>
        <v>0</v>
      </c>
      <c r="IH30" s="7" t="str">
        <f t="shared" ca="1" si="11"/>
        <v/>
      </c>
      <c r="II30" s="7" t="str">
        <f t="shared" ca="1" si="4"/>
        <v/>
      </c>
      <c r="IJ30" s="7" t="str">
        <f t="shared" ca="1" si="5"/>
        <v/>
      </c>
      <c r="IR30" s="8" t="s">
        <v>54</v>
      </c>
      <c r="IS30" s="8" t="str">
        <f t="shared" ref="IS30:IS41" ca="1" si="28">IF(INDIRECT(IR30&amp;$IS$27)="Time Series",CODE(IR30),"")</f>
        <v/>
      </c>
      <c r="IT30" s="8" t="str">
        <f ca="1">IF(ISNUMBER(IS30),IS30+1,"")</f>
        <v/>
      </c>
      <c r="IU30" s="8">
        <f t="shared" ca="1" si="25"/>
        <v>0</v>
      </c>
    </row>
    <row r="31" spans="2:256" ht="15" customHeight="1">
      <c r="B31" s="14" t="s">
        <v>84</v>
      </c>
      <c r="C31" s="14" t="s">
        <v>74</v>
      </c>
      <c r="D31" s="14" t="s">
        <v>83</v>
      </c>
      <c r="E31" s="24" t="s">
        <v>7</v>
      </c>
      <c r="F31" s="25" t="s">
        <v>118</v>
      </c>
      <c r="G31" s="25" t="s">
        <v>60</v>
      </c>
      <c r="H31"/>
      <c r="I31"/>
      <c r="J31"/>
      <c r="K31"/>
      <c r="L31"/>
      <c r="M31"/>
      <c r="N31"/>
      <c r="O31"/>
      <c r="P31" s="13"/>
      <c r="Q31" s="13"/>
      <c r="R31" s="13"/>
      <c r="S31" s="13"/>
      <c r="T31" s="1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IB31" s="7">
        <f t="shared" si="14"/>
        <v>23</v>
      </c>
      <c r="IC31" s="7" t="str">
        <f t="shared" si="7"/>
        <v>W</v>
      </c>
      <c r="ID31" s="7" t="str">
        <f t="shared" ca="1" si="3"/>
        <v xml:space="preserve"> </v>
      </c>
      <c r="IE31" s="7">
        <f t="shared" ca="1" si="8"/>
        <v>60</v>
      </c>
      <c r="IF31" s="7" t="str">
        <f t="shared" ca="1" si="9"/>
        <v xml:space="preserve"> </v>
      </c>
      <c r="IG31" s="7">
        <f t="shared" ca="1" si="10"/>
        <v>0</v>
      </c>
      <c r="IH31" s="7" t="str">
        <f t="shared" ca="1" si="11"/>
        <v/>
      </c>
      <c r="II31" s="7" t="str">
        <f t="shared" ca="1" si="4"/>
        <v/>
      </c>
      <c r="IJ31" s="7" t="str">
        <f t="shared" ca="1" si="5"/>
        <v/>
      </c>
      <c r="IR31" s="8" t="s">
        <v>56</v>
      </c>
      <c r="IS31" s="8" t="str">
        <f t="shared" ca="1" si="28"/>
        <v/>
      </c>
      <c r="IT31" s="8" t="str">
        <f t="shared" ref="IT31:IT41" ca="1" si="29">IF(ISNUMBER(IS31),IS31+1,"")</f>
        <v/>
      </c>
      <c r="IU31" s="8">
        <f t="shared" ca="1" si="25"/>
        <v>0</v>
      </c>
    </row>
    <row r="32" spans="2:256" ht="15" customHeight="1">
      <c r="B32" s="15" t="s">
        <v>118</v>
      </c>
      <c r="C32" s="15" t="s">
        <v>118</v>
      </c>
      <c r="D32" s="15" t="s">
        <v>118</v>
      </c>
      <c r="E32" s="15" t="s">
        <v>100</v>
      </c>
      <c r="F32" s="26"/>
      <c r="G32" s="26"/>
      <c r="H32"/>
      <c r="I32"/>
      <c r="J32"/>
      <c r="K32"/>
      <c r="L32"/>
      <c r="M32"/>
      <c r="N32"/>
      <c r="O32"/>
      <c r="P32" s="13"/>
      <c r="Q32" s="13"/>
      <c r="R32" s="13"/>
      <c r="S32" s="13"/>
      <c r="T32" s="13"/>
      <c r="IB32" s="7">
        <f t="shared" si="14"/>
        <v>24</v>
      </c>
      <c r="IC32" s="7" t="str">
        <f t="shared" si="7"/>
        <v>X</v>
      </c>
      <c r="ID32" s="7" t="str">
        <f t="shared" ca="1" si="3"/>
        <v xml:space="preserve"> </v>
      </c>
      <c r="IE32" s="7">
        <f t="shared" ca="1" si="8"/>
        <v>60</v>
      </c>
      <c r="IF32" s="7" t="str">
        <f t="shared" ca="1" si="9"/>
        <v xml:space="preserve"> </v>
      </c>
      <c r="IG32" s="7">
        <f t="shared" ca="1" si="10"/>
        <v>0</v>
      </c>
      <c r="IH32" s="7" t="str">
        <f t="shared" ca="1" si="11"/>
        <v/>
      </c>
      <c r="II32" s="7" t="str">
        <f t="shared" ca="1" si="4"/>
        <v/>
      </c>
      <c r="IJ32" s="7" t="str">
        <f t="shared" ca="1" si="5"/>
        <v/>
      </c>
      <c r="IR32" s="8" t="s">
        <v>9</v>
      </c>
      <c r="IS32" s="8" t="str">
        <f t="shared" ca="1" si="28"/>
        <v/>
      </c>
      <c r="IT32" s="8" t="str">
        <f t="shared" ca="1" si="29"/>
        <v/>
      </c>
      <c r="IU32" s="8">
        <f t="shared" ca="1" si="25"/>
        <v>0</v>
      </c>
    </row>
    <row r="33" spans="2:255" ht="15" customHeight="1">
      <c r="B33" s="15"/>
      <c r="C33" s="15"/>
      <c r="D33" s="15"/>
      <c r="E33" s="15" t="s">
        <v>102</v>
      </c>
      <c r="F33" s="26"/>
      <c r="G33" s="26"/>
      <c r="H33"/>
      <c r="I33"/>
      <c r="J33"/>
      <c r="K33"/>
      <c r="L33"/>
      <c r="M33"/>
      <c r="N33"/>
      <c r="O33"/>
      <c r="P33" s="13"/>
      <c r="Q33" s="13"/>
      <c r="R33" s="13"/>
      <c r="S33" s="13"/>
      <c r="T33" s="13"/>
      <c r="IB33" s="7">
        <f t="shared" si="14"/>
        <v>25</v>
      </c>
      <c r="IC33" s="7" t="str">
        <f t="shared" si="7"/>
        <v>Y</v>
      </c>
      <c r="ID33" s="7" t="str">
        <f t="shared" ca="1" si="3"/>
        <v xml:space="preserve"> </v>
      </c>
      <c r="IE33" s="7">
        <f t="shared" ca="1" si="8"/>
        <v>60</v>
      </c>
      <c r="IF33" s="7" t="str">
        <f t="shared" ca="1" si="9"/>
        <v xml:space="preserve"> </v>
      </c>
      <c r="IG33" s="7">
        <f t="shared" ca="1" si="10"/>
        <v>0</v>
      </c>
      <c r="IH33" s="7" t="str">
        <f t="shared" ca="1" si="11"/>
        <v/>
      </c>
      <c r="II33" s="7" t="str">
        <f t="shared" ca="1" si="4"/>
        <v/>
      </c>
      <c r="IJ33" s="7" t="str">
        <f t="shared" ca="1" si="5"/>
        <v/>
      </c>
      <c r="IR33" s="8" t="s">
        <v>10</v>
      </c>
      <c r="IS33" s="8" t="str">
        <f t="shared" ca="1" si="28"/>
        <v/>
      </c>
      <c r="IT33" s="8" t="str">
        <f t="shared" ca="1" si="29"/>
        <v/>
      </c>
      <c r="IU33" s="8">
        <f t="shared" ca="1" si="25"/>
        <v>0</v>
      </c>
    </row>
    <row r="34" spans="2:255" ht="15" customHeight="1">
      <c r="B34" s="15"/>
      <c r="C34" s="15"/>
      <c r="D34" s="15"/>
      <c r="E34" s="15" t="s">
        <v>104</v>
      </c>
      <c r="F34" s="26"/>
      <c r="G34" s="26"/>
      <c r="H34"/>
      <c r="I34"/>
      <c r="J34"/>
      <c r="K34"/>
      <c r="L34"/>
      <c r="M34"/>
      <c r="N34"/>
      <c r="O34"/>
      <c r="P34" s="13"/>
      <c r="Q34" s="13"/>
      <c r="R34" s="13"/>
      <c r="S34" s="13"/>
      <c r="T34" s="13"/>
      <c r="IB34" s="7">
        <f t="shared" si="14"/>
        <v>26</v>
      </c>
      <c r="IC34" s="7" t="str">
        <f t="shared" si="7"/>
        <v>Z</v>
      </c>
      <c r="ID34" s="7" t="str">
        <f t="shared" ca="1" si="3"/>
        <v xml:space="preserve"> </v>
      </c>
      <c r="IE34" s="7">
        <f t="shared" ca="1" si="8"/>
        <v>60</v>
      </c>
      <c r="IF34" s="7" t="str">
        <f t="shared" ca="1" si="9"/>
        <v xml:space="preserve"> </v>
      </c>
      <c r="IG34" s="7">
        <f t="shared" ca="1" si="10"/>
        <v>0</v>
      </c>
      <c r="IH34" s="7" t="str">
        <f t="shared" ca="1" si="11"/>
        <v/>
      </c>
      <c r="II34" s="7" t="str">
        <f t="shared" ref="II34:II70" ca="1" si="30">IF(ISERROR(VLOOKUP(ROW()-ROW($IH$2),$IG$3:$IH$70,2,FALSE)),"",VLOOKUP(ROW()-ROW($IH$2),$IG$3:$IH$70,2,FALSE))</f>
        <v/>
      </c>
      <c r="IJ34" s="7" t="str">
        <f t="shared" ref="IJ34:IJ70" ca="1" si="31">IF(ISERROR(VLOOKUP(ROW()-ROW($IF$2),$IE$3:$IF$70,2,FALSE)),"",VLOOKUP(ROW()-ROW($IF$2),$IE$3:$IF$70,2,FALSE))</f>
        <v/>
      </c>
      <c r="IR34" s="8" t="s">
        <v>11</v>
      </c>
      <c r="IS34" s="8">
        <f t="shared" ca="1" si="28"/>
        <v>69</v>
      </c>
      <c r="IT34" s="8">
        <f t="shared" ca="1" si="29"/>
        <v>70</v>
      </c>
      <c r="IU34" s="8">
        <f t="shared" ca="1" si="25"/>
        <v>0</v>
      </c>
    </row>
    <row r="35" spans="2:255" ht="15" customHeight="1">
      <c r="B35" s="15"/>
      <c r="C35" s="15"/>
      <c r="D35" s="15"/>
      <c r="E35" s="15" t="s">
        <v>106</v>
      </c>
      <c r="F35" s="26"/>
      <c r="G35" s="26"/>
      <c r="H35"/>
      <c r="I35"/>
      <c r="J35"/>
      <c r="K35"/>
      <c r="L35"/>
      <c r="M35"/>
      <c r="N35"/>
      <c r="O35"/>
      <c r="P35" s="13"/>
      <c r="Q35" s="13"/>
      <c r="R35" s="13"/>
      <c r="S35" s="13"/>
      <c r="T35" s="13"/>
      <c r="IB35" s="7">
        <f t="shared" si="14"/>
        <v>27</v>
      </c>
      <c r="IC35" s="7" t="str">
        <f t="shared" si="7"/>
        <v>AA</v>
      </c>
      <c r="ID35" s="7" t="str">
        <f t="shared" ca="1" si="3"/>
        <v xml:space="preserve"> </v>
      </c>
      <c r="IE35" s="7">
        <f t="shared" ca="1" si="8"/>
        <v>60</v>
      </c>
      <c r="IF35" s="7" t="str">
        <f t="shared" ca="1" si="9"/>
        <v xml:space="preserve"> </v>
      </c>
      <c r="IG35" s="7">
        <f t="shared" ca="1" si="10"/>
        <v>0</v>
      </c>
      <c r="IH35" s="7" t="str">
        <f t="shared" ca="1" si="11"/>
        <v/>
      </c>
      <c r="II35" s="7" t="str">
        <f t="shared" ca="1" si="30"/>
        <v/>
      </c>
      <c r="IJ35" s="7" t="str">
        <f t="shared" ca="1" si="31"/>
        <v/>
      </c>
      <c r="IR35" s="8" t="s">
        <v>12</v>
      </c>
      <c r="IS35" s="8" t="str">
        <f t="shared" ca="1" si="28"/>
        <v/>
      </c>
      <c r="IT35" s="8" t="str">
        <f t="shared" ca="1" si="29"/>
        <v/>
      </c>
      <c r="IU35" s="8">
        <f t="shared" ca="1" si="25"/>
        <v>0</v>
      </c>
    </row>
    <row r="36" spans="2:255" ht="15" customHeight="1">
      <c r="B36" s="15"/>
      <c r="C36" s="15"/>
      <c r="D36" s="15"/>
      <c r="E36" s="15" t="s">
        <v>108</v>
      </c>
      <c r="F36" s="26"/>
      <c r="G36" s="26"/>
      <c r="H36"/>
      <c r="I36"/>
      <c r="J36"/>
      <c r="K36"/>
      <c r="L36"/>
      <c r="M36"/>
      <c r="N36"/>
      <c r="O36"/>
      <c r="P36" s="13"/>
      <c r="Q36" s="13"/>
      <c r="R36" s="13"/>
      <c r="S36" s="13"/>
      <c r="T36" s="13"/>
      <c r="IB36" s="7">
        <f t="shared" si="14"/>
        <v>28</v>
      </c>
      <c r="IC36" s="7" t="str">
        <f t="shared" si="7"/>
        <v>AB</v>
      </c>
      <c r="ID36" s="7" t="str">
        <f t="shared" ca="1" si="3"/>
        <v xml:space="preserve"> </v>
      </c>
      <c r="IE36" s="7">
        <f t="shared" ca="1" si="8"/>
        <v>60</v>
      </c>
      <c r="IF36" s="7" t="str">
        <f t="shared" ca="1" si="9"/>
        <v xml:space="preserve"> </v>
      </c>
      <c r="IG36" s="7">
        <f t="shared" ca="1" si="10"/>
        <v>0</v>
      </c>
      <c r="IH36" s="7" t="str">
        <f t="shared" ca="1" si="11"/>
        <v/>
      </c>
      <c r="II36" s="7" t="str">
        <f t="shared" ca="1" si="30"/>
        <v/>
      </c>
      <c r="IJ36" s="7" t="str">
        <f t="shared" ca="1" si="31"/>
        <v/>
      </c>
      <c r="IR36" s="8" t="s">
        <v>57</v>
      </c>
      <c r="IS36" s="8" t="str">
        <f t="shared" ca="1" si="28"/>
        <v/>
      </c>
      <c r="IT36" s="8" t="str">
        <f t="shared" ca="1" si="29"/>
        <v/>
      </c>
      <c r="IU36" s="8">
        <f t="shared" ca="1" si="25"/>
        <v>0</v>
      </c>
    </row>
    <row r="37" spans="2:255" ht="15" customHeight="1">
      <c r="B37" s="15"/>
      <c r="C37" s="15"/>
      <c r="D37" s="15"/>
      <c r="E37" s="15" t="s">
        <v>110</v>
      </c>
      <c r="F37" s="26"/>
      <c r="G37" s="26"/>
      <c r="H37"/>
      <c r="I37"/>
      <c r="J37"/>
      <c r="K37"/>
      <c r="L37"/>
      <c r="M37"/>
      <c r="N37"/>
      <c r="O37"/>
      <c r="P37" s="13"/>
      <c r="Q37" s="13"/>
      <c r="R37" s="13"/>
      <c r="S37" s="13"/>
      <c r="T37" s="13"/>
      <c r="IB37" s="7">
        <f t="shared" si="14"/>
        <v>29</v>
      </c>
      <c r="IC37" s="7" t="str">
        <f t="shared" si="7"/>
        <v>AC</v>
      </c>
      <c r="ID37" s="7" t="str">
        <f t="shared" ca="1" si="3"/>
        <v xml:space="preserve"> </v>
      </c>
      <c r="IE37" s="7">
        <f t="shared" ca="1" si="8"/>
        <v>60</v>
      </c>
      <c r="IF37" s="7" t="str">
        <f t="shared" ca="1" si="9"/>
        <v xml:space="preserve"> </v>
      </c>
      <c r="IG37" s="7">
        <f t="shared" ca="1" si="10"/>
        <v>0</v>
      </c>
      <c r="IH37" s="7" t="str">
        <f t="shared" ca="1" si="11"/>
        <v/>
      </c>
      <c r="II37" s="7" t="str">
        <f t="shared" ca="1" si="30"/>
        <v/>
      </c>
      <c r="IJ37" s="7" t="str">
        <f t="shared" ca="1" si="31"/>
        <v/>
      </c>
      <c r="IR37" s="8" t="s">
        <v>13</v>
      </c>
      <c r="IS37" s="8" t="str">
        <f t="shared" ca="1" si="28"/>
        <v/>
      </c>
      <c r="IT37" s="8" t="str">
        <f t="shared" ca="1" si="29"/>
        <v/>
      </c>
      <c r="IU37" s="8">
        <f t="shared" ca="1" si="25"/>
        <v>0</v>
      </c>
    </row>
    <row r="38" spans="2:255" ht="15" customHeight="1">
      <c r="B38" s="15"/>
      <c r="C38" s="15"/>
      <c r="D38" s="15"/>
      <c r="E38" s="15" t="s">
        <v>112</v>
      </c>
      <c r="F38" s="26"/>
      <c r="G38" s="26"/>
      <c r="H38"/>
      <c r="I38"/>
      <c r="J38"/>
      <c r="K38"/>
      <c r="L38"/>
      <c r="M38"/>
      <c r="N38"/>
      <c r="O38"/>
      <c r="P38" s="13"/>
      <c r="Q38" s="13"/>
      <c r="R38" s="13"/>
      <c r="S38" s="13"/>
      <c r="T38" s="13"/>
      <c r="IB38" s="7">
        <f t="shared" si="14"/>
        <v>30</v>
      </c>
      <c r="IC38" s="7" t="str">
        <f t="shared" si="7"/>
        <v>AD</v>
      </c>
      <c r="ID38" s="7" t="str">
        <f t="shared" ca="1" si="3"/>
        <v xml:space="preserve"> </v>
      </c>
      <c r="IE38" s="7">
        <f t="shared" ca="1" si="8"/>
        <v>60</v>
      </c>
      <c r="IF38" s="7" t="str">
        <f t="shared" ca="1" si="9"/>
        <v xml:space="preserve"> </v>
      </c>
      <c r="IG38" s="7">
        <f t="shared" ca="1" si="10"/>
        <v>0</v>
      </c>
      <c r="IH38" s="7" t="str">
        <f t="shared" ca="1" si="11"/>
        <v/>
      </c>
      <c r="II38" s="7" t="str">
        <f t="shared" ca="1" si="30"/>
        <v/>
      </c>
      <c r="IJ38" s="7" t="str">
        <f t="shared" ca="1" si="31"/>
        <v/>
      </c>
      <c r="IR38" s="8" t="s">
        <v>14</v>
      </c>
      <c r="IS38" s="8" t="str">
        <f t="shared" ca="1" si="28"/>
        <v/>
      </c>
      <c r="IT38" s="8" t="str">
        <f t="shared" ca="1" si="29"/>
        <v/>
      </c>
      <c r="IU38" s="8">
        <f t="shared" ca="1" si="25"/>
        <v>0</v>
      </c>
    </row>
    <row r="39" spans="2:255" ht="15" customHeight="1">
      <c r="B39" s="15"/>
      <c r="C39" s="15"/>
      <c r="D39" s="15"/>
      <c r="E39" s="15" t="s">
        <v>114</v>
      </c>
      <c r="F39" s="26"/>
      <c r="G39" s="26"/>
      <c r="H39"/>
      <c r="I39"/>
      <c r="J39"/>
      <c r="K39"/>
      <c r="L39"/>
      <c r="M39"/>
      <c r="N39"/>
      <c r="O39"/>
      <c r="P39" s="13"/>
      <c r="Q39" s="13"/>
      <c r="R39" s="13"/>
      <c r="S39" s="13"/>
      <c r="T39" s="13"/>
      <c r="IB39" s="7">
        <f t="shared" si="14"/>
        <v>31</v>
      </c>
      <c r="IC39" s="7" t="str">
        <f t="shared" si="7"/>
        <v>AE</v>
      </c>
      <c r="ID39" s="7" t="str">
        <f t="shared" ca="1" si="3"/>
        <v xml:space="preserve"> </v>
      </c>
      <c r="IE39" s="7">
        <f t="shared" ca="1" si="8"/>
        <v>60</v>
      </c>
      <c r="IF39" s="7" t="str">
        <f t="shared" ca="1" si="9"/>
        <v xml:space="preserve"> </v>
      </c>
      <c r="IG39" s="7">
        <f t="shared" ca="1" si="10"/>
        <v>0</v>
      </c>
      <c r="IH39" s="7" t="str">
        <f t="shared" ca="1" si="11"/>
        <v/>
      </c>
      <c r="II39" s="7" t="str">
        <f t="shared" ca="1" si="30"/>
        <v/>
      </c>
      <c r="IJ39" s="7" t="str">
        <f t="shared" ca="1" si="31"/>
        <v/>
      </c>
      <c r="IR39" s="8" t="s">
        <v>15</v>
      </c>
      <c r="IS39" s="8" t="str">
        <f t="shared" ca="1" si="28"/>
        <v/>
      </c>
      <c r="IT39" s="8" t="str">
        <f t="shared" ca="1" si="29"/>
        <v/>
      </c>
      <c r="IU39" s="8">
        <f t="shared" ca="1" si="25"/>
        <v>0</v>
      </c>
    </row>
    <row r="40" spans="2:255" ht="15" customHeight="1">
      <c r="B40" s="15"/>
      <c r="C40" s="15"/>
      <c r="D40" s="15"/>
      <c r="E40" s="15" t="s">
        <v>116</v>
      </c>
      <c r="F40" s="26"/>
      <c r="G40" s="26"/>
      <c r="H40"/>
      <c r="I40"/>
      <c r="J40"/>
      <c r="K40"/>
      <c r="L40"/>
      <c r="M40"/>
      <c r="N40"/>
      <c r="O40"/>
      <c r="P40" s="13"/>
      <c r="Q40" s="13"/>
      <c r="R40" s="13"/>
      <c r="S40" s="13"/>
      <c r="T40" s="13"/>
      <c r="IB40" s="7">
        <f t="shared" si="14"/>
        <v>32</v>
      </c>
      <c r="IC40" s="7" t="str">
        <f t="shared" si="7"/>
        <v>AF</v>
      </c>
      <c r="ID40" s="7" t="str">
        <f t="shared" ca="1" si="3"/>
        <v xml:space="preserve"> </v>
      </c>
      <c r="IE40" s="7">
        <f t="shared" ca="1" si="8"/>
        <v>60</v>
      </c>
      <c r="IF40" s="7" t="str">
        <f t="shared" ca="1" si="9"/>
        <v xml:space="preserve"> </v>
      </c>
      <c r="IG40" s="7">
        <f t="shared" ca="1" si="10"/>
        <v>0</v>
      </c>
      <c r="IH40" s="7" t="str">
        <f t="shared" ca="1" si="11"/>
        <v/>
      </c>
      <c r="II40" s="7" t="str">
        <f t="shared" ca="1" si="30"/>
        <v/>
      </c>
      <c r="IJ40" s="7" t="str">
        <f t="shared" ca="1" si="31"/>
        <v/>
      </c>
      <c r="IR40" s="8" t="s">
        <v>16</v>
      </c>
      <c r="IS40" s="8" t="str">
        <f t="shared" ca="1" si="28"/>
        <v/>
      </c>
      <c r="IT40" s="8" t="str">
        <f t="shared" ca="1" si="29"/>
        <v/>
      </c>
      <c r="IU40" s="8">
        <f t="shared" ca="1" si="25"/>
        <v>0</v>
      </c>
    </row>
    <row r="41" spans="2:255" ht="15" customHeight="1">
      <c r="B41" s="15" t="s">
        <v>101</v>
      </c>
      <c r="C41" s="15"/>
      <c r="D41" s="15"/>
      <c r="E41" s="15"/>
      <c r="F41" s="26"/>
      <c r="G41" s="26"/>
      <c r="H41"/>
      <c r="I41"/>
      <c r="J41"/>
      <c r="K41"/>
      <c r="L41"/>
      <c r="M41"/>
      <c r="N41"/>
      <c r="O41"/>
      <c r="P41" s="13"/>
      <c r="Q41" s="13"/>
      <c r="R41" s="13"/>
      <c r="S41" s="13"/>
      <c r="T41" s="13"/>
      <c r="IB41" s="7">
        <f t="shared" si="14"/>
        <v>33</v>
      </c>
      <c r="IC41" s="7" t="str">
        <f t="shared" si="7"/>
        <v>AG</v>
      </c>
      <c r="ID41" s="7" t="str">
        <f t="shared" ca="1" si="3"/>
        <v xml:space="preserve"> </v>
      </c>
      <c r="IE41" s="7">
        <f t="shared" ca="1" si="8"/>
        <v>60</v>
      </c>
      <c r="IF41" s="7" t="str">
        <f t="shared" ca="1" si="9"/>
        <v xml:space="preserve"> </v>
      </c>
      <c r="IG41" s="7">
        <f t="shared" ca="1" si="10"/>
        <v>0</v>
      </c>
      <c r="IH41" s="7" t="str">
        <f t="shared" ca="1" si="11"/>
        <v/>
      </c>
      <c r="II41" s="7" t="str">
        <f t="shared" ca="1" si="30"/>
        <v/>
      </c>
      <c r="IJ41" s="7" t="str">
        <f t="shared" ca="1" si="31"/>
        <v/>
      </c>
      <c r="IR41" s="8" t="s">
        <v>58</v>
      </c>
      <c r="IS41" s="8" t="str">
        <f t="shared" ca="1" si="28"/>
        <v/>
      </c>
      <c r="IT41" s="8" t="str">
        <f t="shared" ca="1" si="29"/>
        <v/>
      </c>
      <c r="IU41" s="8">
        <f t="shared" ca="1" si="25"/>
        <v>0</v>
      </c>
    </row>
    <row r="42" spans="2:255" ht="15" customHeight="1">
      <c r="B42" s="15" t="s">
        <v>103</v>
      </c>
      <c r="C42" s="15"/>
      <c r="D42" s="15"/>
      <c r="E42" s="15"/>
      <c r="F42" s="26"/>
      <c r="G42" s="26"/>
      <c r="H42"/>
      <c r="I42"/>
      <c r="J42"/>
      <c r="K42"/>
      <c r="L42"/>
      <c r="M42"/>
      <c r="N42"/>
      <c r="O42"/>
      <c r="P42" s="13"/>
      <c r="Q42" s="13"/>
      <c r="R42" s="13"/>
      <c r="S42" s="13"/>
      <c r="T42" s="13"/>
      <c r="IB42" s="7">
        <f t="shared" si="14"/>
        <v>34</v>
      </c>
      <c r="IC42" s="7" t="str">
        <f t="shared" si="7"/>
        <v>AH</v>
      </c>
      <c r="ID42" s="7" t="str">
        <f t="shared" ca="1" si="3"/>
        <v xml:space="preserve"> </v>
      </c>
      <c r="IE42" s="7">
        <f t="shared" ca="1" si="8"/>
        <v>60</v>
      </c>
      <c r="IF42" s="7" t="str">
        <f t="shared" ca="1" si="9"/>
        <v xml:space="preserve"> </v>
      </c>
      <c r="IG42" s="7">
        <f t="shared" ca="1" si="10"/>
        <v>0</v>
      </c>
      <c r="IH42" s="7" t="str">
        <f t="shared" ca="1" si="11"/>
        <v/>
      </c>
      <c r="II42" s="7" t="str">
        <f t="shared" ca="1" si="30"/>
        <v/>
      </c>
      <c r="IJ42" s="7" t="str">
        <f t="shared" ca="1" si="31"/>
        <v/>
      </c>
      <c r="IU42" s="8">
        <f t="shared" ca="1" si="25"/>
        <v>0</v>
      </c>
    </row>
    <row r="43" spans="2:255" ht="15" customHeight="1">
      <c r="B43" s="15" t="s">
        <v>105</v>
      </c>
      <c r="C43" s="15"/>
      <c r="D43" s="15"/>
      <c r="E43" s="15"/>
      <c r="F43" s="26"/>
      <c r="G43" s="26"/>
      <c r="H43"/>
      <c r="I43"/>
      <c r="J43"/>
      <c r="K43"/>
      <c r="L43"/>
      <c r="M43"/>
      <c r="N43"/>
      <c r="O43"/>
      <c r="P43" s="13"/>
      <c r="Q43" s="13"/>
      <c r="R43" s="13"/>
      <c r="S43" s="13"/>
      <c r="T43" s="13"/>
      <c r="IB43" s="7">
        <f t="shared" si="14"/>
        <v>35</v>
      </c>
      <c r="IC43" s="7" t="str">
        <f t="shared" si="7"/>
        <v>AI</v>
      </c>
      <c r="ID43" s="7" t="str">
        <f t="shared" ca="1" si="3"/>
        <v xml:space="preserve"> </v>
      </c>
      <c r="IE43" s="7">
        <f t="shared" ca="1" si="8"/>
        <v>60</v>
      </c>
      <c r="IF43" s="7" t="str">
        <f t="shared" ca="1" si="9"/>
        <v xml:space="preserve"> </v>
      </c>
      <c r="IG43" s="7">
        <f t="shared" ca="1" si="10"/>
        <v>0</v>
      </c>
      <c r="IH43" s="7" t="str">
        <f t="shared" ca="1" si="11"/>
        <v/>
      </c>
      <c r="II43" s="7" t="str">
        <f t="shared" ca="1" si="30"/>
        <v/>
      </c>
      <c r="IJ43" s="7" t="str">
        <f t="shared" ca="1" si="31"/>
        <v/>
      </c>
      <c r="IU43" s="8">
        <f t="shared" ca="1" si="25"/>
        <v>0</v>
      </c>
    </row>
    <row r="44" spans="2:255" ht="15" customHeight="1">
      <c r="B44" s="15" t="s">
        <v>107</v>
      </c>
      <c r="C44" s="15"/>
      <c r="D44" s="15"/>
      <c r="E44" s="15"/>
      <c r="F44" s="26"/>
      <c r="G44" s="26"/>
      <c r="H44"/>
      <c r="I44"/>
      <c r="J44"/>
      <c r="K44"/>
      <c r="L44"/>
      <c r="M44"/>
      <c r="N44"/>
      <c r="O44"/>
      <c r="P44" s="13"/>
      <c r="Q44" s="13"/>
      <c r="R44" s="13"/>
      <c r="S44" s="13"/>
      <c r="T44" s="13"/>
      <c r="IB44" s="7">
        <f t="shared" si="14"/>
        <v>36</v>
      </c>
      <c r="IC44" s="7" t="str">
        <f t="shared" si="7"/>
        <v>AJ</v>
      </c>
      <c r="ID44" s="7" t="str">
        <f t="shared" ca="1" si="3"/>
        <v xml:space="preserve"> </v>
      </c>
      <c r="IE44" s="7">
        <f t="shared" ca="1" si="8"/>
        <v>60</v>
      </c>
      <c r="IF44" s="7" t="str">
        <f t="shared" ca="1" si="9"/>
        <v xml:space="preserve"> </v>
      </c>
      <c r="IG44" s="7">
        <f t="shared" ca="1" si="10"/>
        <v>0</v>
      </c>
      <c r="IH44" s="7" t="str">
        <f t="shared" ca="1" si="11"/>
        <v/>
      </c>
      <c r="II44" s="7" t="str">
        <f t="shared" ca="1" si="30"/>
        <v/>
      </c>
      <c r="IJ44" s="7" t="str">
        <f t="shared" ca="1" si="31"/>
        <v/>
      </c>
      <c r="IQ44" s="8">
        <f>65</f>
        <v>65</v>
      </c>
      <c r="IR44" s="8" t="s">
        <v>54</v>
      </c>
      <c r="IS44" s="8">
        <v>65</v>
      </c>
      <c r="IU44" s="8">
        <f t="shared" ca="1" si="25"/>
        <v>0</v>
      </c>
    </row>
    <row r="45" spans="2:255" ht="15" customHeight="1">
      <c r="B45" s="15" t="s">
        <v>109</v>
      </c>
      <c r="C45" s="15"/>
      <c r="D45" s="15"/>
      <c r="E45" s="15"/>
      <c r="F45" s="26"/>
      <c r="G45" s="26"/>
      <c r="H45"/>
      <c r="I45"/>
      <c r="J45"/>
      <c r="K45"/>
      <c r="L45"/>
      <c r="M45"/>
      <c r="N45"/>
      <c r="O45"/>
      <c r="P45" s="13"/>
      <c r="Q45" s="13"/>
      <c r="R45" s="13"/>
      <c r="S45" s="13"/>
      <c r="T45" s="13"/>
      <c r="IB45" s="7">
        <f t="shared" si="14"/>
        <v>37</v>
      </c>
      <c r="IC45" s="7" t="str">
        <f t="shared" si="7"/>
        <v>AK</v>
      </c>
      <c r="ID45" s="7" t="str">
        <f t="shared" ca="1" si="3"/>
        <v xml:space="preserve"> </v>
      </c>
      <c r="IE45" s="7">
        <f t="shared" ca="1" si="8"/>
        <v>60</v>
      </c>
      <c r="IF45" s="7" t="str">
        <f t="shared" ca="1" si="9"/>
        <v xml:space="preserve"> </v>
      </c>
      <c r="IG45" s="7">
        <f t="shared" ca="1" si="10"/>
        <v>0</v>
      </c>
      <c r="IH45" s="7" t="str">
        <f t="shared" ca="1" si="11"/>
        <v/>
      </c>
      <c r="II45" s="7" t="str">
        <f t="shared" ca="1" si="30"/>
        <v/>
      </c>
      <c r="IJ45" s="7" t="str">
        <f t="shared" ca="1" si="31"/>
        <v/>
      </c>
      <c r="IQ45" s="8">
        <f>IQ44+1</f>
        <v>66</v>
      </c>
      <c r="IR45" s="8" t="s">
        <v>56</v>
      </c>
      <c r="IS45" s="8">
        <v>66</v>
      </c>
      <c r="IU45" s="8">
        <f t="shared" ca="1" si="25"/>
        <v>0</v>
      </c>
    </row>
    <row r="46" spans="2:255" ht="15" customHeight="1">
      <c r="B46" s="15" t="s">
        <v>111</v>
      </c>
      <c r="C46" s="15"/>
      <c r="D46" s="15"/>
      <c r="E46" s="15"/>
      <c r="F46" s="26"/>
      <c r="G46" s="26"/>
      <c r="H46"/>
      <c r="I46"/>
      <c r="J46"/>
      <c r="K46"/>
      <c r="L46"/>
      <c r="M46"/>
      <c r="N46"/>
      <c r="O46"/>
      <c r="P46" s="13"/>
      <c r="Q46" s="13"/>
      <c r="R46" s="13"/>
      <c r="S46" s="13"/>
      <c r="T46" s="13"/>
      <c r="IB46" s="7">
        <f t="shared" si="14"/>
        <v>38</v>
      </c>
      <c r="IC46" s="7" t="str">
        <f t="shared" si="7"/>
        <v>AL</v>
      </c>
      <c r="ID46" s="7" t="str">
        <f t="shared" ca="1" si="3"/>
        <v xml:space="preserve"> </v>
      </c>
      <c r="IE46" s="7">
        <f t="shared" ca="1" si="8"/>
        <v>60</v>
      </c>
      <c r="IF46" s="7" t="str">
        <f t="shared" ca="1" si="9"/>
        <v xml:space="preserve"> </v>
      </c>
      <c r="IG46" s="7">
        <f t="shared" ca="1" si="10"/>
        <v>0</v>
      </c>
      <c r="IH46" s="7" t="str">
        <f t="shared" ca="1" si="11"/>
        <v/>
      </c>
      <c r="II46" s="7" t="str">
        <f t="shared" ca="1" si="30"/>
        <v/>
      </c>
      <c r="IJ46" s="7" t="str">
        <f t="shared" ca="1" si="31"/>
        <v/>
      </c>
      <c r="IQ46" s="8">
        <f t="shared" ref="IQ46:IQ95" si="32">IQ45+1</f>
        <v>67</v>
      </c>
      <c r="IR46" s="8" t="s">
        <v>9</v>
      </c>
      <c r="IS46" s="8">
        <v>67</v>
      </c>
      <c r="IU46" s="8">
        <f t="shared" ca="1" si="25"/>
        <v>0</v>
      </c>
    </row>
    <row r="47" spans="2:255" ht="15" customHeight="1">
      <c r="B47" s="15" t="s">
        <v>113</v>
      </c>
      <c r="C47" s="15"/>
      <c r="D47" s="15"/>
      <c r="E47" s="15"/>
      <c r="F47" s="26"/>
      <c r="G47" s="26"/>
      <c r="H47"/>
      <c r="I47"/>
      <c r="J47"/>
      <c r="K47"/>
      <c r="L47"/>
      <c r="M47"/>
      <c r="N47"/>
      <c r="O47"/>
      <c r="P47" s="13"/>
      <c r="Q47" s="13"/>
      <c r="R47" s="13"/>
      <c r="S47" s="13"/>
      <c r="T47" s="13"/>
      <c r="IB47" s="7">
        <f t="shared" si="14"/>
        <v>39</v>
      </c>
      <c r="IC47" s="7" t="str">
        <f t="shared" si="7"/>
        <v>AM</v>
      </c>
      <c r="ID47" s="7" t="str">
        <f t="shared" ca="1" si="3"/>
        <v xml:space="preserve"> </v>
      </c>
      <c r="IE47" s="7">
        <f t="shared" ca="1" si="8"/>
        <v>60</v>
      </c>
      <c r="IF47" s="7" t="str">
        <f t="shared" ca="1" si="9"/>
        <v xml:space="preserve"> </v>
      </c>
      <c r="IG47" s="7">
        <f t="shared" ca="1" si="10"/>
        <v>0</v>
      </c>
      <c r="IH47" s="7" t="str">
        <f t="shared" ca="1" si="11"/>
        <v/>
      </c>
      <c r="II47" s="7" t="str">
        <f t="shared" ca="1" si="30"/>
        <v/>
      </c>
      <c r="IJ47" s="7" t="str">
        <f t="shared" ca="1" si="31"/>
        <v/>
      </c>
      <c r="IQ47" s="8">
        <f>IQ46+1</f>
        <v>68</v>
      </c>
      <c r="IR47" s="8" t="s">
        <v>10</v>
      </c>
      <c r="IS47" s="8">
        <v>68</v>
      </c>
      <c r="IU47" s="8">
        <f t="shared" ca="1" si="25"/>
        <v>0</v>
      </c>
    </row>
    <row r="48" spans="2:255" ht="15" customHeight="1">
      <c r="B48" s="15" t="s">
        <v>115</v>
      </c>
      <c r="C48" s="15"/>
      <c r="D48" s="15"/>
      <c r="E48" s="15"/>
      <c r="F48" s="26"/>
      <c r="G48" s="26"/>
      <c r="H48"/>
      <c r="I48"/>
      <c r="J48"/>
      <c r="K48"/>
      <c r="L48"/>
      <c r="M48"/>
      <c r="N48"/>
      <c r="O48"/>
      <c r="P48" s="13"/>
      <c r="Q48" s="13"/>
      <c r="R48" s="13"/>
      <c r="S48" s="13"/>
      <c r="T48" s="13"/>
      <c r="IB48" s="7">
        <f t="shared" si="14"/>
        <v>40</v>
      </c>
      <c r="IC48" s="7" t="str">
        <f t="shared" si="7"/>
        <v>AN</v>
      </c>
      <c r="ID48" s="7" t="str">
        <f t="shared" ca="1" si="3"/>
        <v xml:space="preserve"> </v>
      </c>
      <c r="IE48" s="7">
        <f t="shared" ca="1" si="8"/>
        <v>60</v>
      </c>
      <c r="IF48" s="7" t="str">
        <f t="shared" ca="1" si="9"/>
        <v xml:space="preserve"> </v>
      </c>
      <c r="IG48" s="7">
        <f t="shared" ca="1" si="10"/>
        <v>0</v>
      </c>
      <c r="IH48" s="7" t="str">
        <f t="shared" ca="1" si="11"/>
        <v/>
      </c>
      <c r="II48" s="7" t="str">
        <f t="shared" ca="1" si="30"/>
        <v/>
      </c>
      <c r="IJ48" s="7" t="str">
        <f t="shared" ca="1" si="31"/>
        <v/>
      </c>
      <c r="IQ48" s="8">
        <f t="shared" si="32"/>
        <v>69</v>
      </c>
      <c r="IR48" s="8" t="s">
        <v>11</v>
      </c>
      <c r="IS48" s="8">
        <v>69</v>
      </c>
      <c r="IU48" s="8">
        <f t="shared" ca="1" si="25"/>
        <v>0</v>
      </c>
    </row>
    <row r="49" spans="2:255" ht="15" customHeight="1">
      <c r="B49" s="15" t="s">
        <v>117</v>
      </c>
      <c r="C49" s="15"/>
      <c r="D49" s="15"/>
      <c r="E49" s="15"/>
      <c r="F49" s="26"/>
      <c r="G49" s="26"/>
      <c r="H49"/>
      <c r="I49"/>
      <c r="J49"/>
      <c r="K49"/>
      <c r="L49"/>
      <c r="M49"/>
      <c r="N49"/>
      <c r="O49"/>
      <c r="P49" s="13"/>
      <c r="Q49" s="13"/>
      <c r="R49" s="13"/>
      <c r="S49" s="13"/>
      <c r="T49" s="13"/>
      <c r="IB49" s="7">
        <f t="shared" si="14"/>
        <v>41</v>
      </c>
      <c r="IC49" s="7" t="str">
        <f t="shared" si="7"/>
        <v>AO</v>
      </c>
      <c r="ID49" s="7" t="str">
        <f t="shared" ca="1" si="3"/>
        <v xml:space="preserve"> </v>
      </c>
      <c r="IE49" s="7">
        <f t="shared" ca="1" si="8"/>
        <v>60</v>
      </c>
      <c r="IF49" s="7" t="str">
        <f t="shared" ca="1" si="9"/>
        <v xml:space="preserve"> </v>
      </c>
      <c r="IG49" s="7">
        <f t="shared" ca="1" si="10"/>
        <v>0</v>
      </c>
      <c r="IH49" s="7" t="str">
        <f t="shared" ca="1" si="11"/>
        <v/>
      </c>
      <c r="II49" s="7" t="str">
        <f t="shared" ca="1" si="30"/>
        <v/>
      </c>
      <c r="IJ49" s="7" t="str">
        <f t="shared" ca="1" si="31"/>
        <v/>
      </c>
      <c r="IQ49" s="8">
        <f t="shared" si="32"/>
        <v>70</v>
      </c>
      <c r="IR49" s="8" t="s">
        <v>12</v>
      </c>
      <c r="IS49" s="8">
        <v>70</v>
      </c>
      <c r="IU49" s="8">
        <f t="shared" ca="1" si="25"/>
        <v>0</v>
      </c>
    </row>
    <row r="50" spans="2:255" ht="15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s="13"/>
      <c r="Q50" s="13"/>
      <c r="R50" s="13"/>
      <c r="S50" s="13"/>
      <c r="T50" s="13"/>
      <c r="IB50" s="7">
        <f t="shared" si="14"/>
        <v>42</v>
      </c>
      <c r="IC50" s="7" t="str">
        <f t="shared" si="7"/>
        <v>AP</v>
      </c>
      <c r="ID50" s="7" t="str">
        <f t="shared" ca="1" si="3"/>
        <v xml:space="preserve"> </v>
      </c>
      <c r="IE50" s="7">
        <f t="shared" ca="1" si="8"/>
        <v>60</v>
      </c>
      <c r="IF50" s="7" t="str">
        <f t="shared" ca="1" si="9"/>
        <v xml:space="preserve"> </v>
      </c>
      <c r="IG50" s="7">
        <f t="shared" ca="1" si="10"/>
        <v>0</v>
      </c>
      <c r="IH50" s="7" t="str">
        <f t="shared" ca="1" si="11"/>
        <v/>
      </c>
      <c r="II50" s="7" t="str">
        <f t="shared" ca="1" si="30"/>
        <v/>
      </c>
      <c r="IJ50" s="7" t="str">
        <f t="shared" ca="1" si="31"/>
        <v/>
      </c>
      <c r="IQ50" s="8">
        <f t="shared" si="32"/>
        <v>71</v>
      </c>
      <c r="IR50" s="8" t="s">
        <v>57</v>
      </c>
      <c r="IS50" s="8">
        <v>71</v>
      </c>
      <c r="IU50" s="8">
        <f t="shared" ca="1" si="25"/>
        <v>0</v>
      </c>
    </row>
    <row r="51" spans="2:255" ht="15" customHeight="1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s="13"/>
      <c r="Q51" s="13"/>
      <c r="R51" s="13"/>
      <c r="S51" s="13"/>
      <c r="T51" s="13"/>
      <c r="IB51" s="7">
        <f t="shared" si="14"/>
        <v>43</v>
      </c>
      <c r="IC51" s="7" t="str">
        <f t="shared" si="7"/>
        <v>AQ</v>
      </c>
      <c r="ID51" s="7" t="str">
        <f t="shared" ca="1" si="3"/>
        <v xml:space="preserve"> </v>
      </c>
      <c r="IE51" s="7">
        <f t="shared" ca="1" si="8"/>
        <v>60</v>
      </c>
      <c r="IF51" s="7" t="str">
        <f t="shared" ca="1" si="9"/>
        <v xml:space="preserve"> </v>
      </c>
      <c r="IG51" s="7">
        <f t="shared" ca="1" si="10"/>
        <v>0</v>
      </c>
      <c r="IH51" s="7" t="str">
        <f t="shared" ca="1" si="11"/>
        <v/>
      </c>
      <c r="II51" s="7" t="str">
        <f t="shared" ca="1" si="30"/>
        <v/>
      </c>
      <c r="IJ51" s="7" t="str">
        <f t="shared" ca="1" si="31"/>
        <v/>
      </c>
      <c r="IQ51" s="8">
        <f t="shared" si="32"/>
        <v>72</v>
      </c>
      <c r="IR51" s="8" t="s">
        <v>13</v>
      </c>
      <c r="IS51" s="8">
        <v>72</v>
      </c>
      <c r="IU51" s="8">
        <f t="shared" ca="1" si="25"/>
        <v>0</v>
      </c>
    </row>
    <row r="52" spans="2:255" ht="15" customHeight="1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 s="13"/>
      <c r="Q52" s="13"/>
      <c r="R52" s="13"/>
      <c r="S52" s="13"/>
      <c r="T52" s="13"/>
      <c r="IB52" s="7">
        <f t="shared" si="14"/>
        <v>44</v>
      </c>
      <c r="IC52" s="7" t="str">
        <f t="shared" si="7"/>
        <v>AR</v>
      </c>
      <c r="ID52" s="7" t="str">
        <f t="shared" ca="1" si="3"/>
        <v xml:space="preserve"> </v>
      </c>
      <c r="IE52" s="7">
        <f t="shared" ca="1" si="8"/>
        <v>60</v>
      </c>
      <c r="IF52" s="7" t="str">
        <f t="shared" ca="1" si="9"/>
        <v xml:space="preserve"> </v>
      </c>
      <c r="IG52" s="7">
        <f t="shared" ca="1" si="10"/>
        <v>0</v>
      </c>
      <c r="IH52" s="7" t="str">
        <f t="shared" ca="1" si="11"/>
        <v/>
      </c>
      <c r="II52" s="7" t="str">
        <f t="shared" ca="1" si="30"/>
        <v/>
      </c>
      <c r="IJ52" s="7" t="str">
        <f t="shared" ca="1" si="31"/>
        <v/>
      </c>
      <c r="IQ52" s="8">
        <f t="shared" si="32"/>
        <v>73</v>
      </c>
      <c r="IR52" s="8" t="s">
        <v>14</v>
      </c>
      <c r="IS52" s="8">
        <v>73</v>
      </c>
      <c r="IU52" s="8">
        <f t="shared" ca="1" si="25"/>
        <v>0</v>
      </c>
    </row>
    <row r="53" spans="2:255" ht="15" customHeight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s="13"/>
      <c r="Q53" s="13"/>
      <c r="R53" s="13"/>
      <c r="S53" s="13"/>
      <c r="T53" s="13"/>
      <c r="IB53" s="7">
        <f t="shared" si="14"/>
        <v>45</v>
      </c>
      <c r="IC53" s="7" t="str">
        <f t="shared" si="7"/>
        <v>AS</v>
      </c>
      <c r="ID53" s="7" t="str">
        <f t="shared" ca="1" si="3"/>
        <v xml:space="preserve"> </v>
      </c>
      <c r="IE53" s="7">
        <f t="shared" ca="1" si="8"/>
        <v>60</v>
      </c>
      <c r="IF53" s="7" t="str">
        <f t="shared" ca="1" si="9"/>
        <v xml:space="preserve"> </v>
      </c>
      <c r="IG53" s="7">
        <f t="shared" ca="1" si="10"/>
        <v>0</v>
      </c>
      <c r="IH53" s="7" t="str">
        <f t="shared" ca="1" si="11"/>
        <v/>
      </c>
      <c r="II53" s="7" t="str">
        <f t="shared" ca="1" si="30"/>
        <v/>
      </c>
      <c r="IJ53" s="7" t="str">
        <f t="shared" ca="1" si="31"/>
        <v/>
      </c>
      <c r="IQ53" s="8">
        <f t="shared" si="32"/>
        <v>74</v>
      </c>
      <c r="IR53" s="8" t="s">
        <v>15</v>
      </c>
      <c r="IS53" s="8">
        <v>74</v>
      </c>
      <c r="IU53" s="8">
        <f t="shared" ca="1" si="25"/>
        <v>0</v>
      </c>
    </row>
    <row r="54" spans="2:255" ht="15" customHeight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 s="13"/>
      <c r="Q54" s="13"/>
      <c r="R54" s="13"/>
      <c r="S54" s="13"/>
      <c r="T54" s="13"/>
      <c r="IB54" s="7">
        <f t="shared" si="14"/>
        <v>46</v>
      </c>
      <c r="IC54" s="7" t="str">
        <f t="shared" si="7"/>
        <v>AT</v>
      </c>
      <c r="ID54" s="7" t="str">
        <f t="shared" ca="1" si="3"/>
        <v xml:space="preserve"> </v>
      </c>
      <c r="IE54" s="7">
        <f t="shared" ca="1" si="8"/>
        <v>60</v>
      </c>
      <c r="IF54" s="7" t="str">
        <f t="shared" ca="1" si="9"/>
        <v xml:space="preserve"> </v>
      </c>
      <c r="IG54" s="7">
        <f t="shared" ca="1" si="10"/>
        <v>0</v>
      </c>
      <c r="IH54" s="7" t="str">
        <f t="shared" ca="1" si="11"/>
        <v/>
      </c>
      <c r="II54" s="7" t="str">
        <f t="shared" ca="1" si="30"/>
        <v/>
      </c>
      <c r="IJ54" s="7" t="str">
        <f t="shared" ca="1" si="31"/>
        <v/>
      </c>
      <c r="IQ54" s="8">
        <f t="shared" si="32"/>
        <v>75</v>
      </c>
      <c r="IR54" s="8" t="s">
        <v>16</v>
      </c>
      <c r="IS54" s="8">
        <v>75</v>
      </c>
      <c r="IU54" s="8">
        <f t="shared" ca="1" si="25"/>
        <v>0</v>
      </c>
    </row>
    <row r="55" spans="2:255" ht="15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13"/>
      <c r="Q55" s="13"/>
      <c r="R55" s="13"/>
      <c r="S55" s="13"/>
      <c r="T55" s="13"/>
      <c r="IB55" s="7">
        <f t="shared" si="14"/>
        <v>47</v>
      </c>
      <c r="IC55" s="7" t="str">
        <f t="shared" si="7"/>
        <v>AU</v>
      </c>
      <c r="ID55" s="7" t="str">
        <f t="shared" ca="1" si="3"/>
        <v xml:space="preserve"> </v>
      </c>
      <c r="IE55" s="7">
        <f t="shared" ca="1" si="8"/>
        <v>60</v>
      </c>
      <c r="IF55" s="7" t="str">
        <f t="shared" ca="1" si="9"/>
        <v xml:space="preserve"> </v>
      </c>
      <c r="IG55" s="7">
        <f t="shared" ca="1" si="10"/>
        <v>0</v>
      </c>
      <c r="IH55" s="7" t="str">
        <f t="shared" ca="1" si="11"/>
        <v/>
      </c>
      <c r="II55" s="7" t="str">
        <f t="shared" ca="1" si="30"/>
        <v/>
      </c>
      <c r="IJ55" s="7" t="str">
        <f t="shared" ca="1" si="31"/>
        <v/>
      </c>
      <c r="IQ55" s="8">
        <f t="shared" si="32"/>
        <v>76</v>
      </c>
      <c r="IR55" s="8" t="s">
        <v>58</v>
      </c>
      <c r="IS55" s="8">
        <v>76</v>
      </c>
      <c r="IU55" s="8">
        <f t="shared" ca="1" si="25"/>
        <v>0</v>
      </c>
    </row>
    <row r="56" spans="2:255" ht="15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s="13"/>
      <c r="Q56" s="13"/>
      <c r="R56" s="13"/>
      <c r="S56" s="13"/>
      <c r="T56" s="13"/>
      <c r="IB56" s="7">
        <f t="shared" si="14"/>
        <v>48</v>
      </c>
      <c r="IC56" s="7" t="str">
        <f t="shared" si="7"/>
        <v>AV</v>
      </c>
      <c r="ID56" s="7" t="str">
        <f t="shared" ca="1" si="3"/>
        <v xml:space="preserve"> </v>
      </c>
      <c r="IE56" s="7">
        <f t="shared" ca="1" si="8"/>
        <v>60</v>
      </c>
      <c r="IF56" s="7" t="str">
        <f t="shared" ca="1" si="9"/>
        <v xml:space="preserve"> </v>
      </c>
      <c r="IG56" s="7">
        <f t="shared" ca="1" si="10"/>
        <v>0</v>
      </c>
      <c r="IH56" s="7" t="str">
        <f t="shared" ca="1" si="11"/>
        <v/>
      </c>
      <c r="II56" s="7" t="str">
        <f t="shared" ca="1" si="30"/>
        <v/>
      </c>
      <c r="IJ56" s="7" t="str">
        <f t="shared" ca="1" si="31"/>
        <v/>
      </c>
      <c r="IQ56" s="8">
        <f t="shared" si="32"/>
        <v>77</v>
      </c>
      <c r="IR56" s="8" t="s">
        <v>59</v>
      </c>
      <c r="IS56" s="8">
        <v>77</v>
      </c>
      <c r="IU56" s="8">
        <f t="shared" ca="1" si="25"/>
        <v>0</v>
      </c>
    </row>
    <row r="57" spans="2:255" ht="15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 s="13"/>
      <c r="Q57" s="13"/>
      <c r="R57" s="13"/>
      <c r="S57" s="13"/>
      <c r="T57" s="13"/>
      <c r="IB57" s="7">
        <f t="shared" si="14"/>
        <v>49</v>
      </c>
      <c r="IC57" s="7" t="str">
        <f t="shared" si="7"/>
        <v>AW</v>
      </c>
      <c r="ID57" s="7" t="str">
        <f t="shared" ca="1" si="3"/>
        <v xml:space="preserve"> </v>
      </c>
      <c r="IE57" s="7">
        <f t="shared" ca="1" si="8"/>
        <v>60</v>
      </c>
      <c r="IF57" s="7" t="str">
        <f t="shared" ca="1" si="9"/>
        <v xml:space="preserve"> </v>
      </c>
      <c r="IG57" s="7">
        <f t="shared" ca="1" si="10"/>
        <v>0</v>
      </c>
      <c r="IH57" s="7" t="str">
        <f t="shared" ca="1" si="11"/>
        <v/>
      </c>
      <c r="II57" s="7" t="str">
        <f t="shared" ca="1" si="30"/>
        <v/>
      </c>
      <c r="IJ57" s="7" t="str">
        <f t="shared" ca="1" si="31"/>
        <v/>
      </c>
      <c r="IQ57" s="8">
        <f t="shared" si="32"/>
        <v>78</v>
      </c>
      <c r="IR57" s="8" t="s">
        <v>17</v>
      </c>
      <c r="IS57" s="8">
        <v>78</v>
      </c>
    </row>
    <row r="58" spans="2:255" ht="15" customHeight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 s="13"/>
      <c r="Q58" s="13"/>
      <c r="R58" s="13"/>
      <c r="S58" s="13"/>
      <c r="T58" s="13"/>
      <c r="IB58" s="7">
        <f t="shared" si="14"/>
        <v>50</v>
      </c>
      <c r="IC58" s="7" t="str">
        <f t="shared" si="7"/>
        <v>AX</v>
      </c>
      <c r="ID58" s="7" t="str">
        <f t="shared" ca="1" si="3"/>
        <v xml:space="preserve"> </v>
      </c>
      <c r="IE58" s="7">
        <f t="shared" ca="1" si="8"/>
        <v>60</v>
      </c>
      <c r="IF58" s="7" t="str">
        <f t="shared" ca="1" si="9"/>
        <v xml:space="preserve"> </v>
      </c>
      <c r="IG58" s="7">
        <f t="shared" ca="1" si="10"/>
        <v>0</v>
      </c>
      <c r="IH58" s="7" t="str">
        <f t="shared" ca="1" si="11"/>
        <v/>
      </c>
      <c r="II58" s="7" t="str">
        <f t="shared" ca="1" si="30"/>
        <v/>
      </c>
      <c r="IJ58" s="7" t="str">
        <f t="shared" ca="1" si="31"/>
        <v/>
      </c>
      <c r="IQ58" s="8">
        <f t="shared" si="32"/>
        <v>79</v>
      </c>
      <c r="IR58" s="8" t="s">
        <v>18</v>
      </c>
      <c r="IS58" s="8">
        <v>79</v>
      </c>
    </row>
    <row r="59" spans="2:255" ht="1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IB59" s="7">
        <f t="shared" si="14"/>
        <v>51</v>
      </c>
      <c r="IC59" s="7" t="str">
        <f t="shared" si="7"/>
        <v>AY</v>
      </c>
      <c r="ID59" s="7" t="str">
        <f t="shared" ca="1" si="3"/>
        <v xml:space="preserve"> </v>
      </c>
      <c r="IE59" s="7">
        <f t="shared" ca="1" si="8"/>
        <v>60</v>
      </c>
      <c r="IF59" s="7" t="str">
        <f t="shared" ca="1" si="9"/>
        <v xml:space="preserve"> </v>
      </c>
      <c r="IG59" s="7">
        <f t="shared" ca="1" si="10"/>
        <v>0</v>
      </c>
      <c r="IH59" s="7" t="str">
        <f t="shared" ca="1" si="11"/>
        <v/>
      </c>
      <c r="II59" s="7" t="str">
        <f t="shared" ca="1" si="30"/>
        <v/>
      </c>
      <c r="IJ59" s="7" t="str">
        <f t="shared" ca="1" si="31"/>
        <v/>
      </c>
      <c r="IQ59" s="8">
        <f>IQ58+1</f>
        <v>80</v>
      </c>
      <c r="IR59" s="8" t="s">
        <v>19</v>
      </c>
      <c r="IS59" s="8">
        <v>80</v>
      </c>
    </row>
    <row r="60" spans="2:255" ht="1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IB60" s="7">
        <f t="shared" si="14"/>
        <v>52</v>
      </c>
      <c r="IC60" s="7" t="str">
        <f t="shared" si="7"/>
        <v>AZ</v>
      </c>
      <c r="ID60" s="7" t="str">
        <f t="shared" ca="1" si="3"/>
        <v xml:space="preserve"> </v>
      </c>
      <c r="IE60" s="7">
        <f t="shared" ca="1" si="8"/>
        <v>60</v>
      </c>
      <c r="IF60" s="7" t="str">
        <f t="shared" ca="1" si="9"/>
        <v xml:space="preserve"> </v>
      </c>
      <c r="IG60" s="7">
        <f t="shared" ca="1" si="10"/>
        <v>0</v>
      </c>
      <c r="IH60" s="7" t="str">
        <f t="shared" ca="1" si="11"/>
        <v/>
      </c>
      <c r="II60" s="7" t="str">
        <f t="shared" ca="1" si="30"/>
        <v/>
      </c>
      <c r="IJ60" s="7" t="str">
        <f t="shared" ca="1" si="31"/>
        <v/>
      </c>
      <c r="IQ60" s="8">
        <f t="shared" si="32"/>
        <v>81</v>
      </c>
      <c r="IR60" s="8" t="s">
        <v>20</v>
      </c>
      <c r="IS60" s="8">
        <v>81</v>
      </c>
    </row>
    <row r="61" spans="2:255" ht="1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IB61" s="7">
        <f t="shared" si="14"/>
        <v>53</v>
      </c>
      <c r="IC61" s="7" t="str">
        <f t="shared" si="7"/>
        <v>BA</v>
      </c>
      <c r="ID61" s="7" t="str">
        <f t="shared" ca="1" si="3"/>
        <v xml:space="preserve"> </v>
      </c>
      <c r="IE61" s="7">
        <f t="shared" ca="1" si="8"/>
        <v>60</v>
      </c>
      <c r="IF61" s="7" t="str">
        <f t="shared" ca="1" si="9"/>
        <v xml:space="preserve"> </v>
      </c>
      <c r="IG61" s="7">
        <f t="shared" ca="1" si="10"/>
        <v>0</v>
      </c>
      <c r="IH61" s="7" t="str">
        <f t="shared" ca="1" si="11"/>
        <v/>
      </c>
      <c r="II61" s="7" t="str">
        <f t="shared" ca="1" si="30"/>
        <v/>
      </c>
      <c r="IJ61" s="7" t="str">
        <f t="shared" ca="1" si="31"/>
        <v/>
      </c>
      <c r="IQ61" s="8">
        <f t="shared" si="32"/>
        <v>82</v>
      </c>
      <c r="IR61" s="8" t="s">
        <v>21</v>
      </c>
      <c r="IS61" s="8">
        <v>82</v>
      </c>
    </row>
    <row r="62" spans="2:255" ht="1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IB62" s="7">
        <f t="shared" si="14"/>
        <v>54</v>
      </c>
      <c r="IC62" s="7" t="str">
        <f t="shared" si="7"/>
        <v>BB</v>
      </c>
      <c r="ID62" s="7" t="str">
        <f t="shared" ca="1" si="3"/>
        <v xml:space="preserve"> </v>
      </c>
      <c r="IE62" s="7">
        <f t="shared" ca="1" si="8"/>
        <v>60</v>
      </c>
      <c r="IF62" s="7" t="str">
        <f t="shared" ca="1" si="9"/>
        <v xml:space="preserve"> </v>
      </c>
      <c r="IG62" s="7">
        <f t="shared" ca="1" si="10"/>
        <v>0</v>
      </c>
      <c r="IH62" s="7" t="str">
        <f t="shared" ca="1" si="11"/>
        <v/>
      </c>
      <c r="II62" s="7" t="str">
        <f t="shared" ca="1" si="30"/>
        <v/>
      </c>
      <c r="IJ62" s="7" t="str">
        <f t="shared" ca="1" si="31"/>
        <v xml:space="preserve"> </v>
      </c>
      <c r="IQ62" s="8">
        <f t="shared" si="32"/>
        <v>83</v>
      </c>
      <c r="IR62" s="8" t="s">
        <v>22</v>
      </c>
      <c r="IS62" s="8">
        <v>83</v>
      </c>
    </row>
    <row r="63" spans="2:255" ht="1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IB63" s="7">
        <f t="shared" si="14"/>
        <v>55</v>
      </c>
      <c r="IC63" s="7" t="str">
        <f t="shared" si="7"/>
        <v>BC</v>
      </c>
      <c r="ID63" s="7" t="str">
        <f t="shared" ca="1" si="3"/>
        <v xml:space="preserve"> </v>
      </c>
      <c r="IE63" s="7">
        <f t="shared" ca="1" si="8"/>
        <v>60</v>
      </c>
      <c r="IF63" s="7" t="str">
        <f t="shared" ca="1" si="9"/>
        <v xml:space="preserve"> </v>
      </c>
      <c r="IG63" s="7">
        <f t="shared" ca="1" si="10"/>
        <v>0</v>
      </c>
      <c r="IH63" s="7" t="str">
        <f t="shared" ca="1" si="11"/>
        <v/>
      </c>
      <c r="II63" s="7" t="str">
        <f t="shared" ca="1" si="30"/>
        <v/>
      </c>
      <c r="IJ63" s="7" t="str">
        <f t="shared" ca="1" si="31"/>
        <v/>
      </c>
      <c r="IQ63" s="8">
        <f t="shared" si="32"/>
        <v>84</v>
      </c>
      <c r="IR63" s="8" t="s">
        <v>23</v>
      </c>
      <c r="IS63" s="8">
        <v>84</v>
      </c>
    </row>
    <row r="64" spans="2:255" ht="1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IB64" s="7">
        <f t="shared" si="14"/>
        <v>56</v>
      </c>
      <c r="IC64" s="7" t="str">
        <f t="shared" si="7"/>
        <v>BD</v>
      </c>
      <c r="ID64" s="7" t="str">
        <f t="shared" ca="1" si="3"/>
        <v xml:space="preserve"> </v>
      </c>
      <c r="IE64" s="7">
        <f t="shared" ca="1" si="8"/>
        <v>60</v>
      </c>
      <c r="IF64" s="7" t="str">
        <f t="shared" ca="1" si="9"/>
        <v xml:space="preserve"> </v>
      </c>
      <c r="IG64" s="7">
        <f t="shared" ca="1" si="10"/>
        <v>0</v>
      </c>
      <c r="IH64" s="7" t="str">
        <f t="shared" ca="1" si="11"/>
        <v/>
      </c>
      <c r="II64" s="7" t="str">
        <f t="shared" ca="1" si="30"/>
        <v/>
      </c>
      <c r="IJ64" s="7" t="str">
        <f t="shared" ca="1" si="31"/>
        <v/>
      </c>
      <c r="IQ64" s="8">
        <f t="shared" si="32"/>
        <v>85</v>
      </c>
      <c r="IR64" s="8" t="s">
        <v>24</v>
      </c>
      <c r="IS64" s="8">
        <v>85</v>
      </c>
    </row>
    <row r="65" spans="2:253" ht="1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IB65" s="7">
        <f t="shared" si="14"/>
        <v>57</v>
      </c>
      <c r="IC65" s="7" t="str">
        <f t="shared" si="7"/>
        <v>BE</v>
      </c>
      <c r="ID65" s="7" t="str">
        <f t="shared" ca="1" si="3"/>
        <v xml:space="preserve"> </v>
      </c>
      <c r="IE65" s="7">
        <f t="shared" ca="1" si="8"/>
        <v>60</v>
      </c>
      <c r="IF65" s="7" t="str">
        <f t="shared" ca="1" si="9"/>
        <v xml:space="preserve"> </v>
      </c>
      <c r="IG65" s="7">
        <f t="shared" ca="1" si="10"/>
        <v>0</v>
      </c>
      <c r="IH65" s="7" t="str">
        <f t="shared" ca="1" si="11"/>
        <v/>
      </c>
      <c r="II65" s="7" t="str">
        <f t="shared" ca="1" si="30"/>
        <v/>
      </c>
      <c r="IJ65" s="7" t="str">
        <f t="shared" ca="1" si="31"/>
        <v/>
      </c>
      <c r="IQ65" s="8">
        <f t="shared" si="32"/>
        <v>86</v>
      </c>
      <c r="IR65" s="8" t="s">
        <v>25</v>
      </c>
      <c r="IS65" s="8">
        <v>86</v>
      </c>
    </row>
    <row r="66" spans="2:253" ht="1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IB66" s="7">
        <f t="shared" si="14"/>
        <v>58</v>
      </c>
      <c r="IC66" s="7" t="str">
        <f t="shared" si="7"/>
        <v>BF</v>
      </c>
      <c r="ID66" s="7" t="str">
        <f t="shared" ca="1" si="3"/>
        <v xml:space="preserve"> </v>
      </c>
      <c r="IE66" s="7">
        <f t="shared" ca="1" si="8"/>
        <v>60</v>
      </c>
      <c r="IF66" s="7" t="str">
        <f t="shared" ca="1" si="9"/>
        <v xml:space="preserve"> </v>
      </c>
      <c r="IG66" s="7">
        <f t="shared" ca="1" si="10"/>
        <v>0</v>
      </c>
      <c r="IH66" s="7" t="str">
        <f t="shared" ca="1" si="11"/>
        <v/>
      </c>
      <c r="II66" s="7" t="str">
        <f t="shared" ca="1" si="30"/>
        <v/>
      </c>
      <c r="IJ66" s="7" t="str">
        <f t="shared" ca="1" si="31"/>
        <v/>
      </c>
      <c r="IQ66" s="8">
        <f t="shared" si="32"/>
        <v>87</v>
      </c>
      <c r="IR66" s="8" t="s">
        <v>26</v>
      </c>
      <c r="IS66" s="8">
        <v>87</v>
      </c>
    </row>
    <row r="67" spans="2:253" ht="1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IB67" s="7">
        <f t="shared" si="14"/>
        <v>59</v>
      </c>
      <c r="IC67" s="7" t="str">
        <f t="shared" si="7"/>
        <v>BG</v>
      </c>
      <c r="ID67" s="7" t="str">
        <f t="shared" ca="1" si="3"/>
        <v xml:space="preserve"> </v>
      </c>
      <c r="IE67" s="7">
        <f t="shared" ca="1" si="8"/>
        <v>60</v>
      </c>
      <c r="IF67" s="7" t="str">
        <f t="shared" ca="1" si="9"/>
        <v xml:space="preserve"> </v>
      </c>
      <c r="IG67" s="7">
        <f t="shared" ca="1" si="10"/>
        <v>0</v>
      </c>
      <c r="IH67" s="7" t="str">
        <f t="shared" ca="1" si="11"/>
        <v/>
      </c>
      <c r="II67" s="7" t="str">
        <f t="shared" ca="1" si="30"/>
        <v/>
      </c>
      <c r="IJ67" s="7" t="str">
        <f t="shared" ca="1" si="31"/>
        <v/>
      </c>
      <c r="IQ67" s="8">
        <f t="shared" si="32"/>
        <v>88</v>
      </c>
      <c r="IR67" s="8" t="s">
        <v>27</v>
      </c>
      <c r="IS67" s="8">
        <v>88</v>
      </c>
    </row>
    <row r="68" spans="2:253" ht="1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IB68" s="7">
        <f t="shared" si="14"/>
        <v>60</v>
      </c>
      <c r="IC68" s="7" t="str">
        <f t="shared" si="7"/>
        <v>BH</v>
      </c>
      <c r="ID68" s="7" t="str">
        <f t="shared" ca="1" si="3"/>
        <v xml:space="preserve"> </v>
      </c>
      <c r="IE68" s="7">
        <f t="shared" ca="1" si="8"/>
        <v>60</v>
      </c>
      <c r="IF68" s="7" t="str">
        <f t="shared" ca="1" si="9"/>
        <v xml:space="preserve"> </v>
      </c>
      <c r="IG68" s="7">
        <f t="shared" ca="1" si="10"/>
        <v>0</v>
      </c>
      <c r="IH68" s="7" t="str">
        <f t="shared" ca="1" si="11"/>
        <v/>
      </c>
      <c r="II68" s="7" t="str">
        <f t="shared" ca="1" si="30"/>
        <v/>
      </c>
      <c r="IJ68" s="7" t="str">
        <f t="shared" ca="1" si="31"/>
        <v/>
      </c>
      <c r="IQ68" s="8">
        <f t="shared" si="32"/>
        <v>89</v>
      </c>
      <c r="IR68" s="8" t="s">
        <v>28</v>
      </c>
      <c r="IS68" s="8">
        <v>89</v>
      </c>
    </row>
    <row r="69" spans="2:253" ht="1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IB69" s="7">
        <f t="shared" si="14"/>
        <v>61</v>
      </c>
      <c r="IC69" s="7" t="str">
        <f t="shared" si="7"/>
        <v>BI</v>
      </c>
      <c r="ID69" s="7" t="str">
        <f t="shared" ca="1" si="3"/>
        <v xml:space="preserve"> </v>
      </c>
      <c r="IE69" s="7">
        <f t="shared" ca="1" si="8"/>
        <v>60</v>
      </c>
      <c r="IF69" s="7" t="str">
        <f t="shared" ca="1" si="9"/>
        <v xml:space="preserve"> </v>
      </c>
      <c r="IG69" s="7">
        <f t="shared" ca="1" si="10"/>
        <v>0</v>
      </c>
      <c r="IH69" s="7" t="str">
        <f t="shared" ca="1" si="11"/>
        <v/>
      </c>
      <c r="II69" s="7" t="str">
        <f t="shared" ca="1" si="30"/>
        <v/>
      </c>
      <c r="IJ69" s="7" t="str">
        <f t="shared" ca="1" si="31"/>
        <v/>
      </c>
      <c r="IQ69" s="8">
        <f t="shared" si="32"/>
        <v>90</v>
      </c>
      <c r="IR69" s="8" t="s">
        <v>29</v>
      </c>
      <c r="IS69" s="8">
        <v>90</v>
      </c>
    </row>
    <row r="70" spans="2:253" ht="1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IB70" s="7">
        <f t="shared" si="14"/>
        <v>62</v>
      </c>
      <c r="IC70" s="7" t="str">
        <f t="shared" si="7"/>
        <v>BJ</v>
      </c>
      <c r="ID70" s="7" t="str">
        <f t="shared" ca="1" si="3"/>
        <v xml:space="preserve"> </v>
      </c>
      <c r="IE70" s="7">
        <f t="shared" ca="1" si="8"/>
        <v>60</v>
      </c>
      <c r="IF70" s="7" t="str">
        <f t="shared" ca="1" si="9"/>
        <v xml:space="preserve"> </v>
      </c>
      <c r="IG70" s="7">
        <f t="shared" ca="1" si="10"/>
        <v>0</v>
      </c>
      <c r="IH70" s="7" t="str">
        <f t="shared" ca="1" si="11"/>
        <v/>
      </c>
      <c r="II70" s="7" t="str">
        <f t="shared" ca="1" si="30"/>
        <v/>
      </c>
      <c r="IJ70" s="7" t="str">
        <f t="shared" ca="1" si="31"/>
        <v/>
      </c>
      <c r="IQ70" s="8">
        <f t="shared" si="32"/>
        <v>91</v>
      </c>
      <c r="IR70" s="8" t="s">
        <v>30</v>
      </c>
      <c r="IS70" s="8">
        <v>91</v>
      </c>
    </row>
    <row r="71" spans="2:253" ht="1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IQ71" s="8">
        <f t="shared" si="32"/>
        <v>92</v>
      </c>
      <c r="IR71" s="8" t="s">
        <v>31</v>
      </c>
      <c r="IS71" s="8">
        <v>92</v>
      </c>
    </row>
    <row r="72" spans="2:253" ht="1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IQ72" s="8">
        <f t="shared" si="32"/>
        <v>93</v>
      </c>
      <c r="IR72" s="8" t="s">
        <v>32</v>
      </c>
      <c r="IS72" s="8">
        <v>93</v>
      </c>
    </row>
    <row r="73" spans="2:253" ht="1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IQ73" s="8">
        <f t="shared" si="32"/>
        <v>94</v>
      </c>
      <c r="IR73" s="8" t="s">
        <v>33</v>
      </c>
      <c r="IS73" s="8">
        <v>94</v>
      </c>
    </row>
    <row r="74" spans="2:253" ht="1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IQ74" s="8">
        <f t="shared" si="32"/>
        <v>95</v>
      </c>
      <c r="IR74" s="8" t="s">
        <v>0</v>
      </c>
      <c r="IS74" s="8">
        <v>95</v>
      </c>
    </row>
    <row r="75" spans="2:253" ht="1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IQ75" s="8">
        <f t="shared" si="32"/>
        <v>96</v>
      </c>
      <c r="IR75" s="8" t="s">
        <v>34</v>
      </c>
      <c r="IS75" s="8">
        <v>96</v>
      </c>
    </row>
    <row r="76" spans="2:253" ht="1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IQ76" s="8">
        <f t="shared" si="32"/>
        <v>97</v>
      </c>
      <c r="IR76" s="8" t="s">
        <v>35</v>
      </c>
      <c r="IS76" s="8">
        <v>97</v>
      </c>
    </row>
    <row r="77" spans="2:253" ht="1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IQ77" s="8">
        <f t="shared" si="32"/>
        <v>98</v>
      </c>
      <c r="IR77" s="8" t="s">
        <v>36</v>
      </c>
      <c r="IS77" s="8">
        <v>98</v>
      </c>
    </row>
    <row r="78" spans="2:253" ht="1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IQ78" s="8">
        <f t="shared" si="32"/>
        <v>99</v>
      </c>
      <c r="IR78" s="8" t="s">
        <v>37</v>
      </c>
      <c r="IS78" s="8">
        <v>99</v>
      </c>
    </row>
    <row r="79" spans="2:253" ht="1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IQ79" s="8">
        <f t="shared" si="32"/>
        <v>100</v>
      </c>
      <c r="IR79" s="8" t="s">
        <v>38</v>
      </c>
      <c r="IS79" s="8">
        <v>100</v>
      </c>
    </row>
    <row r="80" spans="2:253" ht="1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IQ80" s="8">
        <f t="shared" si="32"/>
        <v>101</v>
      </c>
      <c r="IR80" s="8" t="s">
        <v>39</v>
      </c>
      <c r="IS80" s="8">
        <v>101</v>
      </c>
    </row>
    <row r="81" spans="2:253" ht="1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IQ81" s="8">
        <f t="shared" si="32"/>
        <v>102</v>
      </c>
      <c r="IR81" s="8" t="s">
        <v>40</v>
      </c>
      <c r="IS81" s="8">
        <v>102</v>
      </c>
    </row>
    <row r="82" spans="2:253" ht="1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IQ82" s="8">
        <f t="shared" si="32"/>
        <v>103</v>
      </c>
      <c r="IR82" s="8" t="s">
        <v>55</v>
      </c>
      <c r="IS82" s="8">
        <v>103</v>
      </c>
    </row>
    <row r="83" spans="2:253" ht="1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IQ83" s="8">
        <f t="shared" si="32"/>
        <v>104</v>
      </c>
      <c r="IR83" s="8" t="s">
        <v>41</v>
      </c>
      <c r="IS83" s="8">
        <v>104</v>
      </c>
    </row>
    <row r="84" spans="2:253" ht="1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IQ84" s="8">
        <f t="shared" si="32"/>
        <v>105</v>
      </c>
      <c r="IR84" s="8" t="s">
        <v>42</v>
      </c>
      <c r="IS84" s="8">
        <v>105</v>
      </c>
    </row>
    <row r="85" spans="2:253" ht="1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IQ85" s="8">
        <f t="shared" si="32"/>
        <v>106</v>
      </c>
      <c r="IR85" s="8" t="s">
        <v>43</v>
      </c>
      <c r="IS85" s="8">
        <v>106</v>
      </c>
    </row>
    <row r="86" spans="2:253" ht="1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IQ86" s="8">
        <f t="shared" si="32"/>
        <v>107</v>
      </c>
      <c r="IR86" s="8" t="s">
        <v>44</v>
      </c>
      <c r="IS86" s="8">
        <v>107</v>
      </c>
    </row>
    <row r="87" spans="2:253" ht="1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IQ87" s="8">
        <f t="shared" si="32"/>
        <v>108</v>
      </c>
      <c r="IR87" s="8" t="s">
        <v>1</v>
      </c>
      <c r="IS87" s="8">
        <v>108</v>
      </c>
    </row>
    <row r="88" spans="2:253" ht="1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IQ88" s="8">
        <f t="shared" si="32"/>
        <v>109</v>
      </c>
      <c r="IR88" s="8" t="s">
        <v>45</v>
      </c>
      <c r="IS88" s="8">
        <v>109</v>
      </c>
    </row>
    <row r="89" spans="2:253" ht="1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IQ89" s="8">
        <f t="shared" si="32"/>
        <v>110</v>
      </c>
      <c r="IR89" s="8" t="s">
        <v>2</v>
      </c>
      <c r="IS89" s="8">
        <v>110</v>
      </c>
    </row>
    <row r="90" spans="2:253" ht="1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IQ90" s="8">
        <f t="shared" si="32"/>
        <v>111</v>
      </c>
      <c r="IR90" s="8" t="s">
        <v>3</v>
      </c>
      <c r="IS90" s="8">
        <v>111</v>
      </c>
    </row>
    <row r="91" spans="2:253" ht="1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IQ91" s="8">
        <f t="shared" si="32"/>
        <v>112</v>
      </c>
      <c r="IR91" s="8" t="s">
        <v>46</v>
      </c>
      <c r="IS91" s="8">
        <v>112</v>
      </c>
    </row>
    <row r="92" spans="2:253" ht="1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IQ92" s="8">
        <f t="shared" si="32"/>
        <v>113</v>
      </c>
      <c r="IR92" s="8" t="s">
        <v>47</v>
      </c>
      <c r="IS92" s="8">
        <v>113</v>
      </c>
    </row>
    <row r="93" spans="2:253" ht="1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IQ93" s="8">
        <f t="shared" si="32"/>
        <v>114</v>
      </c>
      <c r="IR93" s="8" t="s">
        <v>48</v>
      </c>
      <c r="IS93" s="8">
        <v>114</v>
      </c>
    </row>
    <row r="94" spans="2:253" ht="1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IQ94" s="8">
        <f t="shared" si="32"/>
        <v>115</v>
      </c>
      <c r="IR94" s="8" t="s">
        <v>49</v>
      </c>
      <c r="IS94" s="8">
        <v>115</v>
      </c>
    </row>
    <row r="95" spans="2:253" ht="1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IQ95" s="8">
        <f t="shared" si="32"/>
        <v>116</v>
      </c>
      <c r="IR95" s="8" t="s">
        <v>50</v>
      </c>
      <c r="IS95" s="8">
        <v>116</v>
      </c>
    </row>
    <row r="96" spans="2:253" ht="15" customHeigh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2:253" ht="15" customHeigh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2:253" ht="15" customHeight="1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2:253" ht="12.7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IR99" s="27" t="s">
        <v>51</v>
      </c>
      <c r="IS99" s="28"/>
    </row>
    <row r="100" spans="2:253" ht="12.7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IR100" s="27" t="s">
        <v>65</v>
      </c>
      <c r="IS100" s="28" t="s">
        <v>52</v>
      </c>
    </row>
    <row r="101" spans="2:253" ht="12.7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IR101" s="29" t="s">
        <v>118</v>
      </c>
      <c r="IS101" s="30"/>
    </row>
    <row r="102" spans="2:253" ht="12.7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IR102" s="31" t="s">
        <v>60</v>
      </c>
      <c r="IS102" s="32"/>
    </row>
    <row r="103" spans="2:253" ht="12.7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IR103"/>
      <c r="IS103"/>
    </row>
    <row r="104" spans="2:253" ht="12.7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IR104"/>
      <c r="IS104"/>
    </row>
    <row r="105" spans="2:253" ht="12.7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IR105"/>
      <c r="IS105"/>
    </row>
    <row r="106" spans="2:253" ht="12.7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IR106"/>
      <c r="IS106"/>
    </row>
    <row r="107" spans="2:253" ht="12.7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IR107"/>
      <c r="IS107"/>
    </row>
    <row r="108" spans="2:253" ht="12.7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IR108"/>
      <c r="IS108"/>
    </row>
    <row r="109" spans="2:253" ht="12.7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IR109"/>
      <c r="IS109"/>
    </row>
    <row r="110" spans="2:253" ht="15" customHeight="1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IR110" s="13"/>
      <c r="IS110" s="13"/>
    </row>
    <row r="111" spans="2:253" ht="15" customHeight="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IR111" s="13"/>
      <c r="IS111" s="13"/>
    </row>
    <row r="112" spans="2:253" ht="15" customHeight="1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IR112" s="13"/>
      <c r="IS112" s="13"/>
    </row>
    <row r="113" spans="2:253" ht="15" customHeight="1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IR113" s="13"/>
      <c r="IS113" s="13"/>
    </row>
    <row r="114" spans="2:253" ht="15" customHeight="1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IR114" s="13"/>
      <c r="IS114" s="13"/>
    </row>
    <row r="115" spans="2:253" ht="15" customHeight="1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IR115" s="13"/>
      <c r="IS115" s="13"/>
    </row>
    <row r="116" spans="2:253" ht="15" customHeight="1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IR116" s="7"/>
      <c r="IS116" s="7"/>
    </row>
    <row r="117" spans="2:253" ht="15" customHeight="1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IR117" s="7"/>
      <c r="IS117" s="7"/>
    </row>
    <row r="118" spans="2:253" ht="15" customHeight="1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IR118" s="7"/>
      <c r="IS118" s="7"/>
    </row>
    <row r="119" spans="2:253" ht="15" customHeight="1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IR119" s="7"/>
      <c r="IS119" s="7"/>
    </row>
    <row r="120" spans="2:253" ht="15" customHeight="1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IR120" s="7"/>
      <c r="IS120" s="7"/>
    </row>
    <row r="121" spans="2:253" ht="15" customHeight="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IR121" s="7"/>
      <c r="IS121" s="7"/>
    </row>
    <row r="122" spans="2:253" ht="15" customHeight="1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IR122" s="7"/>
      <c r="IS122" s="7"/>
    </row>
    <row r="123" spans="2:253" ht="15" customHeight="1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IR123" s="7"/>
      <c r="IS123" s="7"/>
    </row>
    <row r="124" spans="2:253" ht="15" customHeight="1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IR124" s="7"/>
      <c r="IS124" s="7"/>
    </row>
    <row r="125" spans="2:253" ht="15" customHeight="1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IR125" s="7"/>
      <c r="IS125" s="7"/>
    </row>
    <row r="126" spans="2:253" ht="15" customHeight="1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2:253" ht="15" customHeight="1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2:253" ht="15" customHeight="1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2:20" ht="15" customHeight="1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2:20" ht="15" customHeight="1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2:20" ht="15" customHeight="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2:20" ht="15" customHeight="1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2:20" ht="15" customHeight="1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2:20" ht="15" customHeight="1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2:20" ht="15" customHeight="1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2:20" ht="15" customHeight="1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2:20" ht="15" customHeight="1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2:20" ht="15" customHeight="1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2:20" ht="15" customHeight="1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2:20" ht="15" customHeight="1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2:20" ht="15" customHeight="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2:20" ht="15" customHeight="1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2:20" ht="15" customHeight="1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2:20" ht="15" customHeight="1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2:20" ht="15" customHeight="1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2:20" ht="15" customHeight="1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2:20" ht="15" customHeight="1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2:20" ht="15" customHeight="1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2:20" ht="15" customHeight="1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2:20" ht="15" customHeight="1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2:20" ht="15" customHeight="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2:20" ht="15" customHeight="1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2:20" ht="15" customHeight="1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2:20" ht="15" customHeight="1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2:20" ht="15" customHeight="1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2:20" ht="15" customHeight="1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2:20" ht="15" customHeight="1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2:20" ht="15" customHeight="1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2:20" ht="15" customHeight="1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2:20" ht="15" customHeight="1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2:20" ht="15" customHeight="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2:20" ht="15" customHeight="1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2:20" ht="15" customHeight="1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2:20" ht="15" customHeight="1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2:20" ht="15" customHeight="1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2:20" ht="15" customHeight="1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2:20" ht="15" customHeight="1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2:20" ht="15" customHeight="1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2:20" ht="15" customHeight="1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2:20" ht="15" customHeight="1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2:20" ht="15" customHeight="1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2:20" ht="15" customHeight="1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2:20" ht="15" customHeight="1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2:20" ht="15" customHeight="1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2:20" ht="15" customHeight="1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2:20" ht="15" customHeight="1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2:20" ht="15" customHeight="1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2:20" ht="15" customHeight="1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2:20" ht="15" customHeight="1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2:20" ht="15" customHeight="1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2:20" ht="15" customHeight="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2:20" ht="15" customHeight="1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2:20" ht="15" customHeight="1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2:20" ht="15" customHeight="1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2:20" ht="15" customHeight="1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2:20" ht="15" customHeight="1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2:20" ht="15" customHeight="1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2:20" ht="15" customHeight="1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2:20" ht="15" customHeight="1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2:20" ht="15" customHeight="1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2:20" ht="15" customHeight="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2:20" ht="15" customHeight="1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2:20" ht="15" customHeight="1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2:20" ht="15" customHeight="1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2:20" ht="15" customHeight="1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2:20" ht="15" customHeight="1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2:20" ht="15" customHeight="1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2:20" ht="15" customHeight="1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2:20" ht="15" customHeight="1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2:20" ht="15" customHeight="1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2:20" ht="15" customHeight="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2:20" ht="15" customHeight="1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2:20" ht="15" customHeight="1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2:20" ht="15" customHeight="1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2:20" ht="15" customHeight="1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2:20" ht="15" customHeight="1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2:20" ht="15" customHeight="1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2:20" ht="15" customHeight="1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2:20" ht="15" customHeight="1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2:20" ht="15" customHeight="1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2:20" ht="15" customHeight="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2:20" ht="15" customHeight="1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2:20" ht="15" customHeight="1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2:20" ht="15" customHeight="1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2:20" ht="15" customHeight="1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2:20" ht="15" customHeight="1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2:20" ht="15" customHeight="1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2:20" ht="15" customHeight="1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2:20" ht="15" customHeight="1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2:20" ht="15" customHeight="1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2:20" ht="15" customHeight="1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2:20" ht="15" customHeight="1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2:20" ht="15" customHeight="1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2:20" ht="15" customHeight="1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2:20" ht="15" customHeight="1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2:20" ht="15" customHeight="1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2:20" ht="15" customHeight="1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2:20" ht="15" customHeight="1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2:20" ht="15" customHeight="1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2:20" ht="15" customHeight="1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2:20" ht="15" customHeight="1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2:20" ht="15" customHeight="1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2:20" ht="15" customHeight="1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2:20" ht="15" customHeight="1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2:20" ht="15" customHeight="1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2:20" ht="15" customHeight="1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2:20" ht="15" customHeight="1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2:20" ht="15" customHeight="1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2:20" ht="15" customHeight="1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2:20" ht="15" customHeight="1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2:20" ht="15" customHeight="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2:20" ht="15" customHeight="1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2:20" ht="15" customHeight="1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2:20" ht="15" customHeight="1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2:20" ht="15" customHeight="1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2:20" ht="15" customHeight="1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2:20" ht="15" customHeight="1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2:20" ht="15" customHeight="1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2:20" ht="15" customHeight="1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2:20" ht="15" customHeight="1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2:20" ht="15" customHeight="1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2:20" ht="15" customHeight="1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2:20" ht="15" customHeight="1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2:20" ht="15" customHeight="1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2:20" ht="15" customHeight="1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2:20" ht="15" customHeight="1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2:20" ht="15" customHeight="1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2:20" ht="15" customHeight="1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2:20" ht="15" customHeight="1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2:20" ht="15" customHeight="1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2:20" ht="15" customHeight="1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2:20" ht="15" customHeight="1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2:20" ht="15" customHeight="1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2:20" ht="15" customHeight="1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2:20" ht="15" customHeight="1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2:20" ht="15" customHeight="1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2:20" ht="15" customHeight="1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2:20" ht="15" customHeight="1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2:20" ht="15" customHeight="1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2:20" ht="15" customHeight="1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2:20" ht="15" customHeight="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2:20" ht="15" customHeight="1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2:20" ht="15" customHeight="1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2:20" ht="15" customHeight="1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2:20" ht="15" customHeight="1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2:20" ht="15" customHeight="1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2:20" ht="15" customHeight="1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2:20" ht="15" customHeight="1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2:20" ht="15" customHeight="1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2:20" ht="15" customHeight="1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2:20" ht="15" customHeight="1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2:20" ht="15" customHeight="1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2:20" ht="15" customHeight="1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2:20" ht="15" customHeight="1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2:20" ht="15" customHeight="1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2:20" ht="15" customHeight="1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2:20" ht="15" customHeight="1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2:20" ht="15" customHeight="1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2:20" ht="15" customHeight="1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2:20" ht="15" customHeight="1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2:20" ht="15" customHeight="1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2:20" ht="15" customHeight="1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2:20" ht="15" customHeight="1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2:20" ht="15" customHeight="1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2:20" ht="15" customHeight="1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2:20" ht="15" customHeight="1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2:20" ht="15" customHeight="1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2:20" ht="15" customHeight="1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2:20" ht="15" customHeight="1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2:20" ht="15" customHeight="1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2:20" ht="15" customHeight="1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2:20" ht="15" customHeight="1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2:20" ht="15" customHeight="1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2:20" ht="15" customHeight="1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2:20" ht="15" customHeight="1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2:20" ht="15" customHeight="1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2:20" ht="15" customHeight="1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2:20" ht="15" customHeight="1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2:20" ht="15" customHeight="1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2:20" ht="15" customHeight="1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2:20" ht="15" customHeight="1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2:20" ht="15" customHeight="1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2:20" ht="15" customHeight="1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2:20" ht="15" customHeight="1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2:20" ht="15" customHeight="1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2:20" ht="15" customHeight="1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2:20" ht="15" customHeight="1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2:20" ht="15" customHeight="1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2:20" ht="15" customHeight="1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2:20" ht="15" customHeight="1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2:20" ht="15" customHeight="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2:20" ht="15" customHeight="1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2:20" ht="15" customHeight="1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2:20" ht="15" customHeight="1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2:20" ht="15" customHeight="1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2:20" ht="15" customHeight="1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2:20" ht="15" customHeight="1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2:20" ht="15" customHeight="1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2:20" ht="15" customHeight="1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2:20" ht="15" customHeight="1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2:20" ht="15" customHeight="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2:20" ht="15" customHeight="1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2:20" ht="15" customHeight="1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2:20" ht="15" customHeight="1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2:20" ht="15" customHeight="1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spans="2:20" ht="15" customHeight="1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spans="2:20" ht="15" customHeight="1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spans="2:20" ht="15" customHeigh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spans="2:20" ht="15" customHeight="1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spans="2:20" ht="15" customHeight="1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2:20" ht="15" customHeight="1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2:20" ht="15" customHeight="1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spans="2:20" ht="15" customHeight="1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spans="2:20" ht="15" customHeight="1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spans="2:20" ht="15" customHeight="1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spans="2:20" ht="15" customHeight="1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spans="2:20" ht="15" customHeight="1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2:20" ht="15" customHeight="1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2:20" ht="15" customHeight="1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spans="2:20" ht="15" customHeight="1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spans="2:20" ht="15" customHeight="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spans="2:20" ht="15" customHeight="1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spans="2:20" ht="15" customHeight="1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spans="2:20" ht="15" customHeight="1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spans="2:20" ht="15" customHeight="1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spans="2:20" ht="15" customHeight="1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spans="2:20" ht="15" customHeight="1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spans="2:20" ht="15" customHeight="1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spans="2:20" ht="15" customHeight="1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spans="2:20" ht="15" customHeight="1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spans="2:20" ht="15" customHeight="1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spans="2:20" ht="15" customHeight="1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spans="2:20" ht="15" customHeight="1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spans="2:20" ht="15" customHeight="1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spans="2:20" ht="15" customHeight="1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spans="2:20" ht="15" customHeight="1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spans="2:20" ht="15" customHeight="1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spans="2:20" ht="15" customHeight="1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spans="2:20" ht="15" customHeight="1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spans="2:20" ht="15" customHeight="1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spans="2:20" ht="15" customHeight="1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spans="2:20" ht="15" customHeight="1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spans="2:20" ht="15" customHeight="1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spans="2:20" ht="15" customHeight="1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spans="2:20" ht="15" customHeight="1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spans="2:20" ht="15" customHeight="1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spans="2:20" ht="15" customHeight="1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spans="2:20" ht="15" customHeight="1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spans="2:20" ht="15" customHeight="1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spans="2:20" ht="15" customHeight="1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spans="2:20" ht="15" customHeight="1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spans="2:20" ht="15" customHeight="1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spans="2:20" ht="15" customHeight="1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spans="2:20" ht="15" customHeight="1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spans="2:20" ht="15" customHeight="1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spans="2:20" ht="15" customHeight="1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spans="2:20" ht="15" customHeight="1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spans="2:20" ht="15" customHeight="1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spans="2:20" ht="15" customHeight="1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spans="2:20" ht="15" customHeight="1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spans="2:20" ht="15" customHeight="1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spans="2:20" ht="15" customHeight="1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spans="2:20" ht="15" customHeight="1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2:20" ht="15" customHeight="1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spans="2:20" ht="15" customHeight="1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spans="2:20" ht="15" customHeight="1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spans="2:20" ht="15" customHeight="1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spans="2:20" ht="15" customHeight="1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spans="2:20" ht="15" customHeight="1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spans="2:20" ht="15" customHeight="1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spans="2:20" ht="15" customHeight="1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spans="2:20" ht="15" customHeight="1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spans="2:20" ht="15" customHeight="1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spans="2:20" ht="15" customHeight="1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spans="2:20" ht="15" customHeight="1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spans="2:20" ht="15" customHeight="1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spans="2:20" ht="15" customHeight="1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spans="2:20" ht="15" customHeight="1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spans="2:20" ht="15" customHeight="1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spans="2:20" ht="15" customHeight="1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spans="2:20" ht="15" customHeight="1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spans="2:20" ht="15" customHeight="1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spans="2:20" ht="15" customHeight="1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spans="2:20" ht="15" customHeight="1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spans="2:20" ht="15" customHeight="1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spans="2:20" ht="15" customHeight="1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spans="2:20" ht="15" customHeight="1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spans="2:20" ht="15" customHeight="1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spans="2:20" ht="15" customHeight="1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spans="2:20" ht="15" customHeight="1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spans="2:20" ht="15" customHeight="1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spans="2:20" ht="15" customHeight="1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spans="2:20" ht="15" customHeight="1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spans="2:20" ht="15" customHeight="1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spans="2:20" ht="15" customHeight="1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spans="2:20" ht="15" customHeight="1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spans="2:20" ht="15" customHeight="1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spans="2:20" ht="15" customHeight="1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spans="2:20" ht="15" customHeight="1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spans="2:20" ht="15" customHeight="1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spans="2:20" ht="15" customHeight="1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spans="2:20" ht="15" customHeight="1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spans="2:20" ht="15" customHeight="1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spans="2:20" ht="15" customHeight="1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spans="2:20" ht="15" customHeight="1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spans="2:20" ht="15" customHeight="1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spans="2:20" ht="15" customHeight="1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spans="2:20" ht="15" customHeight="1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spans="2:20" ht="15" customHeight="1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spans="2:20" ht="15" customHeight="1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spans="2:20" ht="15" customHeight="1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spans="2:20" ht="15" customHeight="1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spans="2:20" ht="15" customHeight="1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spans="2:20" ht="15" customHeight="1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spans="2:20" ht="15" customHeight="1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spans="2:20" ht="15" customHeight="1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spans="2:20" ht="15" customHeight="1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spans="2:20" ht="15" customHeight="1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spans="2:20" ht="15" customHeight="1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spans="2:20" ht="15" customHeight="1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spans="2:20" ht="15" customHeight="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spans="2:20" ht="15" customHeight="1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spans="2:20" ht="15" customHeight="1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spans="2:20" ht="15" customHeight="1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spans="2:20" ht="15" customHeight="1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spans="2:20" ht="15" customHeight="1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spans="2:20" ht="15" customHeight="1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spans="2:20" ht="15" customHeight="1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spans="2:20" ht="15" customHeight="1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spans="2:20" ht="15" customHeight="1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spans="2:20" ht="15" customHeight="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spans="2:20" ht="15" customHeight="1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spans="2:20" ht="15" customHeight="1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spans="2:20" ht="15" customHeight="1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spans="2:20" ht="15" customHeight="1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spans="2:20" ht="15" customHeight="1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spans="2:20" ht="15" customHeight="1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spans="2:20" ht="15" customHeight="1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spans="2:20" ht="15" customHeight="1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spans="2:20" ht="15" customHeight="1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spans="2:20" ht="15" customHeight="1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spans="2:20" ht="15" customHeight="1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spans="2:20" ht="15" customHeight="1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spans="2:20" ht="15" customHeight="1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spans="2:20" ht="15" customHeight="1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spans="2:20" ht="15" customHeight="1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spans="2:20" ht="15" customHeight="1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2:20" ht="15" customHeight="1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spans="2:20" ht="15" customHeight="1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spans="2:20" ht="15" customHeight="1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spans="2:20" ht="15" customHeight="1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spans="2:20" ht="15" customHeight="1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spans="2:20" ht="15" customHeight="1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spans="2:20" ht="15" customHeight="1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spans="2:20" ht="15" customHeight="1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spans="2:20" ht="15" customHeight="1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spans="2:20" ht="15" customHeight="1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spans="2:20" ht="15" customHeight="1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spans="2:20" ht="15" customHeight="1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2:20" ht="15" customHeight="1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spans="2:20" ht="15" customHeight="1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spans="2:20" ht="15" customHeight="1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spans="2:20" ht="15" customHeight="1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spans="2:20" ht="15" customHeight="1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spans="2:20" ht="15" customHeight="1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spans="2:20" ht="15" customHeight="1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spans="2:20" ht="15" customHeight="1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spans="2:20" ht="15" customHeight="1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spans="2:20" ht="15" customHeight="1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spans="2:20" ht="15" customHeight="1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spans="2:20" ht="15" customHeight="1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2:20" ht="15" customHeight="1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2:20" ht="15" customHeight="1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2:20" ht="15" customHeight="1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2:20" ht="15" customHeight="1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spans="2:20" ht="15" customHeight="1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2:20" ht="15" customHeight="1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2:20" ht="15" customHeight="1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2:20" ht="15" customHeight="1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2:20" ht="15" customHeight="1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2:20" ht="15" customHeight="1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2:20" ht="15" customHeight="1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2:20" ht="15" customHeight="1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2:20" ht="15" customHeight="1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2:20" ht="15" customHeight="1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2:20" ht="15" customHeight="1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2:20" ht="15" customHeight="1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2:20" ht="15" customHeight="1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2:20" ht="15" customHeight="1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2:20" ht="15" customHeight="1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2:20" ht="15" customHeight="1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2:20" ht="15" customHeight="1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2:20" ht="15" customHeight="1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2:20" ht="15" customHeight="1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2:20" ht="15" customHeight="1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2:20" ht="15" customHeight="1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2:20" ht="15" customHeight="1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2:20" ht="15" customHeight="1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2:20" ht="15" customHeight="1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2:20" ht="15" customHeight="1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2:20" ht="15" customHeight="1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2:20" ht="15" customHeight="1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2:20" ht="15" customHeight="1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2:20" ht="15" customHeight="1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2:20" ht="15" customHeight="1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2:20" ht="15" customHeight="1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2:20" ht="15" customHeight="1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2:20" ht="15" customHeight="1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2:20" ht="15" customHeight="1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2:20" ht="15" customHeight="1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2:20" ht="15" customHeight="1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2:20" ht="15" customHeight="1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spans="2:20" ht="15" customHeight="1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2:20" ht="15" customHeight="1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2:20" ht="15" customHeight="1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2:20" ht="15" customHeight="1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2:20" ht="15" customHeight="1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2:20" ht="15" customHeight="1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2:20" ht="15" customHeight="1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2:20" ht="15" customHeight="1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2:20" ht="15" customHeight="1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2:20" ht="15" customHeight="1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2:20" ht="15" customHeight="1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2:20" ht="15" customHeight="1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2:20" ht="15" customHeight="1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2:20" ht="15" customHeight="1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2:20" ht="15" customHeight="1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2:20" ht="15" customHeight="1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2:20" ht="15" customHeight="1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2:20" ht="15" customHeight="1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2:20" ht="15" customHeight="1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2:20" ht="15" customHeight="1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2:20" ht="15" customHeight="1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2:20" ht="15" customHeight="1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2:20" ht="15" customHeight="1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2:20" ht="15" customHeight="1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2:20" ht="15" customHeight="1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2:20" ht="15" customHeight="1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2:20" ht="15" customHeight="1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2:20" ht="15" customHeight="1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2:20" ht="15" customHeight="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2:20" ht="15" customHeight="1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2:20" ht="15" customHeight="1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2:20" ht="15" customHeight="1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2:20" ht="15" customHeight="1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2:20" ht="15" customHeight="1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2:20" ht="15" customHeight="1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2:20" ht="15" customHeight="1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2:20" ht="15" customHeight="1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2:20" ht="15" customHeight="1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2:20" ht="15" customHeight="1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2:20" ht="15" customHeight="1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2:20" ht="15" customHeight="1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2:20" ht="15" customHeight="1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2:20" ht="15" customHeight="1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2:20" ht="15" customHeight="1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2:20" ht="15" customHeight="1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2:20" ht="15" customHeight="1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2:20" ht="15" customHeight="1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2:20" ht="15" customHeight="1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2:20" ht="15" customHeight="1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2:20" ht="15" customHeight="1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2:20" ht="15" customHeight="1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2:20" ht="15" customHeight="1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2:20" ht="15" customHeight="1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2:20" ht="15" customHeight="1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2:20" ht="15" customHeight="1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2:20" ht="15" customHeight="1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2:20" ht="15" customHeight="1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2:20" ht="15" customHeight="1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2:20" ht="15" customHeight="1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2:20" ht="15" customHeight="1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2:20" ht="15" customHeight="1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2:20" ht="15" customHeight="1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2:20" ht="15" customHeight="1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2:20" ht="15" customHeight="1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2:20" ht="15" customHeight="1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2:20" ht="15" customHeight="1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2:20" ht="15" customHeight="1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2:20" ht="15" customHeight="1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2:20" ht="15" customHeight="1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2:20" ht="15" customHeight="1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2:20" ht="15" customHeight="1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2:20" ht="15" customHeight="1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2:20" ht="15" customHeight="1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2:20" ht="15" customHeight="1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2:20" ht="15" customHeight="1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2:20" ht="15" customHeight="1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2:20" ht="15" customHeight="1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2:20" ht="15" customHeight="1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2:20" ht="15" customHeight="1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2:20" ht="15" customHeight="1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2:20" ht="15" customHeight="1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2:20" ht="15" customHeight="1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2:20" ht="15" customHeight="1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2:20" ht="15" customHeight="1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2:20" ht="15" customHeight="1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2:20" ht="15" customHeight="1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2:20" ht="15" customHeight="1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2:20" ht="15" customHeight="1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2:20" ht="15" customHeight="1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2:20" ht="15" customHeight="1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2:20" ht="15" customHeight="1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2:20" ht="15" customHeight="1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2:20" ht="15" customHeight="1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2:20" ht="15" customHeight="1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2:20" ht="15" customHeight="1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2:20" ht="15" customHeight="1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2:20" ht="15" customHeight="1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spans="2:20" ht="15" customHeight="1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spans="2:20" ht="15" customHeight="1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spans="2:20" ht="15" customHeight="1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spans="2:20" ht="15" customHeight="1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spans="2:20" ht="15" customHeight="1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spans="2:20" ht="15" customHeight="1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spans="2:20" ht="15" customHeight="1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spans="2:20" ht="15" customHeight="1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spans="2:20" ht="15" customHeight="1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spans="2:20" ht="15" customHeight="1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spans="2:20" ht="15" customHeight="1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spans="2:20" ht="15" customHeight="1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spans="2:20" ht="15" customHeight="1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spans="2:20" ht="15" customHeight="1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spans="2:20" ht="15" customHeight="1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spans="2:20" ht="15" customHeight="1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spans="2:20" ht="15" customHeight="1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spans="2:20" ht="15" customHeight="1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spans="2:20" ht="15" customHeight="1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spans="2:20" ht="15" customHeight="1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spans="2:20" ht="15" customHeight="1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spans="2:20" ht="15" customHeight="1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spans="2:20" ht="15" customHeight="1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spans="2:20" ht="15" customHeight="1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spans="2:20" ht="15" customHeight="1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spans="2:20" ht="15" customHeight="1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spans="2:20" ht="15" customHeight="1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spans="2:20" ht="15" customHeight="1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spans="2:20" ht="15" customHeight="1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spans="2:20" ht="15" customHeight="1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spans="2:20" ht="15" customHeight="1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spans="2:20" ht="15" customHeight="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spans="2:20" ht="15" customHeight="1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spans="2:20" ht="15" customHeight="1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spans="2:20" ht="15" customHeight="1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spans="2:20" ht="15" customHeight="1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spans="2:20" ht="15" customHeight="1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spans="2:20" ht="15" customHeight="1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spans="2:20" ht="15" customHeight="1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spans="2:20" ht="15" customHeight="1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spans="2:20" ht="15" customHeight="1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spans="2:20" ht="15" customHeight="1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spans="2:20" ht="15" customHeight="1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spans="2:20" ht="15" customHeight="1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spans="2:20" ht="15" customHeight="1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spans="2:20" ht="15" customHeight="1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spans="2:20" ht="15" customHeight="1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spans="2:20" ht="15" customHeight="1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spans="2:20" ht="15" customHeight="1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spans="2:20" ht="15" customHeight="1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spans="2:20" ht="15" customHeight="1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spans="2:20" ht="15" customHeight="1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spans="2:20" ht="15" customHeight="1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</row>
    <row r="693" spans="2:20" ht="15" customHeight="1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</row>
    <row r="694" spans="2:20" ht="15" customHeight="1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</row>
    <row r="695" spans="2:20" ht="15" customHeight="1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</row>
    <row r="696" spans="2:20" ht="15" customHeight="1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</row>
    <row r="697" spans="2:20" ht="15" customHeight="1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</row>
    <row r="698" spans="2:20" ht="15" customHeight="1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</row>
    <row r="699" spans="2:20" ht="15" customHeight="1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</row>
    <row r="700" spans="2:20" ht="15" customHeight="1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</row>
    <row r="701" spans="2:20" ht="15" customHeight="1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</row>
    <row r="702" spans="2:20" ht="15" customHeight="1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</row>
    <row r="703" spans="2:20" ht="15" customHeight="1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</row>
    <row r="704" spans="2:20" ht="15" customHeight="1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</row>
    <row r="705" spans="2:14" ht="15" customHeight="1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</row>
    <row r="706" spans="2:14" ht="15" customHeight="1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</row>
    <row r="707" spans="2:14" ht="15" customHeight="1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</row>
    <row r="708" spans="2:14" ht="15" customHeight="1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</row>
    <row r="709" spans="2:14" ht="15" customHeight="1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</row>
    <row r="710" spans="2:14" ht="15" customHeight="1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</row>
    <row r="711" spans="2:14" ht="15" customHeight="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</row>
    <row r="712" spans="2:14" ht="15" customHeight="1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</row>
    <row r="713" spans="2:14" ht="15" customHeight="1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</row>
    <row r="714" spans="2:14" ht="15" customHeight="1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</row>
    <row r="715" spans="2:14" ht="15" customHeight="1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</row>
    <row r="716" spans="2:14" ht="15" customHeight="1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</row>
    <row r="717" spans="2:14" ht="15" customHeight="1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</row>
    <row r="718" spans="2:14" ht="15" customHeight="1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</row>
    <row r="719" spans="2:14" ht="15" customHeight="1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</row>
    <row r="720" spans="2:14" ht="15" customHeight="1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</row>
    <row r="721" spans="2:14" ht="15" customHeight="1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</row>
    <row r="722" spans="2:14" ht="15" customHeight="1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</row>
    <row r="723" spans="2:14" ht="15" customHeight="1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</row>
    <row r="724" spans="2:14" ht="15" customHeight="1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</row>
    <row r="725" spans="2:14" ht="15" customHeight="1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</row>
    <row r="726" spans="2:14" ht="15" customHeight="1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</row>
    <row r="727" spans="2:14" ht="15" customHeight="1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</row>
    <row r="728" spans="2:14" ht="15" customHeight="1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</row>
    <row r="729" spans="2:14" ht="15" customHeight="1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</row>
    <row r="730" spans="2:14" ht="15" customHeight="1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</row>
    <row r="731" spans="2:14" ht="15" customHeight="1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</row>
    <row r="732" spans="2:14" ht="15" customHeight="1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</row>
    <row r="733" spans="2:14" ht="15" customHeight="1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</row>
    <row r="734" spans="2:14" ht="15" customHeight="1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</row>
    <row r="735" spans="2:14" ht="15" customHeight="1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</row>
    <row r="736" spans="2:14" ht="15" customHeight="1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</row>
    <row r="737" spans="2:14" ht="15" customHeight="1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</row>
    <row r="738" spans="2:14" ht="15" customHeight="1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</row>
    <row r="739" spans="2:14" ht="15" customHeight="1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</row>
    <row r="740" spans="2:14" ht="15" customHeight="1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</row>
    <row r="741" spans="2:14" ht="15" customHeight="1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</row>
    <row r="742" spans="2:14" ht="15" customHeight="1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</row>
    <row r="743" spans="2:14" ht="15" customHeight="1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</row>
    <row r="744" spans="2:14" ht="15" customHeight="1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</row>
    <row r="745" spans="2:14" ht="15" customHeight="1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</row>
    <row r="746" spans="2:14" ht="15" customHeight="1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</row>
    <row r="747" spans="2:14" ht="15" customHeight="1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</row>
    <row r="748" spans="2:14" ht="15" customHeight="1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</row>
    <row r="749" spans="2:14" ht="15" customHeight="1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</row>
    <row r="750" spans="2:14" ht="15" customHeight="1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</row>
    <row r="751" spans="2:14" ht="15" customHeight="1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</row>
    <row r="752" spans="2:14" ht="15" customHeight="1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</row>
    <row r="753" spans="2:14" ht="15" customHeight="1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</row>
    <row r="754" spans="2:14" ht="15" customHeight="1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</row>
    <row r="755" spans="2:14" ht="15" customHeight="1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</row>
    <row r="756" spans="2:14" ht="15" customHeight="1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</row>
    <row r="757" spans="2:14" ht="15" customHeight="1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</row>
    <row r="758" spans="2:14" ht="15" customHeight="1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</row>
    <row r="759" spans="2:14" ht="15" customHeight="1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</row>
    <row r="760" spans="2:14" ht="15" customHeight="1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</row>
    <row r="761" spans="2:14" ht="15" customHeight="1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</row>
    <row r="762" spans="2:14" ht="15" customHeight="1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</row>
    <row r="763" spans="2:14" ht="15" customHeight="1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</row>
    <row r="764" spans="2:14" ht="15" customHeight="1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</row>
    <row r="765" spans="2:14" ht="15" customHeight="1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</row>
  </sheetData>
  <mergeCells count="1">
    <mergeCell ref="B1:B2"/>
  </mergeCells>
  <phoneticPr fontId="3" type="noConversion"/>
  <dataValidations xWindow="572" yWindow="311" count="1">
    <dataValidation type="list" allowBlank="1" showInputMessage="1" showErrorMessage="1" promptTitle="Select Time Series for Graph" prompt="Choose a Time Series to be Graphed" sqref="D8:D10">
      <formula1>$IJ$3:$IJ$33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7 A766:XFD1048576 A99:A115 IT99:XFD115 A44:A98 A24:A43 S14:XFD14 U24:XFD43 A116:A661 U582:XFD661 U44:XFD98 A662:A765 O692:XFD765 U99:IQ115 U662:XFD667 U668:XFD668 U116:XFD141 U142:XFD251 U252:XFD361 U362:XFD471 U472:XFD581 U669:XFD691 A11:XFD13 A8:C8 E8:XFD8 A9:C9 E9:XFD9 A10:C10 E10:XFD10 U15:XFD15 A14:A15" emptyCellReferenc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G5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26" bestFit="1" customWidth="1"/>
    <col min="4" max="4" width="32.28515625" bestFit="1" customWidth="1"/>
    <col min="5" max="5" width="20.7109375" bestFit="1" customWidth="1"/>
    <col min="6" max="6" width="16.140625" bestFit="1" customWidth="1"/>
    <col min="7" max="7" width="31.140625" bestFit="1" customWidth="1"/>
    <col min="8" max="8" width="16.140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7">
      <c r="A1" t="s">
        <v>90</v>
      </c>
      <c r="B1" t="s">
        <v>91</v>
      </c>
      <c r="C1" s="4">
        <v>41254.058761574073</v>
      </c>
    </row>
    <row r="2" spans="1:7">
      <c r="A2" t="s">
        <v>92</v>
      </c>
      <c r="B2" t="s">
        <v>93</v>
      </c>
      <c r="C2" t="s">
        <v>94</v>
      </c>
    </row>
    <row r="3" spans="1:7">
      <c r="A3" t="s">
        <v>66</v>
      </c>
      <c r="B3" t="s">
        <v>95</v>
      </c>
      <c r="C3" t="s">
        <v>87</v>
      </c>
      <c r="D3" t="s">
        <v>89</v>
      </c>
      <c r="E3" t="s">
        <v>86</v>
      </c>
      <c r="F3" t="s">
        <v>85</v>
      </c>
      <c r="G3" t="s">
        <v>88</v>
      </c>
    </row>
    <row r="4" spans="1:7">
      <c r="A4" t="s">
        <v>96</v>
      </c>
      <c r="B4" t="s">
        <v>91</v>
      </c>
      <c r="C4" s="5">
        <v>41244</v>
      </c>
    </row>
    <row r="5" spans="1:7">
      <c r="A5" t="s">
        <v>97</v>
      </c>
      <c r="B5" t="s">
        <v>91</v>
      </c>
      <c r="C5">
        <v>38</v>
      </c>
    </row>
  </sheetData>
  <phoneticPr fontId="3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E13" sqref="A1:XFD1048576"/>
    </sheetView>
  </sheetViews>
  <sheetFormatPr defaultRowHeight="12.75"/>
  <cols>
    <col min="1" max="2" width="4.85546875" bestFit="1" customWidth="1"/>
    <col min="3" max="3" width="2" customWidth="1"/>
  </cols>
  <sheetData>
    <row r="1" spans="1:3">
      <c r="A1" t="s">
        <v>98</v>
      </c>
      <c r="B1" t="s">
        <v>99</v>
      </c>
      <c r="C1">
        <v>1</v>
      </c>
    </row>
  </sheetData>
  <phoneticPr fontId="3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ReportPeriodMap</vt:lpstr>
      <vt:lpstr>Region Plan Report</vt:lpstr>
      <vt:lpstr>ReportCriteria</vt:lpstr>
      <vt:lpstr>SWMETA2</vt:lpstr>
      <vt:lpstr>ReportCriteria!ExternalData_1</vt:lpstr>
      <vt:lpstr>ReportPeriodMap!ExternalData_1</vt:lpstr>
      <vt:lpstr>SWMETA2!ExternalData_1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vudaychandra</cp:lastModifiedBy>
  <cp:lastPrinted>2007-04-09T19:34:25Z</cp:lastPrinted>
  <dcterms:created xsi:type="dcterms:W3CDTF">2005-03-12T00:59:49Z</dcterms:created>
  <dcterms:modified xsi:type="dcterms:W3CDTF">2013-05-01T09:31:59Z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