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Hanoi University of Science and Technology\2021\Project\TN_TDD_2021\Software\TDDFinalV3\"/>
    </mc:Choice>
  </mc:AlternateContent>
  <xr:revisionPtr revIDLastSave="0" documentId="13_ncr:1_{E01D6032-6E1E-4C66-B745-AD1DCBC3FCA6}" xr6:coauthVersionLast="47" xr6:coauthVersionMax="47" xr10:uidLastSave="{00000000-0000-0000-0000-000000000000}"/>
  <bookViews>
    <workbookView xWindow="-108" yWindow="-108" windowWidth="23256" windowHeight="12456" xr2:uid="{7D2E5422-FE0C-4823-9261-6A9EB9C358FB}"/>
  </bookViews>
  <sheets>
    <sheet name="RS485" sheetId="5" r:id="rId1"/>
    <sheet name="Message" sheetId="3" r:id="rId2"/>
    <sheet name="Timer" sheetId="1" r:id="rId3"/>
    <sheet name="ADC" sheetId="2" r:id="rId4"/>
    <sheet name="HMI_UAR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3" i="1"/>
  <c r="E6" i="1"/>
  <c r="E4" i="1"/>
  <c r="E5" i="1"/>
  <c r="E2" i="1"/>
  <c r="C2" i="2"/>
  <c r="D2" i="2" s="1"/>
  <c r="C4" i="2"/>
  <c r="D4" i="2" s="1"/>
  <c r="C3" i="2"/>
  <c r="D3" i="2" s="1"/>
  <c r="D5" i="2"/>
  <c r="D6" i="2"/>
</calcChain>
</file>

<file path=xl/sharedStrings.xml><?xml version="1.0" encoding="utf-8"?>
<sst xmlns="http://schemas.openxmlformats.org/spreadsheetml/2006/main" count="244" uniqueCount="115">
  <si>
    <t>Period(ms)</t>
  </si>
  <si>
    <t>fOSC (Hz)</t>
  </si>
  <si>
    <t>PSC</t>
  </si>
  <si>
    <t>RCR</t>
  </si>
  <si>
    <t>Conter Period</t>
  </si>
  <si>
    <t>Comment</t>
  </si>
  <si>
    <t xml:space="preserve">Timer 2 </t>
  </si>
  <si>
    <t>Avdd</t>
  </si>
  <si>
    <t>adcMax</t>
  </si>
  <si>
    <t>adcGet</t>
  </si>
  <si>
    <t>Vin</t>
  </si>
  <si>
    <t>Isense</t>
  </si>
  <si>
    <t>Vb14</t>
  </si>
  <si>
    <t>Vb12</t>
  </si>
  <si>
    <t>2.5Vref</t>
  </si>
  <si>
    <t>Frame Start</t>
  </si>
  <si>
    <t>0x7A</t>
  </si>
  <si>
    <t>Frame length</t>
  </si>
  <si>
    <t>Group ID</t>
  </si>
  <si>
    <t>Receiver Address</t>
  </si>
  <si>
    <t>Sender Address</t>
  </si>
  <si>
    <t>Message Type</t>
  </si>
  <si>
    <t>Frame End</t>
  </si>
  <si>
    <t>0x00</t>
  </si>
  <si>
    <t>0x7F</t>
  </si>
  <si>
    <t>0x31</t>
  </si>
  <si>
    <t>0x32</t>
  </si>
  <si>
    <t>0x33</t>
  </si>
  <si>
    <t>Data length</t>
  </si>
  <si>
    <t xml:space="preserve"> </t>
  </si>
  <si>
    <t>Timer 4</t>
  </si>
  <si>
    <t>Timer 5</t>
  </si>
  <si>
    <t>Watchdog</t>
  </si>
  <si>
    <t>Timer 8</t>
  </si>
  <si>
    <t>DATA Payload</t>
  </si>
  <si>
    <t>Send Display Data To ESP32</t>
  </si>
  <si>
    <t>0x01(ESP32)</t>
  </si>
  <si>
    <t>0x00 (MCU)</t>
  </si>
  <si>
    <t>Require Parameters from ESP32's EEPROM</t>
  </si>
  <si>
    <t>0x00(MCU)</t>
  </si>
  <si>
    <t>ESP32 sends parameters to MCU</t>
  </si>
  <si>
    <t>Message count (H-L) (2byte)</t>
  </si>
  <si>
    <t>rawVol0x100</t>
  </si>
  <si>
    <t>rawVol1x100</t>
  </si>
  <si>
    <t>rawVol6x100</t>
  </si>
  <si>
    <t>rawVol7x100</t>
  </si>
  <si>
    <t>rawVol14x100</t>
  </si>
  <si>
    <t>fVol0x100</t>
  </si>
  <si>
    <t>fVol1x100</t>
  </si>
  <si>
    <t>fVol6x100</t>
  </si>
  <si>
    <t>fVol7x100</t>
  </si>
  <si>
    <t>fVol14x100</t>
  </si>
  <si>
    <t>vTorqueSPx100</t>
  </si>
  <si>
    <t>vSpeedSPx100</t>
  </si>
  <si>
    <t>vIax100</t>
  </si>
  <si>
    <t>vIfx100</t>
  </si>
  <si>
    <t>vVbusx100</t>
  </si>
  <si>
    <t>Iax10</t>
  </si>
  <si>
    <t>TorqueSPx10</t>
  </si>
  <si>
    <t>SpeedSP</t>
  </si>
  <si>
    <t>Ifx10</t>
  </si>
  <si>
    <t>Vbus</t>
  </si>
  <si>
    <t>Speed</t>
  </si>
  <si>
    <t>Torquex10</t>
  </si>
  <si>
    <t>machineState</t>
  </si>
  <si>
    <t>RampIaState</t>
  </si>
  <si>
    <t>RampSpeedState</t>
  </si>
  <si>
    <t>56 - 58</t>
  </si>
  <si>
    <t>Timer6</t>
  </si>
  <si>
    <t>0x0E</t>
  </si>
  <si>
    <t>0x51</t>
  </si>
  <si>
    <t>0x52</t>
  </si>
  <si>
    <t>RUN</t>
  </si>
  <si>
    <t>STOP</t>
  </si>
  <si>
    <t>0x02 (HMI)</t>
  </si>
  <si>
    <t>0x53</t>
  </si>
  <si>
    <t>0x54</t>
  </si>
  <si>
    <t>0x55</t>
  </si>
  <si>
    <t>0x56</t>
  </si>
  <si>
    <t>0x57</t>
  </si>
  <si>
    <t>ENABLE_DISABLE</t>
  </si>
  <si>
    <t>TORQUE/SPEED</t>
  </si>
  <si>
    <t>LOCAL_REMOTE</t>
  </si>
  <si>
    <t>Slidebar h0</t>
  </si>
  <si>
    <t>Slidebar h1</t>
  </si>
  <si>
    <t>Slidebar h2</t>
  </si>
  <si>
    <t>0x09</t>
  </si>
  <si>
    <t>0x58</t>
  </si>
  <si>
    <t>FAULT_RESET</t>
  </si>
  <si>
    <t>0x59</t>
  </si>
  <si>
    <t>0x12</t>
  </si>
  <si>
    <t>0x5A</t>
  </si>
  <si>
    <t>FWD_REV</t>
  </si>
  <si>
    <t>0x00 (PC)</t>
  </si>
  <si>
    <t>0x01</t>
  </si>
  <si>
    <t>Speed_H</t>
  </si>
  <si>
    <t>Speed_L</t>
  </si>
  <si>
    <t>Ia_x100H</t>
  </si>
  <si>
    <t>Ia_x100L</t>
  </si>
  <si>
    <t>0x01(MCU)</t>
  </si>
  <si>
    <t>0x00(PC)</t>
  </si>
  <si>
    <t>0x01 (MCU)</t>
  </si>
  <si>
    <t>Request data</t>
  </si>
  <si>
    <t>Send data to PC</t>
  </si>
  <si>
    <t xml:space="preserve">Chú ý: </t>
  </si>
  <si>
    <t>Địa chỉ MCU = 0x00: General call</t>
  </si>
  <si>
    <t>mSTATE</t>
  </si>
  <si>
    <t>mState</t>
  </si>
  <si>
    <t>Standstill</t>
  </si>
  <si>
    <t>FAULT</t>
  </si>
  <si>
    <t>0x7a</t>
  </si>
  <si>
    <t>0x14</t>
  </si>
  <si>
    <t>0x0b</t>
  </si>
  <si>
    <t>SpeedSign</t>
  </si>
  <si>
    <t>CurrentSign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</si>
</sst>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15" borderId="1" xfId="0" applyFill="1" applyBorder="1"/>
    <xf numFmtId="0" fontId="0" fillId="2" borderId="1" xfId="0" applyFill="1" applyBorder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0" borderId="3" xfId="0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2" borderId="1" xfId="0" applyFill="1" applyBorder="1" applyAlignment="1">
      <alignment horizontal="right"/>
    </xf>
    <xf numFmtId="0" fontId="0" fillId="14" borderId="1" xfId="0" applyFill="1" applyBorder="1" applyAlignment="1">
      <alignment horizontal="right"/>
    </xf>
    <xf numFmtId="0" fontId="2" fillId="8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right" vertical="center" wrapText="1"/>
    </xf>
    <xf numFmtId="0" fontId="2" fillId="10" borderId="1" xfId="0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right" vertical="center" wrapText="1"/>
    </xf>
    <xf numFmtId="0" fontId="2" fillId="14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0" xfId="0" applyFont="1"/>
    <xf numFmtId="0" fontId="7" fillId="7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6F67-2F21-487B-A222-3C4B787532A7}">
  <dimension ref="A1:T11"/>
  <sheetViews>
    <sheetView tabSelected="1" zoomScale="85" zoomScaleNormal="85" workbookViewId="0">
      <selection activeCell="G25" sqref="G25"/>
    </sheetView>
  </sheetViews>
  <sheetFormatPr defaultRowHeight="14.4" x14ac:dyDescent="0.3"/>
  <cols>
    <col min="1" max="1" width="11.5546875" bestFit="1" customWidth="1"/>
    <col min="2" max="2" width="29.44140625" style="1" bestFit="1" customWidth="1"/>
    <col min="3" max="3" width="10" bestFit="1" customWidth="1"/>
    <col min="4" max="5" width="12" bestFit="1" customWidth="1"/>
    <col min="6" max="6" width="9.109375" style="54"/>
    <col min="7" max="7" width="8.33203125" bestFit="1" customWidth="1"/>
    <col min="8" max="8" width="11.109375" bestFit="1" customWidth="1"/>
    <col min="9" max="9" width="10.88671875" customWidth="1"/>
    <col min="10" max="10" width="10.109375" customWidth="1"/>
    <col min="11" max="11" width="10.88671875" customWidth="1"/>
    <col min="12" max="12" width="10.6640625" customWidth="1"/>
    <col min="13" max="13" width="14.88671875" bestFit="1" customWidth="1"/>
    <col min="14" max="14" width="10.6640625" bestFit="1" customWidth="1"/>
    <col min="15" max="15" width="11.5546875" bestFit="1" customWidth="1"/>
    <col min="20" max="20" width="40" bestFit="1" customWidth="1"/>
  </cols>
  <sheetData>
    <row r="1" spans="1:20" x14ac:dyDescent="0.3">
      <c r="A1" s="2"/>
      <c r="B1" s="2"/>
      <c r="C1" s="2"/>
      <c r="D1" s="2"/>
      <c r="E1" s="2"/>
      <c r="F1" s="5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62.4" x14ac:dyDescent="0.3">
      <c r="A2" s="5" t="s">
        <v>15</v>
      </c>
      <c r="B2" s="6" t="s">
        <v>17</v>
      </c>
      <c r="C2" s="7" t="s">
        <v>18</v>
      </c>
      <c r="D2" s="8" t="s">
        <v>19</v>
      </c>
      <c r="E2" s="9" t="s">
        <v>20</v>
      </c>
      <c r="F2" s="9" t="s">
        <v>41</v>
      </c>
      <c r="G2" s="64" t="s">
        <v>21</v>
      </c>
      <c r="H2" s="25" t="s">
        <v>28</v>
      </c>
      <c r="I2" s="56" t="s">
        <v>34</v>
      </c>
      <c r="J2" s="57"/>
      <c r="K2" s="57"/>
      <c r="L2" s="57"/>
      <c r="M2" s="57"/>
      <c r="N2" s="57"/>
      <c r="O2" s="57"/>
      <c r="P2" s="57"/>
      <c r="Q2" s="57"/>
      <c r="R2" s="57"/>
      <c r="S2" s="11" t="s">
        <v>22</v>
      </c>
      <c r="T2" s="25" t="s">
        <v>5</v>
      </c>
    </row>
    <row r="3" spans="1:20" ht="15.6" x14ac:dyDescent="0.3">
      <c r="A3" s="12" t="s">
        <v>16</v>
      </c>
      <c r="B3" s="62">
        <v>20</v>
      </c>
      <c r="C3" s="24" t="s">
        <v>23</v>
      </c>
      <c r="D3" s="14" t="s">
        <v>99</v>
      </c>
      <c r="E3" s="15" t="s">
        <v>93</v>
      </c>
      <c r="F3" s="53"/>
      <c r="G3" s="33" t="s">
        <v>94</v>
      </c>
      <c r="H3">
        <v>11</v>
      </c>
      <c r="I3" s="45"/>
      <c r="J3" s="46"/>
      <c r="K3" s="47"/>
      <c r="L3" s="48"/>
      <c r="M3" s="49"/>
      <c r="N3" s="50"/>
      <c r="O3" s="50"/>
      <c r="P3" s="50"/>
      <c r="Q3" s="50"/>
      <c r="R3" s="50"/>
      <c r="S3" s="21" t="s">
        <v>24</v>
      </c>
      <c r="T3" s="32" t="s">
        <v>102</v>
      </c>
    </row>
    <row r="4" spans="1:20" ht="15.6" x14ac:dyDescent="0.3">
      <c r="A4" s="12" t="s">
        <v>16</v>
      </c>
      <c r="B4" s="62">
        <v>20</v>
      </c>
      <c r="C4" s="24" t="s">
        <v>23</v>
      </c>
      <c r="D4" s="14" t="s">
        <v>100</v>
      </c>
      <c r="E4" s="15" t="s">
        <v>101</v>
      </c>
      <c r="F4" s="53"/>
      <c r="G4" s="33" t="s">
        <v>94</v>
      </c>
      <c r="H4" s="26">
        <v>11</v>
      </c>
      <c r="I4" s="45" t="s">
        <v>95</v>
      </c>
      <c r="J4" s="46" t="s">
        <v>96</v>
      </c>
      <c r="K4" s="47" t="s">
        <v>97</v>
      </c>
      <c r="L4" s="48" t="s">
        <v>98</v>
      </c>
      <c r="M4" s="20" t="s">
        <v>106</v>
      </c>
      <c r="N4" s="23" t="s">
        <v>113</v>
      </c>
      <c r="O4" s="23" t="s">
        <v>114</v>
      </c>
      <c r="P4" s="23"/>
      <c r="Q4" s="23"/>
      <c r="R4" s="23"/>
      <c r="S4" s="21" t="s">
        <v>24</v>
      </c>
      <c r="T4" s="28" t="s">
        <v>103</v>
      </c>
    </row>
    <row r="5" spans="1:20" x14ac:dyDescent="0.3">
      <c r="A5" s="55" t="s">
        <v>110</v>
      </c>
      <c r="B5" s="55" t="s">
        <v>111</v>
      </c>
      <c r="C5" s="55" t="s">
        <v>23</v>
      </c>
      <c r="D5" s="55" t="s">
        <v>23</v>
      </c>
      <c r="E5" s="55" t="s">
        <v>93</v>
      </c>
      <c r="F5" s="55" t="s">
        <v>23</v>
      </c>
      <c r="G5" s="55" t="s">
        <v>94</v>
      </c>
      <c r="H5" s="55" t="s">
        <v>112</v>
      </c>
      <c r="I5" s="55" t="s">
        <v>23</v>
      </c>
      <c r="J5" s="55" t="s">
        <v>23</v>
      </c>
      <c r="K5" s="55" t="s">
        <v>23</v>
      </c>
      <c r="L5" s="55" t="s">
        <v>23</v>
      </c>
      <c r="M5" s="55" t="s">
        <v>23</v>
      </c>
      <c r="N5" s="55" t="s">
        <v>23</v>
      </c>
      <c r="O5" s="55" t="s">
        <v>23</v>
      </c>
      <c r="P5" s="55" t="s">
        <v>23</v>
      </c>
      <c r="Q5" s="55" t="s">
        <v>23</v>
      </c>
      <c r="R5" s="55" t="s">
        <v>23</v>
      </c>
      <c r="S5" s="55" t="s">
        <v>24</v>
      </c>
    </row>
    <row r="6" spans="1:20" x14ac:dyDescent="0.3">
      <c r="A6" s="63" t="s">
        <v>104</v>
      </c>
      <c r="B6" s="1" t="s">
        <v>105</v>
      </c>
    </row>
    <row r="7" spans="1:20" x14ac:dyDescent="0.3">
      <c r="B7" s="1" t="s">
        <v>107</v>
      </c>
    </row>
    <row r="8" spans="1:20" x14ac:dyDescent="0.3">
      <c r="B8" s="1">
        <v>0</v>
      </c>
      <c r="C8" t="s">
        <v>108</v>
      </c>
    </row>
    <row r="9" spans="1:20" x14ac:dyDescent="0.3">
      <c r="B9" s="1">
        <v>1</v>
      </c>
      <c r="C9" t="s">
        <v>73</v>
      </c>
    </row>
    <row r="10" spans="1:20" x14ac:dyDescent="0.3">
      <c r="B10" s="1">
        <v>2</v>
      </c>
      <c r="C10" t="s">
        <v>72</v>
      </c>
    </row>
    <row r="11" spans="1:20" x14ac:dyDescent="0.3">
      <c r="B11" s="1">
        <v>3</v>
      </c>
      <c r="C11" t="s">
        <v>109</v>
      </c>
    </row>
  </sheetData>
  <mergeCells count="1">
    <mergeCell ref="I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CE69-0E0C-4F57-8CAB-505DCBFF47CD}">
  <dimension ref="A1:AO21"/>
  <sheetViews>
    <sheetView topLeftCell="D1" zoomScale="70" zoomScaleNormal="70" workbookViewId="0">
      <selection activeCell="AO9" sqref="A1:AO9"/>
    </sheetView>
  </sheetViews>
  <sheetFormatPr defaultRowHeight="14.4" x14ac:dyDescent="0.3"/>
  <cols>
    <col min="1" max="1" width="15.5546875" bestFit="1" customWidth="1"/>
    <col min="2" max="2" width="12.6640625" bestFit="1" customWidth="1"/>
    <col min="3" max="3" width="12.44140625" style="1" bestFit="1" customWidth="1"/>
    <col min="4" max="5" width="13.88671875" bestFit="1" customWidth="1"/>
    <col min="6" max="6" width="11" customWidth="1"/>
    <col min="7" max="7" width="15.109375" style="1" bestFit="1" customWidth="1"/>
    <col min="8" max="8" width="11.88671875" customWidth="1"/>
    <col min="9" max="9" width="13.6640625" customWidth="1"/>
    <col min="10" max="10" width="13.109375" bestFit="1" customWidth="1"/>
    <col min="11" max="11" width="13.6640625" customWidth="1"/>
    <col min="12" max="12" width="14.109375" customWidth="1"/>
    <col min="13" max="13" width="14.6640625" customWidth="1"/>
    <col min="14" max="14" width="10.33203125" customWidth="1"/>
    <col min="15" max="15" width="10.5546875" customWidth="1"/>
    <col min="16" max="17" width="10.33203125" customWidth="1"/>
    <col min="18" max="18" width="11.6640625" customWidth="1"/>
    <col min="19" max="20" width="15.109375" customWidth="1"/>
    <col min="21" max="21" width="7.88671875" customWidth="1"/>
    <col min="22" max="22" width="7.6640625" customWidth="1"/>
    <col min="23" max="23" width="11.5546875" customWidth="1"/>
    <col min="24" max="24" width="13.33203125" customWidth="1"/>
    <col min="25" max="25" width="10.44140625" customWidth="1"/>
    <col min="26" max="26" width="8.109375" customWidth="1"/>
    <col min="27" max="28" width="7.6640625" customWidth="1"/>
    <col min="29" max="29" width="11.33203125" customWidth="1"/>
    <col min="30" max="30" width="7.88671875" customWidth="1"/>
    <col min="31" max="31" width="13.88671875" customWidth="1"/>
    <col min="32" max="32" width="17.5546875" customWidth="1"/>
    <col min="33" max="33" width="7.6640625" customWidth="1"/>
    <col min="34" max="34" width="12.6640625" hidden="1" customWidth="1"/>
    <col min="35" max="35" width="10.5546875" hidden="1" customWidth="1"/>
    <col min="36" max="36" width="1.6640625" hidden="1" customWidth="1"/>
    <col min="37" max="37" width="12.6640625" hidden="1" customWidth="1"/>
    <col min="38" max="38" width="6.44140625" hidden="1" customWidth="1"/>
    <col min="39" max="39" width="21.6640625" customWidth="1"/>
    <col min="40" max="40" width="9.109375" style="1"/>
    <col min="41" max="41" width="44.5546875" customWidth="1"/>
    <col min="42" max="42" width="26.33203125" bestFit="1" customWidth="1"/>
  </cols>
  <sheetData>
    <row r="1" spans="1:41" s="2" customFormat="1" x14ac:dyDescent="0.3"/>
    <row r="2" spans="1:41" ht="46.8" x14ac:dyDescent="0.3">
      <c r="A2" s="5" t="s">
        <v>15</v>
      </c>
      <c r="B2" s="6" t="s">
        <v>17</v>
      </c>
      <c r="C2" s="7" t="s">
        <v>18</v>
      </c>
      <c r="D2" s="8" t="s">
        <v>19</v>
      </c>
      <c r="E2" s="9" t="s">
        <v>20</v>
      </c>
      <c r="F2" s="9" t="s">
        <v>41</v>
      </c>
      <c r="G2" s="10" t="s">
        <v>21</v>
      </c>
      <c r="H2" s="25" t="s">
        <v>28</v>
      </c>
      <c r="I2" s="56" t="s">
        <v>34</v>
      </c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36"/>
      <c r="AI2" s="36"/>
      <c r="AJ2" s="36"/>
      <c r="AK2" s="36"/>
      <c r="AL2" s="36"/>
      <c r="AM2" s="36"/>
      <c r="AN2" s="11" t="s">
        <v>22</v>
      </c>
      <c r="AO2" s="25" t="s">
        <v>5</v>
      </c>
    </row>
    <row r="3" spans="1:41" ht="15" customHeight="1" x14ac:dyDescent="0.3">
      <c r="A3" s="12" t="s">
        <v>16</v>
      </c>
      <c r="B3" s="13">
        <v>60</v>
      </c>
      <c r="C3" s="24" t="s">
        <v>23</v>
      </c>
      <c r="D3" s="14" t="s">
        <v>36</v>
      </c>
      <c r="E3" s="15" t="s">
        <v>37</v>
      </c>
      <c r="F3" s="15"/>
      <c r="G3" s="33" t="s">
        <v>25</v>
      </c>
      <c r="H3">
        <v>51</v>
      </c>
      <c r="I3" s="45" t="s">
        <v>42</v>
      </c>
      <c r="J3" s="46" t="s">
        <v>43</v>
      </c>
      <c r="K3" s="47" t="s">
        <v>44</v>
      </c>
      <c r="L3" s="48" t="s">
        <v>45</v>
      </c>
      <c r="M3" s="49" t="s">
        <v>46</v>
      </c>
      <c r="N3" s="50" t="s">
        <v>47</v>
      </c>
      <c r="O3" s="50" t="s">
        <v>48</v>
      </c>
      <c r="P3" s="50" t="s">
        <v>49</v>
      </c>
      <c r="Q3" s="50" t="s">
        <v>50</v>
      </c>
      <c r="R3" s="50" t="s">
        <v>51</v>
      </c>
      <c r="S3" s="50" t="s">
        <v>52</v>
      </c>
      <c r="T3" s="50" t="s">
        <v>53</v>
      </c>
      <c r="U3" s="50" t="s">
        <v>54</v>
      </c>
      <c r="V3" s="50" t="s">
        <v>55</v>
      </c>
      <c r="W3" s="22" t="s">
        <v>56</v>
      </c>
      <c r="X3" s="22" t="s">
        <v>58</v>
      </c>
      <c r="Y3" s="22" t="s">
        <v>59</v>
      </c>
      <c r="Z3" s="22" t="s">
        <v>57</v>
      </c>
      <c r="AA3" s="22" t="s">
        <v>60</v>
      </c>
      <c r="AB3" s="22" t="s">
        <v>61</v>
      </c>
      <c r="AC3" s="22" t="s">
        <v>63</v>
      </c>
      <c r="AD3" s="22" t="s">
        <v>62</v>
      </c>
      <c r="AE3" s="22" t="s">
        <v>65</v>
      </c>
      <c r="AF3" s="22" t="s">
        <v>66</v>
      </c>
      <c r="AG3" s="22" t="s">
        <v>64</v>
      </c>
      <c r="AH3" s="37"/>
      <c r="AI3" s="37"/>
      <c r="AJ3" s="37"/>
      <c r="AK3" s="37"/>
      <c r="AL3" s="37"/>
      <c r="AM3" s="58" t="s">
        <v>67</v>
      </c>
      <c r="AN3" s="21" t="s">
        <v>24</v>
      </c>
      <c r="AO3" s="32" t="s">
        <v>35</v>
      </c>
    </row>
    <row r="4" spans="1:41" ht="15" customHeight="1" x14ac:dyDescent="0.3">
      <c r="A4" s="12" t="s">
        <v>16</v>
      </c>
      <c r="B4" s="13">
        <v>60</v>
      </c>
      <c r="C4" s="24" t="s">
        <v>23</v>
      </c>
      <c r="D4" s="14" t="s">
        <v>36</v>
      </c>
      <c r="E4" s="15" t="s">
        <v>37</v>
      </c>
      <c r="F4" s="15"/>
      <c r="G4" s="33" t="s">
        <v>26</v>
      </c>
      <c r="H4" s="26">
        <v>51</v>
      </c>
      <c r="I4" s="16"/>
      <c r="J4" s="29"/>
      <c r="K4" s="30"/>
      <c r="L4" s="31"/>
      <c r="M4" s="20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38"/>
      <c r="AI4" s="38"/>
      <c r="AJ4" s="38"/>
      <c r="AK4" s="38"/>
      <c r="AL4" s="38"/>
      <c r="AM4" s="59"/>
      <c r="AN4" s="21" t="s">
        <v>24</v>
      </c>
      <c r="AO4" s="28" t="s">
        <v>38</v>
      </c>
    </row>
    <row r="5" spans="1:41" ht="15" customHeight="1" x14ac:dyDescent="0.3">
      <c r="A5" s="12" t="s">
        <v>16</v>
      </c>
      <c r="B5" s="13">
        <v>60</v>
      </c>
      <c r="C5" s="24" t="s">
        <v>23</v>
      </c>
      <c r="D5" s="14" t="s">
        <v>39</v>
      </c>
      <c r="E5" s="15" t="s">
        <v>36</v>
      </c>
      <c r="F5" s="15"/>
      <c r="G5" s="33" t="s">
        <v>27</v>
      </c>
      <c r="H5" s="26">
        <v>51</v>
      </c>
      <c r="I5" s="39"/>
      <c r="J5" s="40"/>
      <c r="K5" s="41"/>
      <c r="L5" s="42"/>
      <c r="M5" s="43"/>
      <c r="N5" s="44"/>
      <c r="O5" s="44"/>
      <c r="P5" s="44"/>
      <c r="Q5" s="44"/>
      <c r="R5" s="44"/>
      <c r="S5" s="44"/>
      <c r="T5" s="44"/>
      <c r="U5" s="44"/>
      <c r="V5" s="44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38"/>
      <c r="AI5" s="38"/>
      <c r="AJ5" s="38"/>
      <c r="AK5" s="38"/>
      <c r="AL5" s="38"/>
      <c r="AM5" s="59"/>
      <c r="AN5" s="21" t="s">
        <v>24</v>
      </c>
      <c r="AO5" s="28" t="s">
        <v>40</v>
      </c>
    </row>
    <row r="6" spans="1:41" ht="15" customHeight="1" x14ac:dyDescent="0.3">
      <c r="A6" s="12"/>
      <c r="B6" s="13"/>
      <c r="C6" s="24"/>
      <c r="D6" s="14"/>
      <c r="E6" s="15"/>
      <c r="F6" s="15"/>
      <c r="G6" s="33"/>
      <c r="H6" s="26"/>
      <c r="I6" s="16"/>
      <c r="J6" s="17"/>
      <c r="K6" s="18"/>
      <c r="L6" s="19"/>
      <c r="M6" s="20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38"/>
      <c r="AI6" s="38"/>
      <c r="AJ6" s="38"/>
      <c r="AK6" s="38"/>
      <c r="AL6" s="38"/>
      <c r="AM6" s="59"/>
      <c r="AN6" s="21" t="s">
        <v>24</v>
      </c>
      <c r="AO6" s="27"/>
    </row>
    <row r="7" spans="1:41" ht="15" customHeight="1" x14ac:dyDescent="0.3">
      <c r="A7" s="12"/>
      <c r="B7" s="13"/>
      <c r="C7" s="24"/>
      <c r="D7" s="14"/>
      <c r="E7" s="15"/>
      <c r="F7" s="15"/>
      <c r="G7" s="33"/>
      <c r="H7" s="26"/>
      <c r="I7" s="16"/>
      <c r="J7" s="17"/>
      <c r="K7" s="18"/>
      <c r="L7" s="19"/>
      <c r="M7" s="20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38"/>
      <c r="AI7" s="38"/>
      <c r="AJ7" s="38"/>
      <c r="AK7" s="38"/>
      <c r="AL7" s="38"/>
      <c r="AM7" s="59"/>
      <c r="AN7" s="21" t="s">
        <v>24</v>
      </c>
      <c r="AO7" s="27"/>
    </row>
    <row r="8" spans="1:41" ht="15.6" x14ac:dyDescent="0.3">
      <c r="A8" s="12"/>
      <c r="B8" s="13"/>
      <c r="C8" s="24"/>
      <c r="D8" s="14"/>
      <c r="E8" s="15"/>
      <c r="F8" s="15"/>
      <c r="G8" s="33"/>
      <c r="H8" s="26"/>
      <c r="I8" s="16"/>
      <c r="J8" s="17"/>
      <c r="K8" s="18"/>
      <c r="L8" s="19"/>
      <c r="M8" s="20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38"/>
      <c r="AI8" s="38"/>
      <c r="AJ8" s="38"/>
      <c r="AK8" s="38"/>
      <c r="AL8" s="38"/>
      <c r="AM8" s="59"/>
      <c r="AN8" s="21" t="s">
        <v>24</v>
      </c>
      <c r="AO8" s="27"/>
    </row>
    <row r="9" spans="1:41" ht="15.6" x14ac:dyDescent="0.3">
      <c r="A9" s="12"/>
      <c r="B9" s="13"/>
      <c r="C9" s="24"/>
      <c r="D9" s="14"/>
      <c r="E9" s="15"/>
      <c r="F9" s="15"/>
      <c r="G9" s="33"/>
      <c r="H9" s="26"/>
      <c r="I9" s="16"/>
      <c r="J9" s="17"/>
      <c r="K9" s="18"/>
      <c r="L9" s="19"/>
      <c r="M9" s="20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38"/>
      <c r="AI9" s="38"/>
      <c r="AJ9" s="38"/>
      <c r="AK9" s="38"/>
      <c r="AL9" s="38"/>
      <c r="AM9" s="60"/>
      <c r="AN9" s="21" t="s">
        <v>24</v>
      </c>
      <c r="AO9" s="27"/>
    </row>
    <row r="10" spans="1:41" x14ac:dyDescent="0.3">
      <c r="A10">
        <v>0</v>
      </c>
      <c r="B10">
        <v>1</v>
      </c>
      <c r="C10" s="1">
        <v>2</v>
      </c>
      <c r="D10">
        <v>3</v>
      </c>
      <c r="E10">
        <v>4</v>
      </c>
      <c r="F10">
        <v>6</v>
      </c>
      <c r="G10" s="1">
        <v>7</v>
      </c>
      <c r="H10">
        <v>8</v>
      </c>
      <c r="I10">
        <v>10</v>
      </c>
      <c r="J10">
        <v>12</v>
      </c>
      <c r="K10">
        <v>14</v>
      </c>
      <c r="L10">
        <v>16</v>
      </c>
      <c r="M10">
        <v>18</v>
      </c>
      <c r="N10">
        <v>20</v>
      </c>
      <c r="O10">
        <v>22</v>
      </c>
      <c r="P10">
        <v>24</v>
      </c>
      <c r="Q10">
        <v>26</v>
      </c>
      <c r="R10">
        <v>28</v>
      </c>
      <c r="S10">
        <v>30</v>
      </c>
      <c r="T10">
        <v>32</v>
      </c>
      <c r="U10">
        <v>34</v>
      </c>
      <c r="V10">
        <v>36</v>
      </c>
      <c r="W10">
        <v>38</v>
      </c>
      <c r="X10">
        <v>40</v>
      </c>
      <c r="Y10">
        <v>42</v>
      </c>
      <c r="Z10">
        <v>44</v>
      </c>
      <c r="AA10">
        <v>46</v>
      </c>
      <c r="AB10">
        <v>48</v>
      </c>
      <c r="AC10">
        <v>50</v>
      </c>
      <c r="AD10">
        <v>52</v>
      </c>
      <c r="AE10">
        <v>53</v>
      </c>
      <c r="AF10">
        <v>54</v>
      </c>
      <c r="AG10">
        <v>55</v>
      </c>
      <c r="AN10" s="1">
        <v>59</v>
      </c>
    </row>
    <row r="12" spans="1:41" x14ac:dyDescent="0.3">
      <c r="G12"/>
      <c r="R12" s="1"/>
      <c r="S12" s="1"/>
      <c r="T12" s="1"/>
      <c r="U12" s="1"/>
      <c r="V12" s="1"/>
      <c r="AN12"/>
    </row>
    <row r="13" spans="1:41" s="2" customFormat="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1"/>
      <c r="S13" s="1"/>
      <c r="T13" s="1"/>
      <c r="U13" s="1"/>
      <c r="V13" s="1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2" customFormat="1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1"/>
      <c r="S14" s="1"/>
      <c r="T14" s="1"/>
      <c r="U14" s="1"/>
      <c r="V14" s="1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2" customFormat="1" ht="15" customHeight="1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1"/>
      <c r="S15" s="1"/>
      <c r="T15" s="1"/>
      <c r="U15" s="1"/>
      <c r="V15" s="1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ht="15" customHeight="1" x14ac:dyDescent="0.3">
      <c r="C16"/>
      <c r="G16"/>
      <c r="R16" s="1"/>
      <c r="S16" s="1"/>
      <c r="T16" s="1"/>
      <c r="U16" s="1"/>
      <c r="V16" s="1"/>
      <c r="AN16"/>
    </row>
    <row r="17" spans="3:40" ht="15" customHeight="1" x14ac:dyDescent="0.3">
      <c r="C17"/>
      <c r="G17"/>
      <c r="R17" s="1"/>
      <c r="S17" s="1"/>
      <c r="T17" s="1"/>
      <c r="U17" s="1"/>
      <c r="V17" s="1"/>
      <c r="AN17"/>
    </row>
    <row r="18" spans="3:40" ht="15" customHeight="1" x14ac:dyDescent="0.3">
      <c r="C18"/>
      <c r="G18"/>
      <c r="R18" s="1" t="s">
        <v>29</v>
      </c>
      <c r="S18" s="1"/>
      <c r="T18" s="1"/>
      <c r="U18" s="1"/>
      <c r="V18" s="1"/>
      <c r="AN18"/>
    </row>
    <row r="19" spans="3:40" ht="15" customHeight="1" x14ac:dyDescent="0.3">
      <c r="C19"/>
      <c r="G19"/>
      <c r="R19" s="1"/>
      <c r="S19" s="1"/>
      <c r="T19" s="1"/>
      <c r="U19" s="1"/>
      <c r="V19" s="1"/>
      <c r="AN19"/>
    </row>
    <row r="20" spans="3:40" ht="15" customHeight="1" x14ac:dyDescent="0.3">
      <c r="C20"/>
    </row>
    <row r="21" spans="3:40" ht="15" customHeight="1" x14ac:dyDescent="0.3"/>
  </sheetData>
  <mergeCells count="2">
    <mergeCell ref="I2:AG2"/>
    <mergeCell ref="AM3:AM9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E310-82E0-4CEF-B71C-CAA095C8DF66}">
  <dimension ref="A1:F8"/>
  <sheetViews>
    <sheetView workbookViewId="0">
      <selection activeCell="B7" sqref="B7"/>
    </sheetView>
  </sheetViews>
  <sheetFormatPr defaultRowHeight="14.4" x14ac:dyDescent="0.3"/>
  <cols>
    <col min="1" max="1" width="14.33203125" style="2" bestFit="1" customWidth="1"/>
    <col min="2" max="2" width="10.88671875" bestFit="1" customWidth="1"/>
    <col min="3" max="3" width="4.33203125" bestFit="1" customWidth="1"/>
    <col min="4" max="4" width="4.44140625" bestFit="1" customWidth="1"/>
    <col min="5" max="5" width="28.33203125" customWidth="1"/>
    <col min="6" max="6" width="9.88671875" style="2" customWidth="1"/>
  </cols>
  <sheetData>
    <row r="1" spans="1:6" s="1" customFormat="1" x14ac:dyDescent="0.3">
      <c r="A1" s="2" t="s">
        <v>1</v>
      </c>
      <c r="B1" s="34" t="s">
        <v>0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s="3">
        <v>64000000</v>
      </c>
      <c r="B2" s="35">
        <v>10</v>
      </c>
      <c r="C2">
        <v>9</v>
      </c>
      <c r="D2">
        <v>0</v>
      </c>
      <c r="E2" s="4">
        <f t="shared" ref="E2:E7" si="0">A2*B2/(1000*(C2+1)*(D2+1))-1</f>
        <v>63999</v>
      </c>
      <c r="F2" s="2" t="s">
        <v>6</v>
      </c>
    </row>
    <row r="3" spans="1:6" x14ac:dyDescent="0.3">
      <c r="A3" s="3">
        <v>64000000</v>
      </c>
      <c r="B3" s="35">
        <v>20</v>
      </c>
      <c r="C3">
        <v>19</v>
      </c>
      <c r="D3">
        <v>0</v>
      </c>
      <c r="E3" s="4">
        <f t="shared" si="0"/>
        <v>63999</v>
      </c>
      <c r="F3" s="2" t="s">
        <v>33</v>
      </c>
    </row>
    <row r="4" spans="1:6" x14ac:dyDescent="0.3">
      <c r="A4" s="3">
        <v>64000000</v>
      </c>
      <c r="B4" s="35">
        <v>100</v>
      </c>
      <c r="C4">
        <v>99</v>
      </c>
      <c r="D4">
        <v>0</v>
      </c>
      <c r="E4" s="4">
        <f t="shared" si="0"/>
        <v>63999</v>
      </c>
      <c r="F4" s="2" t="s">
        <v>30</v>
      </c>
    </row>
    <row r="5" spans="1:6" x14ac:dyDescent="0.3">
      <c r="A5" s="3">
        <v>64000000</v>
      </c>
      <c r="B5" s="35">
        <v>1000</v>
      </c>
      <c r="C5">
        <v>999</v>
      </c>
      <c r="D5">
        <v>0</v>
      </c>
      <c r="E5" s="4">
        <f t="shared" si="0"/>
        <v>63999</v>
      </c>
      <c r="F5" s="2" t="s">
        <v>31</v>
      </c>
    </row>
    <row r="6" spans="1:6" x14ac:dyDescent="0.3">
      <c r="A6" s="2">
        <v>40000</v>
      </c>
      <c r="B6" s="35">
        <v>2000</v>
      </c>
      <c r="C6">
        <v>256</v>
      </c>
      <c r="D6">
        <v>0</v>
      </c>
      <c r="E6" s="4">
        <f t="shared" si="0"/>
        <v>310.28404669260698</v>
      </c>
      <c r="F6" s="2" t="s">
        <v>32</v>
      </c>
    </row>
    <row r="7" spans="1:6" x14ac:dyDescent="0.3">
      <c r="A7" s="3">
        <v>64000000</v>
      </c>
      <c r="B7" s="12">
        <v>1</v>
      </c>
      <c r="C7">
        <v>0</v>
      </c>
      <c r="D7">
        <v>0</v>
      </c>
      <c r="E7" s="4">
        <f t="shared" si="0"/>
        <v>63999</v>
      </c>
      <c r="F7" s="2" t="s">
        <v>68</v>
      </c>
    </row>
    <row r="8" spans="1:6" x14ac:dyDescent="0.3">
      <c r="E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DEEA-8A4A-48AE-B72B-6715761C9C8A}">
  <dimension ref="A1:F6"/>
  <sheetViews>
    <sheetView workbookViewId="0">
      <selection activeCell="F9" sqref="A1:F9"/>
    </sheetView>
  </sheetViews>
  <sheetFormatPr defaultRowHeight="14.4" x14ac:dyDescent="0.3"/>
  <cols>
    <col min="4" max="4" width="17.6640625" customWidth="1"/>
  </cols>
  <sheetData>
    <row r="1" spans="1:6" x14ac:dyDescent="0.3">
      <c r="A1" t="s">
        <v>7</v>
      </c>
      <c r="B1" t="s">
        <v>8</v>
      </c>
      <c r="C1" t="s">
        <v>10</v>
      </c>
      <c r="D1" t="s">
        <v>9</v>
      </c>
      <c r="E1" t="s">
        <v>5</v>
      </c>
    </row>
    <row r="2" spans="1:6" x14ac:dyDescent="0.3">
      <c r="A2">
        <v>3.3</v>
      </c>
      <c r="B2">
        <v>4095</v>
      </c>
      <c r="C2">
        <f>1.25+F2*66/1000</f>
        <v>1.9100000000000001</v>
      </c>
      <c r="D2">
        <f>B2*C2/A2</f>
        <v>2370.136363636364</v>
      </c>
      <c r="E2" t="s">
        <v>11</v>
      </c>
      <c r="F2">
        <v>10</v>
      </c>
    </row>
    <row r="3" spans="1:6" x14ac:dyDescent="0.3">
      <c r="A3">
        <v>3.3</v>
      </c>
      <c r="B3">
        <v>4095</v>
      </c>
      <c r="C3">
        <f>24/12</f>
        <v>2</v>
      </c>
      <c r="D3">
        <f t="shared" ref="D3:D6" si="0">B3*C3/A3</f>
        <v>2481.818181818182</v>
      </c>
      <c r="E3" t="s">
        <v>12</v>
      </c>
    </row>
    <row r="4" spans="1:6" x14ac:dyDescent="0.3">
      <c r="A4">
        <v>3.3</v>
      </c>
      <c r="B4">
        <v>4095</v>
      </c>
      <c r="C4">
        <f>12/6</f>
        <v>2</v>
      </c>
      <c r="D4">
        <f t="shared" si="0"/>
        <v>2481.818181818182</v>
      </c>
      <c r="E4" t="s">
        <v>13</v>
      </c>
    </row>
    <row r="5" spans="1:6" x14ac:dyDescent="0.3">
      <c r="A5">
        <v>3.3</v>
      </c>
      <c r="B5">
        <v>4095</v>
      </c>
      <c r="C5">
        <v>2.5</v>
      </c>
      <c r="D5">
        <f t="shared" si="0"/>
        <v>3102.2727272727275</v>
      </c>
      <c r="E5" t="s">
        <v>14</v>
      </c>
    </row>
    <row r="6" spans="1:6" x14ac:dyDescent="0.3">
      <c r="A6">
        <v>3.3</v>
      </c>
      <c r="B6">
        <v>4095</v>
      </c>
      <c r="C6">
        <v>3.3</v>
      </c>
      <c r="D6">
        <f t="shared" si="0"/>
        <v>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D577-9CDA-4ECC-8557-FD11E306FB6E}">
  <dimension ref="A1:AO12"/>
  <sheetViews>
    <sheetView zoomScaleNormal="100" workbookViewId="0">
      <selection activeCell="N13" sqref="N13"/>
    </sheetView>
  </sheetViews>
  <sheetFormatPr defaultRowHeight="14.4" x14ac:dyDescent="0.3"/>
  <cols>
    <col min="1" max="1" width="11.109375" bestFit="1" customWidth="1"/>
    <col min="2" max="2" width="12.6640625" bestFit="1" customWidth="1"/>
    <col min="3" max="3" width="8.6640625" bestFit="1" customWidth="1"/>
    <col min="4" max="4" width="10.5546875" bestFit="1" customWidth="1"/>
    <col min="5" max="5" width="10.44140625" bestFit="1" customWidth="1"/>
    <col min="6" max="6" width="11.44140625" bestFit="1" customWidth="1"/>
    <col min="7" max="7" width="8.6640625" bestFit="1" customWidth="1"/>
    <col min="8" max="8" width="11.109375" bestFit="1" customWidth="1"/>
    <col min="12" max="12" width="9.109375" customWidth="1"/>
    <col min="13" max="13" width="10.33203125" bestFit="1" customWidth="1"/>
    <col min="14" max="14" width="16" bestFit="1" customWidth="1"/>
    <col min="15" max="33" width="9.109375" customWidth="1"/>
  </cols>
  <sheetData>
    <row r="1" spans="1:4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46.8" x14ac:dyDescent="0.3">
      <c r="A2" s="5" t="s">
        <v>15</v>
      </c>
      <c r="B2" s="6" t="s">
        <v>17</v>
      </c>
      <c r="C2" s="7" t="s">
        <v>18</v>
      </c>
      <c r="D2" s="8" t="s">
        <v>19</v>
      </c>
      <c r="E2" s="9" t="s">
        <v>20</v>
      </c>
      <c r="F2" s="9" t="s">
        <v>41</v>
      </c>
      <c r="G2" s="10" t="s">
        <v>21</v>
      </c>
      <c r="H2" s="25" t="s">
        <v>28</v>
      </c>
      <c r="I2" s="61" t="s">
        <v>34</v>
      </c>
      <c r="J2" s="61"/>
      <c r="K2" s="61"/>
      <c r="L2" s="61"/>
      <c r="M2" s="25" t="s">
        <v>22</v>
      </c>
      <c r="N2" s="25" t="s">
        <v>5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11" t="s">
        <v>22</v>
      </c>
      <c r="AO2" s="25" t="s">
        <v>5</v>
      </c>
    </row>
    <row r="3" spans="1:41" ht="15.6" x14ac:dyDescent="0.3">
      <c r="A3" s="12" t="s">
        <v>16</v>
      </c>
      <c r="B3" s="13" t="s">
        <v>90</v>
      </c>
      <c r="C3" s="24" t="s">
        <v>23</v>
      </c>
      <c r="D3" s="14" t="s">
        <v>39</v>
      </c>
      <c r="E3" s="15" t="s">
        <v>74</v>
      </c>
      <c r="F3" s="15"/>
      <c r="G3" s="33" t="s">
        <v>70</v>
      </c>
      <c r="H3" s="26" t="s">
        <v>86</v>
      </c>
      <c r="I3" s="45"/>
      <c r="J3" s="46"/>
      <c r="K3" s="47"/>
      <c r="L3" s="48"/>
      <c r="M3" s="21" t="s">
        <v>24</v>
      </c>
      <c r="N3" s="32" t="s">
        <v>72</v>
      </c>
    </row>
    <row r="4" spans="1:41" x14ac:dyDescent="0.3">
      <c r="A4" s="12" t="s">
        <v>16</v>
      </c>
      <c r="B4" s="13" t="s">
        <v>90</v>
      </c>
      <c r="C4" s="24" t="s">
        <v>23</v>
      </c>
      <c r="D4" s="14" t="s">
        <v>39</v>
      </c>
      <c r="E4" s="15" t="s">
        <v>74</v>
      </c>
      <c r="F4" s="15"/>
      <c r="G4" s="33" t="s">
        <v>71</v>
      </c>
      <c r="H4" s="26" t="s">
        <v>86</v>
      </c>
      <c r="I4" s="16"/>
      <c r="J4" s="29"/>
      <c r="K4" s="30"/>
      <c r="L4" s="31"/>
      <c r="M4" s="21" t="s">
        <v>24</v>
      </c>
      <c r="N4" s="51" t="s">
        <v>73</v>
      </c>
    </row>
    <row r="5" spans="1:41" x14ac:dyDescent="0.3">
      <c r="A5" s="12" t="s">
        <v>16</v>
      </c>
      <c r="B5" s="13" t="s">
        <v>90</v>
      </c>
      <c r="C5" s="24" t="s">
        <v>23</v>
      </c>
      <c r="D5" s="14" t="s">
        <v>39</v>
      </c>
      <c r="E5" s="15" t="s">
        <v>74</v>
      </c>
      <c r="F5" s="15"/>
      <c r="G5" s="33" t="s">
        <v>75</v>
      </c>
      <c r="H5" s="26" t="s">
        <v>86</v>
      </c>
      <c r="I5" s="16"/>
      <c r="J5" s="29"/>
      <c r="K5" s="30"/>
      <c r="L5" s="31"/>
      <c r="M5" s="21" t="s">
        <v>24</v>
      </c>
      <c r="N5" s="51" t="s">
        <v>80</v>
      </c>
    </row>
    <row r="6" spans="1:41" x14ac:dyDescent="0.3">
      <c r="A6" s="12" t="s">
        <v>16</v>
      </c>
      <c r="B6" s="13" t="s">
        <v>90</v>
      </c>
      <c r="C6" s="24" t="s">
        <v>23</v>
      </c>
      <c r="D6" s="14" t="s">
        <v>39</v>
      </c>
      <c r="E6" s="15" t="s">
        <v>74</v>
      </c>
      <c r="F6" s="15"/>
      <c r="G6" s="33" t="s">
        <v>76</v>
      </c>
      <c r="H6" s="26" t="s">
        <v>86</v>
      </c>
      <c r="I6" s="16"/>
      <c r="J6" s="29"/>
      <c r="K6" s="30"/>
      <c r="L6" s="31"/>
      <c r="M6" s="21" t="s">
        <v>24</v>
      </c>
      <c r="N6" s="51" t="s">
        <v>81</v>
      </c>
    </row>
    <row r="7" spans="1:41" x14ac:dyDescent="0.3">
      <c r="A7" s="12" t="s">
        <v>16</v>
      </c>
      <c r="B7" s="13" t="s">
        <v>90</v>
      </c>
      <c r="C7" s="24" t="s">
        <v>23</v>
      </c>
      <c r="D7" s="14" t="s">
        <v>39</v>
      </c>
      <c r="E7" s="15" t="s">
        <v>74</v>
      </c>
      <c r="F7" s="15"/>
      <c r="G7" s="33" t="s">
        <v>77</v>
      </c>
      <c r="H7" s="26" t="s">
        <v>86</v>
      </c>
      <c r="I7" s="16"/>
      <c r="J7" s="29"/>
      <c r="K7" s="30"/>
      <c r="L7" s="31"/>
      <c r="M7" s="21" t="s">
        <v>24</v>
      </c>
      <c r="N7" s="51" t="s">
        <v>82</v>
      </c>
    </row>
    <row r="8" spans="1:41" x14ac:dyDescent="0.3">
      <c r="A8" s="12" t="s">
        <v>16</v>
      </c>
      <c r="B8" s="13" t="s">
        <v>90</v>
      </c>
      <c r="C8" s="24" t="s">
        <v>23</v>
      </c>
      <c r="D8" s="14" t="s">
        <v>39</v>
      </c>
      <c r="E8" s="15" t="s">
        <v>74</v>
      </c>
      <c r="F8" s="15"/>
      <c r="G8" s="33" t="s">
        <v>78</v>
      </c>
      <c r="H8" s="26" t="s">
        <v>86</v>
      </c>
      <c r="I8" s="16"/>
      <c r="J8" s="29"/>
      <c r="K8" s="30"/>
      <c r="L8" s="31"/>
      <c r="M8" s="21" t="s">
        <v>24</v>
      </c>
      <c r="N8" s="51" t="s">
        <v>83</v>
      </c>
    </row>
    <row r="9" spans="1:41" x14ac:dyDescent="0.3">
      <c r="A9" s="12" t="s">
        <v>16</v>
      </c>
      <c r="B9" s="13" t="s">
        <v>69</v>
      </c>
      <c r="C9" s="24" t="s">
        <v>23</v>
      </c>
      <c r="D9" s="14" t="s">
        <v>39</v>
      </c>
      <c r="E9" s="15" t="s">
        <v>74</v>
      </c>
      <c r="F9" s="15"/>
      <c r="G9" s="33" t="s">
        <v>79</v>
      </c>
      <c r="H9" s="26" t="s">
        <v>86</v>
      </c>
      <c r="I9" s="16"/>
      <c r="J9" s="29"/>
      <c r="K9" s="30"/>
      <c r="L9" s="31"/>
      <c r="M9" s="21" t="s">
        <v>24</v>
      </c>
      <c r="N9" s="51" t="s">
        <v>84</v>
      </c>
    </row>
    <row r="10" spans="1:41" x14ac:dyDescent="0.3">
      <c r="A10" s="12" t="s">
        <v>16</v>
      </c>
      <c r="B10" s="13" t="s">
        <v>90</v>
      </c>
      <c r="C10" s="24" t="s">
        <v>23</v>
      </c>
      <c r="D10" s="14" t="s">
        <v>39</v>
      </c>
      <c r="E10" s="15" t="s">
        <v>74</v>
      </c>
      <c r="F10" s="15"/>
      <c r="G10" s="33" t="s">
        <v>87</v>
      </c>
      <c r="H10" s="26" t="s">
        <v>86</v>
      </c>
      <c r="I10" s="16"/>
      <c r="J10" s="29"/>
      <c r="K10" s="30"/>
      <c r="L10" s="31"/>
      <c r="M10" s="21" t="s">
        <v>24</v>
      </c>
      <c r="N10" s="51" t="s">
        <v>85</v>
      </c>
    </row>
    <row r="11" spans="1:41" x14ac:dyDescent="0.3">
      <c r="A11" s="12" t="s">
        <v>16</v>
      </c>
      <c r="B11" s="13" t="s">
        <v>90</v>
      </c>
      <c r="C11" s="24" t="s">
        <v>23</v>
      </c>
      <c r="D11" s="14" t="s">
        <v>39</v>
      </c>
      <c r="E11" s="15" t="s">
        <v>74</v>
      </c>
      <c r="F11" s="15"/>
      <c r="G11" s="33" t="s">
        <v>89</v>
      </c>
      <c r="H11" s="26" t="s">
        <v>86</v>
      </c>
      <c r="I11" s="16"/>
      <c r="J11" s="29"/>
      <c r="K11" s="30"/>
      <c r="L11" s="31"/>
      <c r="M11" s="21" t="s">
        <v>24</v>
      </c>
      <c r="N11" s="51" t="s">
        <v>88</v>
      </c>
    </row>
    <row r="12" spans="1:41" x14ac:dyDescent="0.3">
      <c r="A12" s="12" t="s">
        <v>16</v>
      </c>
      <c r="B12" s="13" t="s">
        <v>90</v>
      </c>
      <c r="C12" s="24" t="s">
        <v>23</v>
      </c>
      <c r="D12" s="14" t="s">
        <v>39</v>
      </c>
      <c r="E12" s="15" t="s">
        <v>74</v>
      </c>
      <c r="F12" s="15"/>
      <c r="G12" s="33" t="s">
        <v>91</v>
      </c>
      <c r="H12" s="26" t="s">
        <v>86</v>
      </c>
      <c r="I12" s="16"/>
      <c r="J12" s="29"/>
      <c r="K12" s="30"/>
      <c r="L12" s="31"/>
      <c r="M12" s="21" t="s">
        <v>24</v>
      </c>
      <c r="N12" s="51" t="s">
        <v>92</v>
      </c>
    </row>
  </sheetData>
  <mergeCells count="1">
    <mergeCell ref="I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RS485</vt:lpstr>
      <vt:lpstr>Message</vt:lpstr>
      <vt:lpstr>Timer</vt:lpstr>
      <vt:lpstr>ADC</vt:lpstr>
      <vt:lpstr>HMI_UART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Manh Linh</cp:lastModifiedBy>
  <dcterms:created xsi:type="dcterms:W3CDTF">2021-02-01T02:10:09Z</dcterms:created>
  <dcterms:modified xsi:type="dcterms:W3CDTF">2023-10-11T07:59:35Z</dcterms:modified>
</cp:coreProperties>
</file>