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SHPD files\2023\Final Files for Submission\"/>
    </mc:Choice>
  </mc:AlternateContent>
  <xr:revisionPtr revIDLastSave="0" documentId="8_{07886AE6-F2E0-4C42-8FF0-5AD1BB0DB90D}" xr6:coauthVersionLast="47" xr6:coauthVersionMax="47" xr10:uidLastSave="{00000000-0000-0000-0000-000000000000}"/>
  <bookViews>
    <workbookView xWindow="28680" yWindow="-120" windowWidth="29040" windowHeight="15840" xr2:uid="{7096DD12-63AD-4618-8220-A357E827ADD3}"/>
  </bookViews>
  <sheets>
    <sheet name="by key de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B32" i="1"/>
  <c r="J31" i="1" l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K9" i="1" l="1"/>
  <c r="L9" i="1" s="1"/>
  <c r="K7" i="1"/>
  <c r="L7" i="1" s="1"/>
  <c r="K11" i="1"/>
  <c r="L11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13" i="1"/>
  <c r="L13" i="1" s="1"/>
  <c r="K17" i="1"/>
  <c r="L17" i="1" s="1"/>
  <c r="K21" i="1"/>
  <c r="L21" i="1" s="1"/>
  <c r="K25" i="1"/>
  <c r="L25" i="1" s="1"/>
  <c r="K29" i="1"/>
  <c r="L29" i="1" s="1"/>
  <c r="K15" i="1"/>
  <c r="L15" i="1" s="1"/>
  <c r="K19" i="1"/>
  <c r="L19" i="1" s="1"/>
  <c r="K23" i="1"/>
  <c r="L23" i="1" s="1"/>
  <c r="K27" i="1"/>
  <c r="L27" i="1" s="1"/>
  <c r="K12" i="1"/>
  <c r="L12" i="1" s="1"/>
  <c r="K20" i="1"/>
  <c r="L20" i="1" s="1"/>
  <c r="K28" i="1"/>
  <c r="L28" i="1" s="1"/>
  <c r="K8" i="1"/>
  <c r="L8" i="1" s="1"/>
  <c r="K16" i="1"/>
  <c r="L16" i="1" s="1"/>
  <c r="K24" i="1"/>
  <c r="L24" i="1" s="1"/>
  <c r="K31" i="1"/>
  <c r="L31" i="1" s="1"/>
  <c r="K6" i="1"/>
  <c r="L6" i="1" s="1"/>
  <c r="I32" i="1"/>
  <c r="J32" i="1"/>
  <c r="K32" i="1" l="1"/>
  <c r="L32" i="1" s="1"/>
</calcChain>
</file>

<file path=xl/sharedStrings.xml><?xml version="1.0" encoding="utf-8"?>
<sst xmlns="http://schemas.openxmlformats.org/spreadsheetml/2006/main" count="44" uniqueCount="39">
  <si>
    <t>Clinical Labs</t>
  </si>
  <si>
    <t>Diagnostic Svcs Ctr</t>
  </si>
  <si>
    <t>Department</t>
  </si>
  <si>
    <t>Data extracted:</t>
  </si>
  <si>
    <t>Inpatient</t>
  </si>
  <si>
    <t>Outpatient</t>
  </si>
  <si>
    <t>Combined IP &amp; OP</t>
  </si>
  <si>
    <t>Variance</t>
  </si>
  <si>
    <t>Variance %</t>
  </si>
  <si>
    <t>FY2022 Charges</t>
  </si>
  <si>
    <t>Adult Critical Care</t>
  </si>
  <si>
    <t>Beckman</t>
  </si>
  <si>
    <t>Cancer Center</t>
  </si>
  <si>
    <t>CDDC</t>
  </si>
  <si>
    <t>Emergency Department</t>
  </si>
  <si>
    <t>FHC-Anaheim</t>
  </si>
  <si>
    <t>FHC-Santa Ana</t>
  </si>
  <si>
    <t>Med/Surg Other</t>
  </si>
  <si>
    <t>Medical/Surgical</t>
  </si>
  <si>
    <t>Neuropsychiatry</t>
  </si>
  <si>
    <t>Ortho Clinic</t>
  </si>
  <si>
    <t>Pavilion I</t>
  </si>
  <si>
    <t>Pavilion II</t>
  </si>
  <si>
    <t>Pavilion III</t>
  </si>
  <si>
    <t>Pavilion IV</t>
  </si>
  <si>
    <t>Perioperative Svcs</t>
  </si>
  <si>
    <t>Pharmacy</t>
  </si>
  <si>
    <t>Plastic Surgery</t>
  </si>
  <si>
    <t>Plaza</t>
  </si>
  <si>
    <t>Radiology</t>
  </si>
  <si>
    <t>Rehab Therapy</t>
  </si>
  <si>
    <t>Respiratory Therapy</t>
  </si>
  <si>
    <t>Transplant</t>
  </si>
  <si>
    <t>Women and Children</t>
  </si>
  <si>
    <t>Calculation of Percentage Change in Gross Revenue - by Key Department</t>
  </si>
  <si>
    <t>Grand Total</t>
  </si>
  <si>
    <t>Total Unit of Service</t>
  </si>
  <si>
    <t>6.22.2023</t>
  </si>
  <si>
    <t>FY2023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</si>
</sst>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6" fontId="4" fillId="0" borderId="0" xfId="1" applyNumberFormat="1" applyFont="1"/>
    <xf numFmtId="6" fontId="4" fillId="0" borderId="0" xfId="0" applyNumberFormat="1" applyFont="1"/>
    <xf numFmtId="164" fontId="4" fillId="0" borderId="0" xfId="1" applyNumberFormat="1" applyFont="1"/>
    <xf numFmtId="6" fontId="4" fillId="0" borderId="0" xfId="2" applyNumberFormat="1" applyFont="1"/>
    <xf numFmtId="10" fontId="4" fillId="0" borderId="0" xfId="2" applyNumberFormat="1" applyFont="1"/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vertical="center" wrapText="1"/>
    </xf>
    <xf numFmtId="6" fontId="3" fillId="2" borderId="1" xfId="1" applyNumberFormat="1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0" borderId="2" xfId="0" applyNumberFormat="1" applyFont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6" fontId="3" fillId="2" borderId="1" xfId="2" applyNumberFormat="1" applyFont="1" applyFill="1" applyBorder="1" applyAlignment="1">
      <alignment horizontal="right" vertical="center" wrapText="1"/>
    </xf>
    <xf numFmtId="10" fontId="3" fillId="2" borderId="1" xfId="2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/>
    <xf numFmtId="164" fontId="4" fillId="0" borderId="5" xfId="1" applyNumberFormat="1" applyFont="1" applyBorder="1"/>
    <xf numFmtId="6" fontId="4" fillId="0" borderId="5" xfId="1" applyNumberFormat="1" applyFont="1" applyBorder="1"/>
    <xf numFmtId="6" fontId="4" fillId="0" borderId="5" xfId="0" applyNumberFormat="1" applyFont="1" applyBorder="1"/>
    <xf numFmtId="6" fontId="4" fillId="0" borderId="2" xfId="0" applyNumberFormat="1" applyFont="1" applyBorder="1"/>
    <xf numFmtId="6" fontId="4" fillId="0" borderId="5" xfId="2" applyNumberFormat="1" applyFont="1" applyBorder="1"/>
    <xf numFmtId="10" fontId="4" fillId="0" borderId="5" xfId="2" applyNumberFormat="1" applyFont="1" applyBorder="1"/>
    <xf numFmtId="0" fontId="4" fillId="0" borderId="3" xfId="0" applyFont="1" applyBorder="1"/>
    <xf numFmtId="164" fontId="4" fillId="0" borderId="3" xfId="1" applyNumberFormat="1" applyFont="1" applyBorder="1"/>
    <xf numFmtId="6" fontId="4" fillId="0" borderId="3" xfId="1" applyNumberFormat="1" applyFont="1" applyBorder="1"/>
    <xf numFmtId="6" fontId="4" fillId="0" borderId="3" xfId="0" applyNumberFormat="1" applyFont="1" applyBorder="1"/>
    <xf numFmtId="6" fontId="4" fillId="0" borderId="3" xfId="2" applyNumberFormat="1" applyFont="1" applyBorder="1"/>
    <xf numFmtId="10" fontId="4" fillId="0" borderId="3" xfId="2" applyNumberFormat="1" applyFont="1" applyBorder="1"/>
    <xf numFmtId="0" fontId="4" fillId="0" borderId="4" xfId="0" applyFont="1" applyBorder="1"/>
    <xf numFmtId="164" fontId="4" fillId="0" borderId="4" xfId="1" applyNumberFormat="1" applyFont="1" applyBorder="1"/>
    <xf numFmtId="6" fontId="4" fillId="0" borderId="4" xfId="1" applyNumberFormat="1" applyFont="1" applyBorder="1"/>
    <xf numFmtId="6" fontId="4" fillId="0" borderId="4" xfId="0" applyNumberFormat="1" applyFont="1" applyBorder="1"/>
    <xf numFmtId="6" fontId="4" fillId="0" borderId="4" xfId="2" applyNumberFormat="1" applyFont="1" applyBorder="1"/>
    <xf numFmtId="10" fontId="4" fillId="0" borderId="4" xfId="2" applyNumberFormat="1" applyFont="1" applyBorder="1"/>
    <xf numFmtId="164" fontId="3" fillId="2" borderId="1" xfId="1" applyNumberFormat="1" applyFont="1" applyFill="1" applyBorder="1"/>
    <xf numFmtId="6" fontId="3" fillId="2" borderId="1" xfId="1" applyNumberFormat="1" applyFont="1" applyFill="1" applyBorder="1"/>
    <xf numFmtId="6" fontId="3" fillId="2" borderId="1" xfId="0" applyNumberFormat="1" applyFont="1" applyFill="1" applyBorder="1"/>
    <xf numFmtId="6" fontId="3" fillId="0" borderId="2" xfId="0" applyNumberFormat="1" applyFont="1" applyBorder="1"/>
    <xf numFmtId="6" fontId="3" fillId="2" borderId="1" xfId="2" applyNumberFormat="1" applyFont="1" applyFill="1" applyBorder="1"/>
    <xf numFmtId="10" fontId="3" fillId="2" borderId="1" xfId="2" applyNumberFormat="1" applyFont="1" applyFill="1" applyBorder="1"/>
    <xf numFmtId="165" fontId="3" fillId="2" borderId="1" xfId="2" applyNumberFormat="1" applyFont="1" applyFill="1" applyBorder="1"/>
    <xf numFmtId="10" fontId="3" fillId="0" borderId="2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357C-B38B-44ED-824B-8FC5A2721F78}">
  <dimension ref="A1:L33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O32" sqref="O32"/>
    </sheetView>
  </sheetViews>
  <sheetFormatPr defaultRowHeight="12.75" x14ac:dyDescent="0.2"/>
  <cols>
    <col min="1" max="1" width="22.5703125" style="10" customWidth="1"/>
    <col min="2" max="2" width="13.42578125" style="7" customWidth="1"/>
    <col min="3" max="3" width="15.85546875" style="5" customWidth="1"/>
    <col min="4" max="4" width="15.85546875" style="6" customWidth="1"/>
    <col min="5" max="5" width="13.42578125" style="7" customWidth="1"/>
    <col min="6" max="7" width="15.85546875" style="6" customWidth="1"/>
    <col min="8" max="8" width="2.28515625" style="6" customWidth="1"/>
    <col min="9" max="10" width="15.85546875" style="6" customWidth="1"/>
    <col min="11" max="11" width="12.28515625" style="8" customWidth="1"/>
    <col min="12" max="12" width="11.140625" style="9" customWidth="1"/>
    <col min="13" max="16384" width="9.140625" style="10"/>
  </cols>
  <sheetData>
    <row r="1" spans="1:12" x14ac:dyDescent="0.2">
      <c r="A1" s="3" t="s">
        <v>34</v>
      </c>
      <c r="B1" s="4"/>
    </row>
    <row r="2" spans="1:12" x14ac:dyDescent="0.2">
      <c r="A2" s="1" t="s">
        <v>3</v>
      </c>
      <c r="B2" s="2" t="s">
        <v>37</v>
      </c>
    </row>
    <row r="4" spans="1:12" x14ac:dyDescent="0.2">
      <c r="A4" s="11"/>
      <c r="B4" s="12" t="s">
        <v>4</v>
      </c>
      <c r="C4" s="12"/>
      <c r="D4" s="12"/>
      <c r="E4" s="12" t="s">
        <v>5</v>
      </c>
      <c r="F4" s="12"/>
      <c r="G4" s="12"/>
      <c r="H4" s="13"/>
      <c r="I4" s="14" t="s">
        <v>6</v>
      </c>
      <c r="J4" s="14"/>
      <c r="K4" s="14"/>
      <c r="L4" s="14"/>
    </row>
    <row r="5" spans="1:12" s="23" customFormat="1" ht="25.5" x14ac:dyDescent="0.25">
      <c r="A5" s="15" t="s">
        <v>2</v>
      </c>
      <c r="B5" s="16" t="s">
        <v>36</v>
      </c>
      <c r="C5" s="17" t="s">
        <v>38</v>
      </c>
      <c r="D5" s="18" t="s">
        <v>9</v>
      </c>
      <c r="E5" s="16" t="s">
        <v>36</v>
      </c>
      <c r="F5" s="17" t="s">
        <v>38</v>
      </c>
      <c r="G5" s="18" t="s">
        <v>9</v>
      </c>
      <c r="H5" s="19"/>
      <c r="I5" s="20" t="s">
        <v>38</v>
      </c>
      <c r="J5" s="18" t="s">
        <v>9</v>
      </c>
      <c r="K5" s="21" t="s">
        <v>7</v>
      </c>
      <c r="L5" s="22" t="s">
        <v>8</v>
      </c>
    </row>
    <row r="6" spans="1:12" x14ac:dyDescent="0.2">
      <c r="A6" s="24" t="s">
        <v>10</v>
      </c>
      <c r="B6" s="25">
        <v>37840</v>
      </c>
      <c r="C6" s="26">
        <v>379200355</v>
      </c>
      <c r="D6" s="27">
        <v>407584156</v>
      </c>
      <c r="E6" s="25">
        <v>1676</v>
      </c>
      <c r="F6" s="27">
        <v>602640</v>
      </c>
      <c r="G6" s="27">
        <v>669600</v>
      </c>
      <c r="H6" s="28"/>
      <c r="I6" s="27">
        <f>C6+F6</f>
        <v>379802995</v>
      </c>
      <c r="J6" s="27">
        <f>D6+G6</f>
        <v>408253756</v>
      </c>
      <c r="K6" s="29">
        <f>I6-J6</f>
        <v>-28450761</v>
      </c>
      <c r="L6" s="30">
        <f>K6/J6</f>
        <v>-6.9688914264391971E-2</v>
      </c>
    </row>
    <row r="7" spans="1:12" x14ac:dyDescent="0.2">
      <c r="A7" s="31" t="s">
        <v>11</v>
      </c>
      <c r="B7" s="32">
        <v>1</v>
      </c>
      <c r="C7" s="33">
        <v>145</v>
      </c>
      <c r="D7" s="34">
        <v>145</v>
      </c>
      <c r="E7" s="32">
        <v>5135</v>
      </c>
      <c r="F7" s="34">
        <v>3463860</v>
      </c>
      <c r="G7" s="34">
        <v>3219036</v>
      </c>
      <c r="H7" s="28"/>
      <c r="I7" s="34">
        <f t="shared" ref="I7:I31" si="0">C7+F7</f>
        <v>3464005</v>
      </c>
      <c r="J7" s="34">
        <f t="shared" ref="J7:J31" si="1">D7+G7</f>
        <v>3219181</v>
      </c>
      <c r="K7" s="35">
        <f t="shared" ref="K7:K31" si="2">I7-J7</f>
        <v>244824</v>
      </c>
      <c r="L7" s="36">
        <f t="shared" ref="L7:L32" si="3">K7/J7</f>
        <v>7.6051641706384329E-2</v>
      </c>
    </row>
    <row r="8" spans="1:12" x14ac:dyDescent="0.2">
      <c r="A8" s="31" t="s">
        <v>12</v>
      </c>
      <c r="B8" s="32">
        <v>4331</v>
      </c>
      <c r="C8" s="33">
        <v>10177489.529999999</v>
      </c>
      <c r="D8" s="34">
        <v>9701612.8299999982</v>
      </c>
      <c r="E8" s="32">
        <v>255517</v>
      </c>
      <c r="F8" s="34">
        <v>121422529.96000004</v>
      </c>
      <c r="G8" s="34">
        <v>111565148.57000007</v>
      </c>
      <c r="H8" s="28"/>
      <c r="I8" s="34">
        <f t="shared" si="0"/>
        <v>131600019.49000004</v>
      </c>
      <c r="J8" s="34">
        <f t="shared" si="1"/>
        <v>121266761.40000007</v>
      </c>
      <c r="K8" s="35">
        <f t="shared" si="2"/>
        <v>10333258.089999974</v>
      </c>
      <c r="L8" s="36">
        <f t="shared" si="3"/>
        <v>8.5210967710398239E-2</v>
      </c>
    </row>
    <row r="9" spans="1:12" x14ac:dyDescent="0.2">
      <c r="A9" s="31" t="s">
        <v>13</v>
      </c>
      <c r="B9" s="32">
        <v>8554</v>
      </c>
      <c r="C9" s="33">
        <v>8902154.5700000003</v>
      </c>
      <c r="D9" s="34">
        <v>8687215.5700000003</v>
      </c>
      <c r="E9" s="32">
        <v>67602</v>
      </c>
      <c r="F9" s="34">
        <v>47975441.079999998</v>
      </c>
      <c r="G9" s="34">
        <v>46358662.079999998</v>
      </c>
      <c r="H9" s="28"/>
      <c r="I9" s="34">
        <f t="shared" si="0"/>
        <v>56877595.649999999</v>
      </c>
      <c r="J9" s="34">
        <f t="shared" si="1"/>
        <v>55045877.649999999</v>
      </c>
      <c r="K9" s="35">
        <f t="shared" si="2"/>
        <v>1831718</v>
      </c>
      <c r="L9" s="36">
        <f t="shared" si="3"/>
        <v>3.3276206651598368E-2</v>
      </c>
    </row>
    <row r="10" spans="1:12" x14ac:dyDescent="0.2">
      <c r="A10" s="31" t="s">
        <v>0</v>
      </c>
      <c r="B10" s="32">
        <v>1743393</v>
      </c>
      <c r="C10" s="33">
        <v>288688087.07000029</v>
      </c>
      <c r="D10" s="34">
        <v>276471974.38000017</v>
      </c>
      <c r="E10" s="32">
        <v>1477340</v>
      </c>
      <c r="F10" s="34">
        <v>130131347.14999169</v>
      </c>
      <c r="G10" s="34">
        <v>125597794.88999201</v>
      </c>
      <c r="H10" s="28"/>
      <c r="I10" s="34">
        <f t="shared" si="0"/>
        <v>418819434.21999198</v>
      </c>
      <c r="J10" s="34">
        <f t="shared" si="1"/>
        <v>402069769.26999217</v>
      </c>
      <c r="K10" s="35">
        <f t="shared" si="2"/>
        <v>16749664.949999809</v>
      </c>
      <c r="L10" s="36">
        <f t="shared" si="3"/>
        <v>4.1658603133508186E-2</v>
      </c>
    </row>
    <row r="11" spans="1:12" x14ac:dyDescent="0.2">
      <c r="A11" s="31" t="s">
        <v>1</v>
      </c>
      <c r="B11" s="32">
        <v>59680</v>
      </c>
      <c r="C11" s="33">
        <v>76876104.680000007</v>
      </c>
      <c r="D11" s="34">
        <v>76648664.680000007</v>
      </c>
      <c r="E11" s="32">
        <v>60805</v>
      </c>
      <c r="F11" s="34">
        <v>65998880.539999984</v>
      </c>
      <c r="G11" s="34">
        <v>60335425.989999995</v>
      </c>
      <c r="H11" s="28"/>
      <c r="I11" s="34">
        <f t="shared" si="0"/>
        <v>142874985.22</v>
      </c>
      <c r="J11" s="34">
        <f t="shared" si="1"/>
        <v>136984090.67000002</v>
      </c>
      <c r="K11" s="35">
        <f t="shared" si="2"/>
        <v>5890894.5499999821</v>
      </c>
      <c r="L11" s="36">
        <f t="shared" si="3"/>
        <v>4.3004224221857817E-2</v>
      </c>
    </row>
    <row r="12" spans="1:12" x14ac:dyDescent="0.2">
      <c r="A12" s="31" t="s">
        <v>14</v>
      </c>
      <c r="B12" s="32">
        <v>108692</v>
      </c>
      <c r="C12" s="33">
        <v>156581044</v>
      </c>
      <c r="D12" s="34">
        <v>167683903</v>
      </c>
      <c r="E12" s="32">
        <v>202713</v>
      </c>
      <c r="F12" s="34">
        <v>171629841</v>
      </c>
      <c r="G12" s="34">
        <v>170912792</v>
      </c>
      <c r="H12" s="28"/>
      <c r="I12" s="34">
        <f t="shared" si="0"/>
        <v>328210885</v>
      </c>
      <c r="J12" s="34">
        <f t="shared" si="1"/>
        <v>338596695</v>
      </c>
      <c r="K12" s="35">
        <f t="shared" si="2"/>
        <v>-10385810</v>
      </c>
      <c r="L12" s="36">
        <f t="shared" si="3"/>
        <v>-3.0673099157096026E-2</v>
      </c>
    </row>
    <row r="13" spans="1:12" x14ac:dyDescent="0.2">
      <c r="A13" s="31" t="s">
        <v>15</v>
      </c>
      <c r="B13" s="32">
        <v>18</v>
      </c>
      <c r="C13" s="33">
        <v>1321</v>
      </c>
      <c r="D13" s="34">
        <v>1321</v>
      </c>
      <c r="E13" s="32">
        <v>91526</v>
      </c>
      <c r="F13" s="34">
        <v>6108719.2599999979</v>
      </c>
      <c r="G13" s="34">
        <v>6014188.8300000001</v>
      </c>
      <c r="H13" s="28"/>
      <c r="I13" s="34">
        <f t="shared" si="0"/>
        <v>6110040.2599999979</v>
      </c>
      <c r="J13" s="34">
        <f t="shared" si="1"/>
        <v>6015509.8300000001</v>
      </c>
      <c r="K13" s="35">
        <f t="shared" si="2"/>
        <v>94530.429999997839</v>
      </c>
      <c r="L13" s="36">
        <f t="shared" si="3"/>
        <v>1.5714450257992153E-2</v>
      </c>
    </row>
    <row r="14" spans="1:12" x14ac:dyDescent="0.2">
      <c r="A14" s="31" t="s">
        <v>16</v>
      </c>
      <c r="B14" s="32">
        <v>3</v>
      </c>
      <c r="C14" s="33">
        <v>102</v>
      </c>
      <c r="D14" s="34">
        <v>102</v>
      </c>
      <c r="E14" s="32">
        <v>214740</v>
      </c>
      <c r="F14" s="34">
        <v>11570524.310000001</v>
      </c>
      <c r="G14" s="34">
        <v>11374671.300000001</v>
      </c>
      <c r="H14" s="28"/>
      <c r="I14" s="34">
        <f t="shared" si="0"/>
        <v>11570626.310000001</v>
      </c>
      <c r="J14" s="34">
        <f t="shared" si="1"/>
        <v>11374773.300000001</v>
      </c>
      <c r="K14" s="35">
        <f t="shared" si="2"/>
        <v>195853.00999999978</v>
      </c>
      <c r="L14" s="36">
        <f t="shared" si="3"/>
        <v>1.7218190185821089E-2</v>
      </c>
    </row>
    <row r="15" spans="1:12" x14ac:dyDescent="0.2">
      <c r="A15" s="31" t="s">
        <v>17</v>
      </c>
      <c r="B15" s="32">
        <v>11096</v>
      </c>
      <c r="C15" s="33">
        <v>23293689</v>
      </c>
      <c r="D15" s="34">
        <v>21570778.5</v>
      </c>
      <c r="E15" s="32">
        <v>3017</v>
      </c>
      <c r="F15" s="34">
        <v>1780526</v>
      </c>
      <c r="G15" s="34">
        <v>1852497</v>
      </c>
      <c r="H15" s="28"/>
      <c r="I15" s="34">
        <f t="shared" si="0"/>
        <v>25074215</v>
      </c>
      <c r="J15" s="34">
        <f t="shared" si="1"/>
        <v>23423275.5</v>
      </c>
      <c r="K15" s="35">
        <f t="shared" si="2"/>
        <v>1650939.5</v>
      </c>
      <c r="L15" s="36">
        <f t="shared" si="3"/>
        <v>7.0482862228213983E-2</v>
      </c>
    </row>
    <row r="16" spans="1:12" x14ac:dyDescent="0.2">
      <c r="A16" s="31" t="s">
        <v>18</v>
      </c>
      <c r="B16" s="32">
        <v>79307</v>
      </c>
      <c r="C16" s="33">
        <v>385316053</v>
      </c>
      <c r="D16" s="34">
        <v>440410538</v>
      </c>
      <c r="E16" s="32">
        <v>39225</v>
      </c>
      <c r="F16" s="34">
        <v>13247196</v>
      </c>
      <c r="G16" s="34">
        <v>14629457</v>
      </c>
      <c r="H16" s="28"/>
      <c r="I16" s="34">
        <f t="shared" si="0"/>
        <v>398563249</v>
      </c>
      <c r="J16" s="34">
        <f t="shared" si="1"/>
        <v>455039995</v>
      </c>
      <c r="K16" s="35">
        <f t="shared" si="2"/>
        <v>-56476746</v>
      </c>
      <c r="L16" s="36">
        <f t="shared" si="3"/>
        <v>-0.12411380674351492</v>
      </c>
    </row>
    <row r="17" spans="1:12" x14ac:dyDescent="0.2">
      <c r="A17" s="31" t="s">
        <v>19</v>
      </c>
      <c r="B17" s="32">
        <v>12397</v>
      </c>
      <c r="C17" s="33">
        <v>72249716</v>
      </c>
      <c r="D17" s="34">
        <v>72249716</v>
      </c>
      <c r="E17" s="32">
        <v>6988</v>
      </c>
      <c r="F17" s="34">
        <v>1109950</v>
      </c>
      <c r="G17" s="34">
        <v>1109950</v>
      </c>
      <c r="H17" s="28"/>
      <c r="I17" s="34">
        <f t="shared" si="0"/>
        <v>73359666</v>
      </c>
      <c r="J17" s="34">
        <f t="shared" si="1"/>
        <v>73359666</v>
      </c>
      <c r="K17" s="35">
        <f t="shared" si="2"/>
        <v>0</v>
      </c>
      <c r="L17" s="36">
        <f t="shared" si="3"/>
        <v>0</v>
      </c>
    </row>
    <row r="18" spans="1:12" x14ac:dyDescent="0.2">
      <c r="A18" s="31" t="s">
        <v>20</v>
      </c>
      <c r="B18" s="32">
        <v>78</v>
      </c>
      <c r="C18" s="33">
        <v>13284</v>
      </c>
      <c r="D18" s="34">
        <v>12802</v>
      </c>
      <c r="E18" s="32">
        <v>30260</v>
      </c>
      <c r="F18" s="34">
        <v>6036871.0399999991</v>
      </c>
      <c r="G18" s="34">
        <v>5817555.0399999991</v>
      </c>
      <c r="H18" s="28"/>
      <c r="I18" s="34">
        <f t="shared" si="0"/>
        <v>6050155.0399999991</v>
      </c>
      <c r="J18" s="34">
        <f t="shared" si="1"/>
        <v>5830357.0399999991</v>
      </c>
      <c r="K18" s="35">
        <f t="shared" si="2"/>
        <v>219798</v>
      </c>
      <c r="L18" s="36">
        <f t="shared" si="3"/>
        <v>3.7698891936127472E-2</v>
      </c>
    </row>
    <row r="19" spans="1:12" x14ac:dyDescent="0.2">
      <c r="A19" s="31" t="s">
        <v>21</v>
      </c>
      <c r="B19" s="32">
        <v>111</v>
      </c>
      <c r="C19" s="33">
        <v>22437</v>
      </c>
      <c r="D19" s="34">
        <v>21320</v>
      </c>
      <c r="E19" s="32">
        <v>56070</v>
      </c>
      <c r="F19" s="34">
        <v>8180060.2400000002</v>
      </c>
      <c r="G19" s="34">
        <v>7893079.2400000002</v>
      </c>
      <c r="H19" s="28"/>
      <c r="I19" s="34">
        <f t="shared" si="0"/>
        <v>8202497.2400000002</v>
      </c>
      <c r="J19" s="34">
        <f t="shared" si="1"/>
        <v>7914399.2400000002</v>
      </c>
      <c r="K19" s="35">
        <f t="shared" si="2"/>
        <v>288098</v>
      </c>
      <c r="L19" s="36">
        <f t="shared" si="3"/>
        <v>3.6401752206778992E-2</v>
      </c>
    </row>
    <row r="20" spans="1:12" x14ac:dyDescent="0.2">
      <c r="A20" s="31" t="s">
        <v>22</v>
      </c>
      <c r="B20" s="32">
        <v>42</v>
      </c>
      <c r="C20" s="33">
        <v>11725</v>
      </c>
      <c r="D20" s="34">
        <v>11003</v>
      </c>
      <c r="E20" s="32">
        <v>32702</v>
      </c>
      <c r="F20" s="34">
        <v>9195438</v>
      </c>
      <c r="G20" s="34">
        <v>8636485</v>
      </c>
      <c r="H20" s="28"/>
      <c r="I20" s="34">
        <f t="shared" si="0"/>
        <v>9207163</v>
      </c>
      <c r="J20" s="34">
        <f t="shared" si="1"/>
        <v>8647488</v>
      </c>
      <c r="K20" s="35">
        <f t="shared" si="2"/>
        <v>559675</v>
      </c>
      <c r="L20" s="36">
        <f t="shared" si="3"/>
        <v>6.4721107447619469E-2</v>
      </c>
    </row>
    <row r="21" spans="1:12" x14ac:dyDescent="0.2">
      <c r="A21" s="31" t="s">
        <v>23</v>
      </c>
      <c r="B21" s="32">
        <v>5473</v>
      </c>
      <c r="C21" s="33">
        <v>37795436</v>
      </c>
      <c r="D21" s="34">
        <v>43300927</v>
      </c>
      <c r="E21" s="32">
        <v>68310</v>
      </c>
      <c r="F21" s="34">
        <v>15032055.5</v>
      </c>
      <c r="G21" s="34">
        <v>14395596.5</v>
      </c>
      <c r="H21" s="28"/>
      <c r="I21" s="34">
        <f t="shared" si="0"/>
        <v>52827491.5</v>
      </c>
      <c r="J21" s="34">
        <f t="shared" si="1"/>
        <v>57696523.5</v>
      </c>
      <c r="K21" s="35">
        <f t="shared" si="2"/>
        <v>-4869032</v>
      </c>
      <c r="L21" s="36">
        <f t="shared" si="3"/>
        <v>-8.4390387923459542E-2</v>
      </c>
    </row>
    <row r="22" spans="1:12" x14ac:dyDescent="0.2">
      <c r="A22" s="31" t="s">
        <v>24</v>
      </c>
      <c r="B22" s="32">
        <v>84</v>
      </c>
      <c r="C22" s="33">
        <v>11056</v>
      </c>
      <c r="D22" s="34">
        <v>11011</v>
      </c>
      <c r="E22" s="32">
        <v>13027</v>
      </c>
      <c r="F22" s="34">
        <v>1740165</v>
      </c>
      <c r="G22" s="34">
        <v>1709315</v>
      </c>
      <c r="H22" s="28"/>
      <c r="I22" s="34">
        <f t="shared" si="0"/>
        <v>1751221</v>
      </c>
      <c r="J22" s="34">
        <f t="shared" si="1"/>
        <v>1720326</v>
      </c>
      <c r="K22" s="35">
        <f t="shared" si="2"/>
        <v>30895</v>
      </c>
      <c r="L22" s="36">
        <f t="shared" si="3"/>
        <v>1.7958805482216744E-2</v>
      </c>
    </row>
    <row r="23" spans="1:12" x14ac:dyDescent="0.2">
      <c r="A23" s="31" t="s">
        <v>25</v>
      </c>
      <c r="B23" s="32">
        <v>395494</v>
      </c>
      <c r="C23" s="33">
        <v>584905708.19349992</v>
      </c>
      <c r="D23" s="34">
        <v>556901560.03192294</v>
      </c>
      <c r="E23" s="32">
        <v>343994</v>
      </c>
      <c r="F23" s="34">
        <v>472062966.07749999</v>
      </c>
      <c r="G23" s="34">
        <v>448560924.19673705</v>
      </c>
      <c r="H23" s="28"/>
      <c r="I23" s="34">
        <f t="shared" si="0"/>
        <v>1056968674.2709999</v>
      </c>
      <c r="J23" s="34">
        <f t="shared" si="1"/>
        <v>1005462484.22866</v>
      </c>
      <c r="K23" s="35">
        <f t="shared" si="2"/>
        <v>51506190.042339921</v>
      </c>
      <c r="L23" s="36">
        <f t="shared" si="3"/>
        <v>5.1226366821486E-2</v>
      </c>
    </row>
    <row r="24" spans="1:12" x14ac:dyDescent="0.2">
      <c r="A24" s="31" t="s">
        <v>26</v>
      </c>
      <c r="B24" s="32">
        <v>28387400</v>
      </c>
      <c r="C24" s="33">
        <v>253143725.6864993</v>
      </c>
      <c r="D24" s="34">
        <v>279045447.75698084</v>
      </c>
      <c r="E24" s="32">
        <v>11755044</v>
      </c>
      <c r="F24" s="34">
        <v>658078039.20619333</v>
      </c>
      <c r="G24" s="34">
        <v>670665745.70916963</v>
      </c>
      <c r="H24" s="28"/>
      <c r="I24" s="34">
        <f t="shared" si="0"/>
        <v>911221764.89269257</v>
      </c>
      <c r="J24" s="34">
        <f t="shared" si="1"/>
        <v>949711193.46615052</v>
      </c>
      <c r="K24" s="35">
        <f t="shared" si="2"/>
        <v>-38489428.573457956</v>
      </c>
      <c r="L24" s="36">
        <f t="shared" si="3"/>
        <v>-4.0527508613417002E-2</v>
      </c>
    </row>
    <row r="25" spans="1:12" x14ac:dyDescent="0.2">
      <c r="A25" s="31" t="s">
        <v>27</v>
      </c>
      <c r="B25" s="32">
        <v>12</v>
      </c>
      <c r="C25" s="33">
        <v>1925</v>
      </c>
      <c r="D25" s="34">
        <v>1875</v>
      </c>
      <c r="E25" s="32">
        <v>10150</v>
      </c>
      <c r="F25" s="34">
        <v>3630889</v>
      </c>
      <c r="G25" s="34">
        <v>3448630</v>
      </c>
      <c r="H25" s="28"/>
      <c r="I25" s="34">
        <f t="shared" si="0"/>
        <v>3632814</v>
      </c>
      <c r="J25" s="34">
        <f t="shared" si="1"/>
        <v>3450505</v>
      </c>
      <c r="K25" s="35">
        <f t="shared" si="2"/>
        <v>182309</v>
      </c>
      <c r="L25" s="36">
        <f t="shared" si="3"/>
        <v>5.2835454520425269E-2</v>
      </c>
    </row>
    <row r="26" spans="1:12" x14ac:dyDescent="0.2">
      <c r="A26" s="31" t="s">
        <v>28</v>
      </c>
      <c r="B26" s="32">
        <v>201</v>
      </c>
      <c r="C26" s="33">
        <v>35333</v>
      </c>
      <c r="D26" s="34">
        <v>35382</v>
      </c>
      <c r="E26" s="32">
        <v>233053</v>
      </c>
      <c r="F26" s="34">
        <v>47107270.019999996</v>
      </c>
      <c r="G26" s="34">
        <v>44805286.019999996</v>
      </c>
      <c r="H26" s="28"/>
      <c r="I26" s="34">
        <f t="shared" si="0"/>
        <v>47142603.019999996</v>
      </c>
      <c r="J26" s="34">
        <f t="shared" si="1"/>
        <v>44840668.019999996</v>
      </c>
      <c r="K26" s="35">
        <f t="shared" si="2"/>
        <v>2301935</v>
      </c>
      <c r="L26" s="36">
        <f t="shared" si="3"/>
        <v>5.1335876596960657E-2</v>
      </c>
    </row>
    <row r="27" spans="1:12" x14ac:dyDescent="0.2">
      <c r="A27" s="31" t="s">
        <v>29</v>
      </c>
      <c r="B27" s="32">
        <v>1242163</v>
      </c>
      <c r="C27" s="33">
        <v>286168883.51919997</v>
      </c>
      <c r="D27" s="34">
        <v>261807901.11500001</v>
      </c>
      <c r="E27" s="32">
        <v>2215070</v>
      </c>
      <c r="F27" s="34">
        <v>332165725.89759994</v>
      </c>
      <c r="G27" s="34">
        <v>304881471.86936271</v>
      </c>
      <c r="H27" s="28"/>
      <c r="I27" s="34">
        <f t="shared" si="0"/>
        <v>618334609.4167999</v>
      </c>
      <c r="J27" s="34">
        <f t="shared" si="1"/>
        <v>566689372.98436272</v>
      </c>
      <c r="K27" s="35">
        <f t="shared" si="2"/>
        <v>51645236.432437181</v>
      </c>
      <c r="L27" s="36">
        <f t="shared" si="3"/>
        <v>9.1135000750865128E-2</v>
      </c>
    </row>
    <row r="28" spans="1:12" x14ac:dyDescent="0.2">
      <c r="A28" s="31" t="s">
        <v>30</v>
      </c>
      <c r="B28" s="32">
        <v>203077</v>
      </c>
      <c r="C28" s="33">
        <v>26007517</v>
      </c>
      <c r="D28" s="34">
        <v>23777805</v>
      </c>
      <c r="E28" s="32">
        <v>99618</v>
      </c>
      <c r="F28" s="34">
        <v>13332640</v>
      </c>
      <c r="G28" s="34">
        <v>12204286</v>
      </c>
      <c r="H28" s="28"/>
      <c r="I28" s="34">
        <f t="shared" si="0"/>
        <v>39340157</v>
      </c>
      <c r="J28" s="34">
        <f t="shared" si="1"/>
        <v>35982091</v>
      </c>
      <c r="K28" s="35">
        <f t="shared" si="2"/>
        <v>3358066</v>
      </c>
      <c r="L28" s="36">
        <f t="shared" si="3"/>
        <v>9.3326038222736968E-2</v>
      </c>
    </row>
    <row r="29" spans="1:12" x14ac:dyDescent="0.2">
      <c r="A29" s="31" t="s">
        <v>31</v>
      </c>
      <c r="B29" s="32">
        <v>146836</v>
      </c>
      <c r="C29" s="33">
        <v>103185494.93000001</v>
      </c>
      <c r="D29" s="34">
        <v>103547278.93000001</v>
      </c>
      <c r="E29" s="32">
        <v>2925</v>
      </c>
      <c r="F29" s="34">
        <v>3481581</v>
      </c>
      <c r="G29" s="34">
        <v>3283708</v>
      </c>
      <c r="H29" s="28"/>
      <c r="I29" s="34">
        <f t="shared" si="0"/>
        <v>106667075.93000001</v>
      </c>
      <c r="J29" s="34">
        <f t="shared" si="1"/>
        <v>106830986.93000001</v>
      </c>
      <c r="K29" s="35">
        <f t="shared" si="2"/>
        <v>-163911</v>
      </c>
      <c r="L29" s="36">
        <f t="shared" si="3"/>
        <v>-1.534302028936615E-3</v>
      </c>
    </row>
    <row r="30" spans="1:12" x14ac:dyDescent="0.2">
      <c r="A30" s="31" t="s">
        <v>32</v>
      </c>
      <c r="B30" s="32">
        <v>115</v>
      </c>
      <c r="C30" s="33">
        <v>10840705</v>
      </c>
      <c r="D30" s="34">
        <v>10840705</v>
      </c>
      <c r="E30" s="32">
        <v>0</v>
      </c>
      <c r="F30" s="34">
        <v>0</v>
      </c>
      <c r="G30" s="34">
        <v>0</v>
      </c>
      <c r="H30" s="28"/>
      <c r="I30" s="34">
        <f t="shared" si="0"/>
        <v>10840705</v>
      </c>
      <c r="J30" s="34">
        <f t="shared" si="1"/>
        <v>10840705</v>
      </c>
      <c r="K30" s="35">
        <f t="shared" si="2"/>
        <v>0</v>
      </c>
      <c r="L30" s="36">
        <f t="shared" si="3"/>
        <v>0</v>
      </c>
    </row>
    <row r="31" spans="1:12" x14ac:dyDescent="0.2">
      <c r="A31" s="37" t="s">
        <v>33</v>
      </c>
      <c r="B31" s="38">
        <v>23785</v>
      </c>
      <c r="C31" s="39">
        <v>128286864.58</v>
      </c>
      <c r="D31" s="40">
        <v>130921319.58</v>
      </c>
      <c r="E31" s="38">
        <v>8390</v>
      </c>
      <c r="F31" s="40">
        <v>6064291</v>
      </c>
      <c r="G31" s="40">
        <v>5837581</v>
      </c>
      <c r="H31" s="28"/>
      <c r="I31" s="40">
        <f t="shared" si="0"/>
        <v>134351155.57999998</v>
      </c>
      <c r="J31" s="40">
        <f t="shared" si="1"/>
        <v>136758900.57999998</v>
      </c>
      <c r="K31" s="41">
        <f t="shared" si="2"/>
        <v>-2407745</v>
      </c>
      <c r="L31" s="42">
        <f t="shared" si="3"/>
        <v>-1.7605764522737877E-2</v>
      </c>
    </row>
    <row r="32" spans="1:12" x14ac:dyDescent="0.2">
      <c r="A32" s="11" t="s">
        <v>35</v>
      </c>
      <c r="B32" s="43">
        <f>SUM(B6:B31)</f>
        <v>32470183</v>
      </c>
      <c r="C32" s="44">
        <f t="shared" ref="C32:G32" si="4">SUM(C6:C31)</f>
        <v>2831716355.7591991</v>
      </c>
      <c r="D32" s="45">
        <f t="shared" si="4"/>
        <v>2891246464.3739038</v>
      </c>
      <c r="E32" s="43">
        <f t="shared" si="4"/>
        <v>17294897</v>
      </c>
      <c r="F32" s="45">
        <f t="shared" si="4"/>
        <v>2151149447.2812853</v>
      </c>
      <c r="G32" s="45">
        <f t="shared" si="4"/>
        <v>2085778887.2352614</v>
      </c>
      <c r="H32" s="46"/>
      <c r="I32" s="45">
        <f t="shared" ref="I32:K32" si="5">SUM(I6:I31)</f>
        <v>4982865803.0404844</v>
      </c>
      <c r="J32" s="45">
        <f t="shared" si="5"/>
        <v>4977025351.6091661</v>
      </c>
      <c r="K32" s="47">
        <f t="shared" si="5"/>
        <v>5840451.4313189089</v>
      </c>
      <c r="L32" s="48">
        <f t="shared" si="3"/>
        <v>1.1734823551643313E-3</v>
      </c>
    </row>
    <row r="33" spans="1:12" x14ac:dyDescent="0.2">
      <c r="A33" s="11"/>
      <c r="B33" s="43"/>
      <c r="C33" s="44"/>
      <c r="D33" s="49"/>
      <c r="E33" s="43"/>
      <c r="F33" s="45"/>
      <c r="G33" s="49"/>
      <c r="H33" s="50"/>
      <c r="I33" s="45"/>
      <c r="J33" s="48"/>
      <c r="K33" s="47"/>
      <c r="L33" s="48"/>
    </row>
  </sheetData>
  <mergeCells count="3">
    <mergeCell ref="I4:L4"/>
    <mergeCell ref="B4:D4"/>
    <mergeCell ref="E4:G4"/>
  </mergeCells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key 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Dang, Vivienne</dc:creator>
  <cp:lastModifiedBy>Labadie, Angie</cp:lastModifiedBy>
  <dcterms:created xsi:type="dcterms:W3CDTF">2021-06-18T19:58:05Z</dcterms:created>
  <dcterms:modified xsi:type="dcterms:W3CDTF">2023-06-29T17:23:20Z</dcterms:modified>
</cp:coreProperties>
</file>