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40acd786ca0d9a10/Escritorio/QA/Tripleten/QA Engineer/Projects/"/>
    </mc:Choice>
  </mc:AlternateContent>
  <xr:revisionPtr revIDLastSave="2" documentId="11_946C5EB4E0EA68A07B275E30415C9A7E6E3FE06D" xr6:coauthVersionLast="47" xr6:coauthVersionMax="47" xr10:uidLastSave="{5640B815-4778-4A22-A800-A144E9961F77}"/>
  <bookViews>
    <workbookView xWindow="-108" yWindow="-108" windowWidth="23256" windowHeight="12456" activeTab="1" xr2:uid="{00000000-000D-0000-FFFF-FFFF00000000}"/>
  </bookViews>
  <sheets>
    <sheet name="Tabla de clases de equivalencia" sheetId="1" r:id="rId1"/>
    <sheet name="Cálculo de distanci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2" l="1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</calcChain>
</file>

<file path=xl/sharedStrings.xml><?xml version="1.0" encoding="utf-8"?>
<sst xmlns="http://schemas.openxmlformats.org/spreadsheetml/2006/main" count="193" uniqueCount="80">
  <si>
    <t>Grupo de comprobaciones</t>
  </si>
  <si>
    <t>Nombre de la Clase</t>
  </si>
  <si>
    <t>Tipo de Clase</t>
  </si>
  <si>
    <t>Límites</t>
  </si>
  <si>
    <t>Datos de prueba dentro de la clase (contenido del campo)</t>
  </si>
  <si>
    <t>Datos de prueba en los límites (contenido del campo)</t>
  </si>
  <si>
    <t>Clarificación y Optimización</t>
  </si>
  <si>
    <t>Resultado</t>
  </si>
  <si>
    <t>Hora de salida. Horas</t>
  </si>
  <si>
    <t>0-23 Números enteros</t>
  </si>
  <si>
    <t>Rango</t>
  </si>
  <si>
    <t>0-23</t>
  </si>
  <si>
    <t>Número entero 0</t>
  </si>
  <si>
    <t>Válido</t>
  </si>
  <si>
    <t>0-24</t>
  </si>
  <si>
    <t>Número entero 23</t>
  </si>
  <si>
    <t>&lt;0 Números enteros</t>
  </si>
  <si>
    <t>-Infinito-0</t>
  </si>
  <si>
    <t>Número entero -1</t>
  </si>
  <si>
    <t>Inválido</t>
  </si>
  <si>
    <t>&gt;23</t>
  </si>
  <si>
    <t>24-Infinito</t>
  </si>
  <si>
    <t>Infinito</t>
  </si>
  <si>
    <t>Número entero 24</t>
  </si>
  <si>
    <t>Hora de salida. Minutos</t>
  </si>
  <si>
    <t>0-59 Números enteros</t>
  </si>
  <si>
    <t>0-59</t>
  </si>
  <si>
    <t>&gt;59</t>
  </si>
  <si>
    <t>60-Infinito</t>
  </si>
  <si>
    <t>Número entero 60</t>
  </si>
  <si>
    <t>Desde. Longitud del campo</t>
  </si>
  <si>
    <t>1-50 caracteres</t>
  </si>
  <si>
    <t>1-50</t>
  </si>
  <si>
    <t>Número entero 1</t>
  </si>
  <si>
    <t>1 caracter "espacio"</t>
  </si>
  <si>
    <t>Número entero 2</t>
  </si>
  <si>
    <t>11 caracteres "1300 1st St"</t>
  </si>
  <si>
    <t>20 caracteres "East 2nd Street, 60"</t>
  </si>
  <si>
    <t>0 caracteres</t>
  </si>
  <si>
    <t>-</t>
  </si>
  <si>
    <t>51 caracteres</t>
  </si>
  <si>
    <t>50&gt;</t>
  </si>
  <si>
    <t>INFINITO</t>
  </si>
  <si>
    <t>Hasta. Longitud del campo</t>
  </si>
  <si>
    <t>Clases</t>
  </si>
  <si>
    <t>Velicidad Media del vehículo</t>
  </si>
  <si>
    <t>costo</t>
  </si>
  <si>
    <t>Distancias</t>
  </si>
  <si>
    <t>tiempo en minutos</t>
  </si>
  <si>
    <t>costo total</t>
  </si>
  <si>
    <t>Automóvil personal</t>
  </si>
  <si>
    <t>00:01-08:00</t>
  </si>
  <si>
    <t>45 km/h</t>
  </si>
  <si>
    <t>$0.5/km</t>
  </si>
  <si>
    <t>3.4 km</t>
  </si>
  <si>
    <t>08:01-12:00</t>
  </si>
  <si>
    <t>30 km/h</t>
  </si>
  <si>
    <t>12:01-18:00</t>
  </si>
  <si>
    <t>40 km/h</t>
  </si>
  <si>
    <t>18:01-22:00</t>
  </si>
  <si>
    <t>25 km/h</t>
  </si>
  <si>
    <t>22:01-00:00</t>
  </si>
  <si>
    <t>Automovil compartido</t>
  </si>
  <si>
    <t>$0.1/m</t>
  </si>
  <si>
    <t>Taxi</t>
  </si>
  <si>
    <t>50 km/h</t>
  </si>
  <si>
    <t>$0.3/m</t>
  </si>
  <si>
    <t>35 km/h</t>
  </si>
  <si>
    <t>42 km/h</t>
  </si>
  <si>
    <t>Scooter compartido</t>
  </si>
  <si>
    <t>10 km/h</t>
  </si>
  <si>
    <t>$0.8/km</t>
  </si>
  <si>
    <t>1.5 km</t>
  </si>
  <si>
    <t>Bicicleta compartida</t>
  </si>
  <si>
    <t>12 km/h</t>
  </si>
  <si>
    <t>$1/km</t>
  </si>
  <si>
    <t>A pie</t>
  </si>
  <si>
    <t xml:space="preserve">  4 km/h</t>
  </si>
  <si>
    <t>$0/km</t>
  </si>
  <si>
    <t>Nota: Se utilizó una unica distancia entre dos direcciones para todos los 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</si>
</sst>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.00"/>
    <numFmt numFmtId="165" formatCode="0.0"/>
    <numFmt numFmtId="166" formatCode="&quot;$&quot;#,##0.00"/>
  </numFmts>
  <fonts count="12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b/>
      <sz val="11"/>
      <color theme="1"/>
      <name val="Arial"/>
    </font>
    <font>
      <sz val="10"/>
      <color theme="1"/>
      <name val="Arial"/>
      <scheme val="minor"/>
    </font>
    <font>
      <sz val="10"/>
      <color rgb="FF4B4D4D"/>
      <name val="Arial"/>
      <scheme val="minor"/>
    </font>
    <font>
      <sz val="10"/>
      <name val="Arial"/>
    </font>
    <font>
      <sz val="11"/>
      <color rgb="FF202124"/>
      <name val="Arial"/>
    </font>
    <font>
      <b/>
      <sz val="10"/>
      <color theme="1"/>
      <name val="Arial"/>
    </font>
    <font>
      <sz val="10"/>
      <color rgb="FF1A1B22"/>
      <name val="Arial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1A1B22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E6B8AF"/>
        <bgColor rgb="FFE6B8AF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5"/>
        <bgColor theme="5"/>
      </patternFill>
    </fill>
    <fill>
      <patternFill patternType="solid">
        <fgColor rgb="FFC27BA0"/>
        <bgColor rgb="FFC27BA0"/>
      </patternFill>
    </fill>
  </fills>
  <borders count="2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1A1B22"/>
      </bottom>
      <diagonal/>
    </border>
    <border>
      <left/>
      <right/>
      <top/>
      <bottom style="thin">
        <color rgb="FFD1D2D6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right" vertical="top"/>
    </xf>
    <xf numFmtId="0" fontId="3" fillId="0" borderId="6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0" fontId="2" fillId="0" borderId="13" xfId="0" applyFont="1" applyBorder="1" applyAlignment="1">
      <alignment horizontal="left" wrapText="1"/>
    </xf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8" xfId="0" applyFont="1" applyBorder="1" applyAlignment="1">
      <alignment horizontal="right" vertical="top"/>
    </xf>
    <xf numFmtId="0" fontId="3" fillId="0" borderId="6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3" fillId="0" borderId="23" xfId="0" applyFont="1" applyBorder="1" applyAlignment="1">
      <alignment horizontal="right"/>
    </xf>
    <xf numFmtId="0" fontId="3" fillId="0" borderId="0" xfId="0" applyFont="1"/>
    <xf numFmtId="0" fontId="11" fillId="5" borderId="8" xfId="0" applyFont="1" applyFill="1" applyBorder="1"/>
    <xf numFmtId="164" fontId="10" fillId="5" borderId="8" xfId="0" applyNumberFormat="1" applyFont="1" applyFill="1" applyBorder="1"/>
    <xf numFmtId="0" fontId="10" fillId="5" borderId="8" xfId="0" applyFont="1" applyFill="1" applyBorder="1"/>
    <xf numFmtId="165" fontId="10" fillId="5" borderId="8" xfId="0" applyNumberFormat="1" applyFont="1" applyFill="1" applyBorder="1"/>
    <xf numFmtId="166" fontId="10" fillId="5" borderId="8" xfId="0" applyNumberFormat="1" applyFont="1" applyFill="1" applyBorder="1"/>
    <xf numFmtId="0" fontId="11" fillId="6" borderId="8" xfId="0" applyFont="1" applyFill="1" applyBorder="1"/>
    <xf numFmtId="164" fontId="10" fillId="6" borderId="8" xfId="0" applyNumberFormat="1" applyFont="1" applyFill="1" applyBorder="1"/>
    <xf numFmtId="0" fontId="10" fillId="6" borderId="8" xfId="0" applyFont="1" applyFill="1" applyBorder="1"/>
    <xf numFmtId="165" fontId="10" fillId="6" borderId="8" xfId="0" applyNumberFormat="1" applyFont="1" applyFill="1" applyBorder="1"/>
    <xf numFmtId="166" fontId="10" fillId="6" borderId="8" xfId="0" applyNumberFormat="1" applyFont="1" applyFill="1" applyBorder="1"/>
    <xf numFmtId="0" fontId="11" fillId="7" borderId="8" xfId="0" applyFont="1" applyFill="1" applyBorder="1"/>
    <xf numFmtId="164" fontId="10" fillId="7" borderId="8" xfId="0" applyNumberFormat="1" applyFont="1" applyFill="1" applyBorder="1"/>
    <xf numFmtId="0" fontId="10" fillId="7" borderId="8" xfId="0" applyFont="1" applyFill="1" applyBorder="1"/>
    <xf numFmtId="165" fontId="10" fillId="7" borderId="8" xfId="0" applyNumberFormat="1" applyFont="1" applyFill="1" applyBorder="1"/>
    <xf numFmtId="166" fontId="10" fillId="7" borderId="8" xfId="0" applyNumberFormat="1" applyFont="1" applyFill="1" applyBorder="1"/>
    <xf numFmtId="0" fontId="10" fillId="8" borderId="8" xfId="0" applyFont="1" applyFill="1" applyBorder="1"/>
    <xf numFmtId="164" fontId="10" fillId="8" borderId="8" xfId="0" applyNumberFormat="1" applyFont="1" applyFill="1" applyBorder="1"/>
    <xf numFmtId="165" fontId="10" fillId="8" borderId="8" xfId="0" applyNumberFormat="1" applyFont="1" applyFill="1" applyBorder="1"/>
    <xf numFmtId="166" fontId="10" fillId="8" borderId="8" xfId="0" applyNumberFormat="1" applyFont="1" applyFill="1" applyBorder="1"/>
    <xf numFmtId="0" fontId="10" fillId="9" borderId="8" xfId="0" applyFont="1" applyFill="1" applyBorder="1"/>
    <xf numFmtId="164" fontId="10" fillId="9" borderId="8" xfId="0" applyNumberFormat="1" applyFont="1" applyFill="1" applyBorder="1"/>
    <xf numFmtId="165" fontId="10" fillId="9" borderId="8" xfId="0" applyNumberFormat="1" applyFont="1" applyFill="1" applyBorder="1"/>
    <xf numFmtId="166" fontId="10" fillId="9" borderId="8" xfId="0" applyNumberFormat="1" applyFont="1" applyFill="1" applyBorder="1"/>
    <xf numFmtId="0" fontId="10" fillId="10" borderId="8" xfId="0" applyFont="1" applyFill="1" applyBorder="1"/>
    <xf numFmtId="164" fontId="10" fillId="10" borderId="8" xfId="0" applyNumberFormat="1" applyFont="1" applyFill="1" applyBorder="1"/>
    <xf numFmtId="165" fontId="10" fillId="10" borderId="8" xfId="0" applyNumberFormat="1" applyFont="1" applyFill="1" applyBorder="1"/>
    <xf numFmtId="0" fontId="10" fillId="3" borderId="0" xfId="0" applyFont="1" applyFill="1"/>
    <xf numFmtId="0" fontId="10" fillId="0" borderId="0" xfId="0" applyFont="1"/>
    <xf numFmtId="0" fontId="11" fillId="3" borderId="26" xfId="0" applyFont="1" applyFill="1" applyBorder="1"/>
    <xf numFmtId="0" fontId="11" fillId="3" borderId="0" xfId="0" applyFont="1" applyFill="1"/>
    <xf numFmtId="0" fontId="2" fillId="0" borderId="3" xfId="0" applyFont="1" applyBorder="1" applyAlignment="1">
      <alignment horizontal="left" wrapText="1"/>
    </xf>
    <xf numFmtId="0" fontId="5" fillId="0" borderId="7" xfId="0" applyFont="1" applyBorder="1"/>
    <xf numFmtId="0" fontId="5" fillId="0" borderId="9" xfId="0" applyFont="1" applyBorder="1"/>
    <xf numFmtId="0" fontId="7" fillId="0" borderId="17" xfId="0" applyFont="1" applyBorder="1" applyAlignment="1">
      <alignment horizontal="left" vertical="top" wrapText="1"/>
    </xf>
    <xf numFmtId="0" fontId="5" fillId="0" borderId="21" xfId="0" applyFont="1" applyBorder="1"/>
    <xf numFmtId="0" fontId="5" fillId="0" borderId="24" xfId="0" applyFont="1" applyBorder="1"/>
    <xf numFmtId="0" fontId="10" fillId="5" borderId="11" xfId="0" applyFont="1" applyFill="1" applyBorder="1"/>
    <xf numFmtId="0" fontId="5" fillId="0" borderId="12" xfId="0" applyFont="1" applyBorder="1"/>
    <xf numFmtId="0" fontId="5" fillId="0" borderId="5" xfId="0" applyFont="1" applyBorder="1"/>
    <xf numFmtId="0" fontId="10" fillId="6" borderId="11" xfId="0" applyFont="1" applyFill="1" applyBorder="1"/>
    <xf numFmtId="0" fontId="10" fillId="7" borderId="11" xfId="0" applyFont="1" applyFill="1" applyBorder="1"/>
    <xf numFmtId="0" fontId="9" fillId="4" borderId="0" xfId="0" applyFont="1" applyFill="1" applyAlignment="1">
      <alignment horizontal="center" vertical="center"/>
    </xf>
    <xf numFmtId="0" fontId="0" fillId="0" borderId="0" xfId="0"/>
    <xf numFmtId="0" fontId="5" fillId="0" borderId="25" xfId="0" applyFont="1" applyBorder="1"/>
    <xf numFmtId="0" fontId="9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3"/>
  <sheetViews>
    <sheetView workbookViewId="0"/>
  </sheetViews>
  <sheetFormatPr baseColWidth="10" defaultColWidth="12.6640625" defaultRowHeight="15.75" customHeight="1" x14ac:dyDescent="0.25"/>
  <cols>
    <col min="1" max="1" width="17.44140625" customWidth="1"/>
    <col min="2" max="2" width="19.6640625" customWidth="1"/>
    <col min="5" max="5" width="26.109375" customWidth="1"/>
    <col min="6" max="6" width="27.6640625" customWidth="1"/>
    <col min="7" max="7" width="26.6640625" customWidth="1"/>
  </cols>
  <sheetData>
    <row r="1" spans="1:8" ht="81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13.2" x14ac:dyDescent="0.25">
      <c r="A2" s="65" t="s">
        <v>8</v>
      </c>
      <c r="B2" s="3" t="s">
        <v>9</v>
      </c>
      <c r="C2" s="4" t="s">
        <v>10</v>
      </c>
      <c r="D2" s="5" t="s">
        <v>11</v>
      </c>
      <c r="E2" s="6">
        <v>1</v>
      </c>
      <c r="F2" s="6">
        <v>23</v>
      </c>
      <c r="G2" s="4" t="s">
        <v>12</v>
      </c>
      <c r="H2" s="7" t="s">
        <v>13</v>
      </c>
    </row>
    <row r="3" spans="1:8" ht="13.2" x14ac:dyDescent="0.25">
      <c r="A3" s="66"/>
      <c r="B3" s="3" t="s">
        <v>9</v>
      </c>
      <c r="C3" s="4" t="s">
        <v>10</v>
      </c>
      <c r="D3" s="5" t="s">
        <v>14</v>
      </c>
      <c r="E3" s="6">
        <v>1</v>
      </c>
      <c r="F3" s="6">
        <v>23</v>
      </c>
      <c r="G3" s="4" t="s">
        <v>15</v>
      </c>
      <c r="H3" s="7" t="s">
        <v>13</v>
      </c>
    </row>
    <row r="4" spans="1:8" ht="13.2" x14ac:dyDescent="0.25">
      <c r="A4" s="66"/>
      <c r="B4" s="8" t="s">
        <v>16</v>
      </c>
      <c r="C4" s="9" t="s">
        <v>10</v>
      </c>
      <c r="D4" s="10" t="s">
        <v>17</v>
      </c>
      <c r="E4" s="11">
        <v>-1</v>
      </c>
      <c r="F4" s="11">
        <v>0</v>
      </c>
      <c r="G4" s="4" t="s">
        <v>18</v>
      </c>
      <c r="H4" s="7" t="s">
        <v>19</v>
      </c>
    </row>
    <row r="5" spans="1:8" ht="13.8" x14ac:dyDescent="0.25">
      <c r="A5" s="67"/>
      <c r="B5" s="12" t="s">
        <v>20</v>
      </c>
      <c r="C5" s="13" t="s">
        <v>10</v>
      </c>
      <c r="D5" s="13" t="s">
        <v>21</v>
      </c>
      <c r="E5" s="14">
        <v>26</v>
      </c>
      <c r="F5" s="13" t="s">
        <v>22</v>
      </c>
      <c r="G5" s="15" t="s">
        <v>23</v>
      </c>
      <c r="H5" s="16" t="s">
        <v>19</v>
      </c>
    </row>
    <row r="6" spans="1:8" ht="13.8" x14ac:dyDescent="0.25">
      <c r="A6" s="17"/>
      <c r="B6" s="18"/>
      <c r="C6" s="18"/>
      <c r="D6" s="18"/>
      <c r="E6" s="18"/>
      <c r="F6" s="18"/>
      <c r="G6" s="18"/>
      <c r="H6" s="19"/>
    </row>
    <row r="7" spans="1:8" ht="13.2" x14ac:dyDescent="0.25">
      <c r="A7" s="65" t="s">
        <v>24</v>
      </c>
      <c r="B7" s="20" t="s">
        <v>25</v>
      </c>
      <c r="C7" s="9" t="s">
        <v>10</v>
      </c>
      <c r="D7" s="11" t="s">
        <v>26</v>
      </c>
      <c r="E7" s="11">
        <v>1</v>
      </c>
      <c r="F7" s="11">
        <v>59</v>
      </c>
      <c r="G7" s="11" t="s">
        <v>12</v>
      </c>
      <c r="H7" s="7" t="s">
        <v>13</v>
      </c>
    </row>
    <row r="8" spans="1:8" ht="13.2" x14ac:dyDescent="0.25">
      <c r="A8" s="66"/>
      <c r="B8" s="8" t="s">
        <v>16</v>
      </c>
      <c r="C8" s="4" t="s">
        <v>10</v>
      </c>
      <c r="D8" s="10" t="s">
        <v>17</v>
      </c>
      <c r="E8" s="11">
        <v>-1</v>
      </c>
      <c r="F8" s="11">
        <v>0</v>
      </c>
      <c r="G8" s="21" t="s">
        <v>18</v>
      </c>
      <c r="H8" s="7" t="s">
        <v>19</v>
      </c>
    </row>
    <row r="9" spans="1:8" ht="13.2" x14ac:dyDescent="0.25">
      <c r="A9" s="67"/>
      <c r="B9" s="22" t="s">
        <v>27</v>
      </c>
      <c r="C9" s="4" t="s">
        <v>10</v>
      </c>
      <c r="D9" s="10" t="s">
        <v>28</v>
      </c>
      <c r="E9" s="11">
        <v>60</v>
      </c>
      <c r="F9" s="23" t="s">
        <v>22</v>
      </c>
      <c r="G9" s="11" t="s">
        <v>29</v>
      </c>
      <c r="H9" s="7" t="s">
        <v>19</v>
      </c>
    </row>
    <row r="10" spans="1:8" ht="13.2" x14ac:dyDescent="0.25">
      <c r="B10" s="24"/>
      <c r="C10" s="24"/>
      <c r="D10" s="24"/>
      <c r="E10" s="24"/>
      <c r="F10" s="24"/>
      <c r="G10" s="24"/>
      <c r="H10" s="25"/>
    </row>
    <row r="11" spans="1:8" ht="13.2" x14ac:dyDescent="0.25">
      <c r="A11" s="68" t="s">
        <v>30</v>
      </c>
      <c r="B11" s="26" t="s">
        <v>31</v>
      </c>
      <c r="C11" s="26" t="s">
        <v>10</v>
      </c>
      <c r="D11" s="26" t="s">
        <v>32</v>
      </c>
      <c r="E11" s="26">
        <v>1</v>
      </c>
      <c r="F11" s="27">
        <v>50</v>
      </c>
      <c r="G11" s="28" t="s">
        <v>33</v>
      </c>
      <c r="H11" s="29" t="s">
        <v>13</v>
      </c>
    </row>
    <row r="12" spans="1:8" ht="13.2" x14ac:dyDescent="0.25">
      <c r="A12" s="69"/>
      <c r="B12" s="26" t="s">
        <v>31</v>
      </c>
      <c r="C12" s="26" t="s">
        <v>10</v>
      </c>
      <c r="D12" s="26" t="s">
        <v>32</v>
      </c>
      <c r="E12" s="26" t="s">
        <v>34</v>
      </c>
      <c r="F12" s="27">
        <v>50</v>
      </c>
      <c r="G12" s="28" t="s">
        <v>35</v>
      </c>
      <c r="H12" s="29" t="s">
        <v>13</v>
      </c>
    </row>
    <row r="13" spans="1:8" ht="13.2" x14ac:dyDescent="0.25">
      <c r="A13" s="69"/>
      <c r="B13" s="26" t="s">
        <v>31</v>
      </c>
      <c r="C13" s="26" t="s">
        <v>10</v>
      </c>
      <c r="D13" s="26" t="s">
        <v>32</v>
      </c>
      <c r="E13" s="30" t="s">
        <v>36</v>
      </c>
      <c r="F13" s="31">
        <v>50</v>
      </c>
      <c r="G13" s="32" t="s">
        <v>37</v>
      </c>
      <c r="H13" s="33" t="s">
        <v>13</v>
      </c>
    </row>
    <row r="14" spans="1:8" ht="13.2" x14ac:dyDescent="0.25">
      <c r="A14" s="69"/>
      <c r="B14" s="8" t="s">
        <v>38</v>
      </c>
      <c r="C14" s="30" t="s">
        <v>10</v>
      </c>
      <c r="D14" s="30">
        <v>0</v>
      </c>
      <c r="E14" s="30" t="s">
        <v>39</v>
      </c>
      <c r="F14" s="31" t="s">
        <v>39</v>
      </c>
      <c r="G14" s="11" t="s">
        <v>39</v>
      </c>
      <c r="H14" s="16" t="s">
        <v>19</v>
      </c>
    </row>
    <row r="15" spans="1:8" ht="13.2" x14ac:dyDescent="0.25">
      <c r="A15" s="70"/>
      <c r="B15" s="30" t="s">
        <v>40</v>
      </c>
      <c r="C15" s="30" t="s">
        <v>10</v>
      </c>
      <c r="D15" s="30" t="s">
        <v>41</v>
      </c>
      <c r="E15" s="30">
        <v>50</v>
      </c>
      <c r="F15" s="31" t="s">
        <v>42</v>
      </c>
      <c r="G15" s="11" t="s">
        <v>39</v>
      </c>
      <c r="H15" s="33" t="s">
        <v>19</v>
      </c>
    </row>
    <row r="16" spans="1:8" ht="13.2" x14ac:dyDescent="0.25">
      <c r="B16" s="24"/>
      <c r="C16" s="24"/>
      <c r="D16" s="24"/>
      <c r="E16" s="24"/>
      <c r="F16" s="24"/>
      <c r="G16" s="24"/>
      <c r="H16" s="25"/>
    </row>
    <row r="17" spans="1:8" ht="13.2" x14ac:dyDescent="0.25">
      <c r="A17" s="68" t="s">
        <v>43</v>
      </c>
      <c r="B17" s="26" t="s">
        <v>31</v>
      </c>
      <c r="C17" s="26" t="s">
        <v>10</v>
      </c>
      <c r="D17" s="26" t="s">
        <v>32</v>
      </c>
      <c r="E17" s="26">
        <v>1</v>
      </c>
      <c r="F17" s="27">
        <v>50</v>
      </c>
      <c r="G17" s="28" t="s">
        <v>33</v>
      </c>
      <c r="H17" s="29" t="s">
        <v>13</v>
      </c>
    </row>
    <row r="18" spans="1:8" ht="13.2" x14ac:dyDescent="0.25">
      <c r="A18" s="69"/>
      <c r="B18" s="26" t="s">
        <v>31</v>
      </c>
      <c r="C18" s="26" t="s">
        <v>10</v>
      </c>
      <c r="D18" s="26" t="s">
        <v>32</v>
      </c>
      <c r="E18" s="26" t="s">
        <v>34</v>
      </c>
      <c r="F18" s="27">
        <v>50</v>
      </c>
      <c r="G18" s="28" t="s">
        <v>35</v>
      </c>
      <c r="H18" s="29" t="s">
        <v>13</v>
      </c>
    </row>
    <row r="19" spans="1:8" ht="13.2" x14ac:dyDescent="0.25">
      <c r="A19" s="69"/>
      <c r="B19" s="26" t="s">
        <v>31</v>
      </c>
      <c r="C19" s="26" t="s">
        <v>10</v>
      </c>
      <c r="D19" s="26" t="s">
        <v>32</v>
      </c>
      <c r="E19" s="30" t="s">
        <v>36</v>
      </c>
      <c r="F19" s="31">
        <v>50</v>
      </c>
      <c r="G19" s="32" t="s">
        <v>37</v>
      </c>
      <c r="H19" s="33" t="s">
        <v>13</v>
      </c>
    </row>
    <row r="20" spans="1:8" ht="13.2" x14ac:dyDescent="0.25">
      <c r="A20" s="69"/>
      <c r="B20" s="8" t="s">
        <v>38</v>
      </c>
      <c r="C20" s="30" t="s">
        <v>10</v>
      </c>
      <c r="D20" s="30">
        <v>0</v>
      </c>
      <c r="E20" s="30" t="s">
        <v>39</v>
      </c>
      <c r="F20" s="31" t="s">
        <v>39</v>
      </c>
      <c r="G20" s="11" t="s">
        <v>39</v>
      </c>
      <c r="H20" s="16" t="s">
        <v>19</v>
      </c>
    </row>
    <row r="21" spans="1:8" ht="13.2" x14ac:dyDescent="0.25">
      <c r="A21" s="70"/>
      <c r="B21" s="30" t="s">
        <v>40</v>
      </c>
      <c r="C21" s="30" t="s">
        <v>10</v>
      </c>
      <c r="D21" s="30" t="s">
        <v>41</v>
      </c>
      <c r="E21" s="30">
        <v>50</v>
      </c>
      <c r="F21" s="31" t="s">
        <v>42</v>
      </c>
      <c r="G21" s="11" t="s">
        <v>39</v>
      </c>
      <c r="H21" s="33" t="s">
        <v>19</v>
      </c>
    </row>
    <row r="22" spans="1:8" ht="13.2" x14ac:dyDescent="0.25">
      <c r="B22" s="34"/>
      <c r="C22" s="34"/>
      <c r="D22" s="34"/>
      <c r="E22" s="34"/>
      <c r="F22" s="34"/>
      <c r="G22" s="34"/>
      <c r="H22" s="34"/>
    </row>
    <row r="23" spans="1:8" ht="13.2" x14ac:dyDescent="0.25">
      <c r="B23" s="34"/>
      <c r="C23" s="34"/>
      <c r="D23" s="34"/>
      <c r="E23" s="34"/>
      <c r="F23" s="34"/>
      <c r="G23" s="34"/>
      <c r="H23" s="34"/>
    </row>
  </sheetData>
  <mergeCells count="4">
    <mergeCell ref="A7:A9"/>
    <mergeCell ref="A2:A5"/>
    <mergeCell ref="A11:A15"/>
    <mergeCell ref="A17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8"/>
  <sheetViews>
    <sheetView tabSelected="1" workbookViewId="0"/>
  </sheetViews>
  <sheetFormatPr baseColWidth="10" defaultColWidth="12.6640625" defaultRowHeight="15.75" customHeight="1" x14ac:dyDescent="0.25"/>
  <cols>
    <col min="1" max="1" width="14.88671875" customWidth="1"/>
    <col min="2" max="2" width="18.88671875" customWidth="1"/>
    <col min="3" max="3" width="12.6640625" customWidth="1"/>
    <col min="4" max="4" width="10.88671875" customWidth="1"/>
    <col min="5" max="5" width="11" customWidth="1"/>
    <col min="6" max="6" width="9.44140625" customWidth="1"/>
    <col min="7" max="7" width="9.6640625" customWidth="1"/>
    <col min="8" max="8" width="9.44140625" customWidth="1"/>
  </cols>
  <sheetData>
    <row r="1" spans="2:8" x14ac:dyDescent="0.25">
      <c r="B1" s="76" t="s">
        <v>44</v>
      </c>
      <c r="C1" s="76" t="s">
        <v>10</v>
      </c>
      <c r="D1" s="79" t="s">
        <v>45</v>
      </c>
      <c r="E1" s="76" t="s">
        <v>46</v>
      </c>
      <c r="F1" s="76" t="s">
        <v>47</v>
      </c>
      <c r="G1" s="79" t="s">
        <v>48</v>
      </c>
      <c r="H1" s="79" t="s">
        <v>49</v>
      </c>
    </row>
    <row r="2" spans="2:8" ht="15.75" customHeight="1" x14ac:dyDescent="0.25">
      <c r="B2" s="77"/>
      <c r="C2" s="77"/>
      <c r="D2" s="77"/>
      <c r="E2" s="77"/>
      <c r="F2" s="77"/>
      <c r="G2" s="77"/>
      <c r="H2" s="77"/>
    </row>
    <row r="3" spans="2:8" x14ac:dyDescent="0.25">
      <c r="B3" s="78"/>
      <c r="C3" s="78"/>
      <c r="D3" s="78"/>
      <c r="E3" s="78"/>
      <c r="F3" s="78"/>
      <c r="G3" s="77"/>
      <c r="H3" s="77"/>
    </row>
    <row r="4" spans="2:8" x14ac:dyDescent="0.25">
      <c r="B4" s="71" t="s">
        <v>50</v>
      </c>
      <c r="C4" s="35" t="s">
        <v>51</v>
      </c>
      <c r="D4" s="35" t="s">
        <v>52</v>
      </c>
      <c r="E4" s="36" t="s">
        <v>53</v>
      </c>
      <c r="F4" s="37" t="s">
        <v>54</v>
      </c>
      <c r="G4" s="38">
        <f>(3.4/45)*60</f>
        <v>4.5333333333333332</v>
      </c>
      <c r="H4" s="39">
        <f t="shared" ref="H4:H8" si="0">0.5*3.4</f>
        <v>1.7</v>
      </c>
    </row>
    <row r="5" spans="2:8" x14ac:dyDescent="0.25">
      <c r="B5" s="72"/>
      <c r="C5" s="35" t="s">
        <v>55</v>
      </c>
      <c r="D5" s="35" t="s">
        <v>56</v>
      </c>
      <c r="E5" s="36" t="s">
        <v>53</v>
      </c>
      <c r="F5" s="37" t="s">
        <v>54</v>
      </c>
      <c r="G5" s="37">
        <f>(3.4/30)*60</f>
        <v>6.8</v>
      </c>
      <c r="H5" s="39">
        <f t="shared" si="0"/>
        <v>1.7</v>
      </c>
    </row>
    <row r="6" spans="2:8" x14ac:dyDescent="0.25">
      <c r="B6" s="72"/>
      <c r="C6" s="35" t="s">
        <v>57</v>
      </c>
      <c r="D6" s="35" t="s">
        <v>58</v>
      </c>
      <c r="E6" s="36" t="s">
        <v>53</v>
      </c>
      <c r="F6" s="37" t="s">
        <v>54</v>
      </c>
      <c r="G6" s="37">
        <f>(3.4/40)*60</f>
        <v>5.0999999999999996</v>
      </c>
      <c r="H6" s="39">
        <f t="shared" si="0"/>
        <v>1.7</v>
      </c>
    </row>
    <row r="7" spans="2:8" x14ac:dyDescent="0.25">
      <c r="B7" s="72"/>
      <c r="C7" s="35" t="s">
        <v>59</v>
      </c>
      <c r="D7" s="35" t="s">
        <v>60</v>
      </c>
      <c r="E7" s="36" t="s">
        <v>53</v>
      </c>
      <c r="F7" s="37" t="s">
        <v>54</v>
      </c>
      <c r="G7" s="37">
        <f>(3.4/25)*60</f>
        <v>8.16</v>
      </c>
      <c r="H7" s="39">
        <f t="shared" si="0"/>
        <v>1.7</v>
      </c>
    </row>
    <row r="8" spans="2:8" x14ac:dyDescent="0.25">
      <c r="B8" s="73"/>
      <c r="C8" s="35" t="s">
        <v>61</v>
      </c>
      <c r="D8" s="35" t="s">
        <v>52</v>
      </c>
      <c r="E8" s="36" t="s">
        <v>53</v>
      </c>
      <c r="F8" s="37" t="s">
        <v>54</v>
      </c>
      <c r="G8" s="38">
        <f t="shared" ref="G8:G9" si="1">(3.4/45)*60</f>
        <v>4.5333333333333332</v>
      </c>
      <c r="H8" s="39">
        <f t="shared" si="0"/>
        <v>1.7</v>
      </c>
    </row>
    <row r="9" spans="2:8" x14ac:dyDescent="0.25">
      <c r="B9" s="74" t="s">
        <v>62</v>
      </c>
      <c r="C9" s="40" t="s">
        <v>51</v>
      </c>
      <c r="D9" s="40" t="s">
        <v>52</v>
      </c>
      <c r="E9" s="41" t="s">
        <v>63</v>
      </c>
      <c r="F9" s="42" t="s">
        <v>54</v>
      </c>
      <c r="G9" s="43">
        <f t="shared" si="1"/>
        <v>4.5333333333333332</v>
      </c>
      <c r="H9" s="44">
        <f>0.1*4.5</f>
        <v>0.45</v>
      </c>
    </row>
    <row r="10" spans="2:8" x14ac:dyDescent="0.25">
      <c r="B10" s="72"/>
      <c r="C10" s="40" t="s">
        <v>55</v>
      </c>
      <c r="D10" s="40" t="s">
        <v>56</v>
      </c>
      <c r="E10" s="41" t="s">
        <v>63</v>
      </c>
      <c r="F10" s="42" t="s">
        <v>54</v>
      </c>
      <c r="G10" s="42">
        <f>(3.4/30)*60</f>
        <v>6.8</v>
      </c>
      <c r="H10" s="44">
        <f>0.1*6.8</f>
        <v>0.68</v>
      </c>
    </row>
    <row r="11" spans="2:8" x14ac:dyDescent="0.25">
      <c r="B11" s="72"/>
      <c r="C11" s="40" t="s">
        <v>57</v>
      </c>
      <c r="D11" s="40" t="s">
        <v>58</v>
      </c>
      <c r="E11" s="41" t="s">
        <v>63</v>
      </c>
      <c r="F11" s="42" t="s">
        <v>54</v>
      </c>
      <c r="G11" s="42">
        <f>(3.4/40)*60</f>
        <v>5.0999999999999996</v>
      </c>
      <c r="H11" s="44">
        <f>0.1*5.1</f>
        <v>0.51</v>
      </c>
    </row>
    <row r="12" spans="2:8" x14ac:dyDescent="0.25">
      <c r="B12" s="72"/>
      <c r="C12" s="40" t="s">
        <v>59</v>
      </c>
      <c r="D12" s="40" t="s">
        <v>60</v>
      </c>
      <c r="E12" s="41" t="s">
        <v>63</v>
      </c>
      <c r="F12" s="42" t="s">
        <v>54</v>
      </c>
      <c r="G12" s="42">
        <f>(3.4/25)*60</f>
        <v>8.16</v>
      </c>
      <c r="H12" s="44">
        <f>0.1*8.16</f>
        <v>0.81600000000000006</v>
      </c>
    </row>
    <row r="13" spans="2:8" x14ac:dyDescent="0.25">
      <c r="B13" s="73"/>
      <c r="C13" s="40" t="s">
        <v>61</v>
      </c>
      <c r="D13" s="40" t="s">
        <v>52</v>
      </c>
      <c r="E13" s="41" t="s">
        <v>63</v>
      </c>
      <c r="F13" s="42" t="s">
        <v>54</v>
      </c>
      <c r="G13" s="43">
        <f>(3.4/45)*60</f>
        <v>4.5333333333333332</v>
      </c>
      <c r="H13" s="44">
        <f>0.1*4.5</f>
        <v>0.45</v>
      </c>
    </row>
    <row r="14" spans="2:8" x14ac:dyDescent="0.25">
      <c r="B14" s="75" t="s">
        <v>64</v>
      </c>
      <c r="C14" s="45" t="s">
        <v>51</v>
      </c>
      <c r="D14" s="45" t="s">
        <v>65</v>
      </c>
      <c r="E14" s="46" t="s">
        <v>66</v>
      </c>
      <c r="F14" s="47" t="s">
        <v>54</v>
      </c>
      <c r="G14" s="48">
        <f>(3.4/50)*60</f>
        <v>4.08</v>
      </c>
      <c r="H14" s="49">
        <f>0.3*4.1</f>
        <v>1.2299999999999998</v>
      </c>
    </row>
    <row r="15" spans="2:8" x14ac:dyDescent="0.25">
      <c r="B15" s="72"/>
      <c r="C15" s="45" t="s">
        <v>55</v>
      </c>
      <c r="D15" s="45" t="s">
        <v>67</v>
      </c>
      <c r="E15" s="46" t="s">
        <v>66</v>
      </c>
      <c r="F15" s="47" t="s">
        <v>54</v>
      </c>
      <c r="G15" s="48">
        <f>(3.4/35)*60</f>
        <v>5.8285714285714283</v>
      </c>
      <c r="H15" s="49">
        <f>0.3*5.8</f>
        <v>1.74</v>
      </c>
    </row>
    <row r="16" spans="2:8" x14ac:dyDescent="0.25">
      <c r="B16" s="72"/>
      <c r="C16" s="45" t="s">
        <v>57</v>
      </c>
      <c r="D16" s="45" t="s">
        <v>68</v>
      </c>
      <c r="E16" s="46" t="s">
        <v>66</v>
      </c>
      <c r="F16" s="47" t="s">
        <v>54</v>
      </c>
      <c r="G16" s="48">
        <f>(3.4/42)*60</f>
        <v>4.8571428571428577</v>
      </c>
      <c r="H16" s="49">
        <f>0.3*4.9</f>
        <v>1.47</v>
      </c>
    </row>
    <row r="17" spans="1:8" x14ac:dyDescent="0.25">
      <c r="B17" s="72"/>
      <c r="C17" s="45" t="s">
        <v>59</v>
      </c>
      <c r="D17" s="45" t="s">
        <v>56</v>
      </c>
      <c r="E17" s="46" t="s">
        <v>66</v>
      </c>
      <c r="F17" s="47" t="s">
        <v>54</v>
      </c>
      <c r="G17" s="47">
        <f>(3.4/30)*60</f>
        <v>6.8</v>
      </c>
      <c r="H17" s="49">
        <f>0.3*6.8</f>
        <v>2.04</v>
      </c>
    </row>
    <row r="18" spans="1:8" x14ac:dyDescent="0.25">
      <c r="B18" s="73"/>
      <c r="C18" s="45" t="s">
        <v>61</v>
      </c>
      <c r="D18" s="45" t="s">
        <v>65</v>
      </c>
      <c r="E18" s="46" t="s">
        <v>66</v>
      </c>
      <c r="F18" s="47" t="s">
        <v>54</v>
      </c>
      <c r="G18" s="48">
        <f>(3.4/50)*60</f>
        <v>4.08</v>
      </c>
      <c r="H18" s="49">
        <f>0.3*4.1</f>
        <v>1.2299999999999998</v>
      </c>
    </row>
    <row r="19" spans="1:8" x14ac:dyDescent="0.25">
      <c r="B19" s="50" t="s">
        <v>69</v>
      </c>
      <c r="C19" s="50" t="s">
        <v>39</v>
      </c>
      <c r="D19" s="50" t="s">
        <v>70</v>
      </c>
      <c r="E19" s="51" t="s">
        <v>71</v>
      </c>
      <c r="F19" s="50" t="s">
        <v>72</v>
      </c>
      <c r="G19" s="52">
        <f>(1.5/10)*60</f>
        <v>9</v>
      </c>
      <c r="H19" s="53">
        <f>0.8*9</f>
        <v>7.2</v>
      </c>
    </row>
    <row r="20" spans="1:8" x14ac:dyDescent="0.25">
      <c r="B20" s="54" t="s">
        <v>73</v>
      </c>
      <c r="C20" s="54" t="s">
        <v>39</v>
      </c>
      <c r="D20" s="54" t="s">
        <v>74</v>
      </c>
      <c r="E20" s="55" t="s">
        <v>75</v>
      </c>
      <c r="F20" s="54" t="s">
        <v>72</v>
      </c>
      <c r="G20" s="56">
        <f>(1.5/12)*60</f>
        <v>7.5</v>
      </c>
      <c r="H20" s="57">
        <f>1*7.5</f>
        <v>7.5</v>
      </c>
    </row>
    <row r="21" spans="1:8" x14ac:dyDescent="0.25">
      <c r="B21" s="58" t="s">
        <v>76</v>
      </c>
      <c r="C21" s="58" t="s">
        <v>39</v>
      </c>
      <c r="D21" s="58" t="s">
        <v>77</v>
      </c>
      <c r="E21" s="59" t="s">
        <v>78</v>
      </c>
      <c r="F21" s="58" t="s">
        <v>72</v>
      </c>
      <c r="G21" s="60">
        <f>(1.5/4)*60</f>
        <v>22.5</v>
      </c>
      <c r="H21" s="58">
        <f>0*22.5</f>
        <v>0</v>
      </c>
    </row>
    <row r="22" spans="1:8" x14ac:dyDescent="0.25">
      <c r="B22" s="61"/>
      <c r="C22" s="61"/>
      <c r="D22" s="61"/>
      <c r="E22" s="61"/>
      <c r="F22" s="61"/>
      <c r="G22" s="61"/>
      <c r="H22" s="61"/>
    </row>
    <row r="23" spans="1:8" x14ac:dyDescent="0.25">
      <c r="B23" s="61"/>
      <c r="C23" s="61"/>
      <c r="D23" s="61"/>
      <c r="E23" s="61"/>
      <c r="F23" s="61"/>
      <c r="G23" s="61"/>
      <c r="H23" s="61"/>
    </row>
    <row r="24" spans="1:8" x14ac:dyDescent="0.25">
      <c r="A24" s="62" t="s">
        <v>79</v>
      </c>
      <c r="B24" s="61"/>
      <c r="C24" s="61"/>
      <c r="D24" s="63"/>
      <c r="E24" s="61"/>
      <c r="F24" s="61"/>
      <c r="G24" s="61"/>
      <c r="H24" s="61"/>
    </row>
    <row r="25" spans="1:8" x14ac:dyDescent="0.25">
      <c r="D25" s="63"/>
    </row>
    <row r="26" spans="1:8" x14ac:dyDescent="0.25">
      <c r="D26" s="63"/>
    </row>
    <row r="27" spans="1:8" x14ac:dyDescent="0.25">
      <c r="D27" s="63"/>
    </row>
    <row r="28" spans="1:8" x14ac:dyDescent="0.25">
      <c r="D28" s="64"/>
    </row>
  </sheetData>
  <mergeCells count="10">
    <mergeCell ref="D1:D3"/>
    <mergeCell ref="E1:E3"/>
    <mergeCell ref="F1:F3"/>
    <mergeCell ref="G1:G3"/>
    <mergeCell ref="H1:H3"/>
    <mergeCell ref="B4:B8"/>
    <mergeCell ref="B9:B13"/>
    <mergeCell ref="B14:B18"/>
    <mergeCell ref="B1:B3"/>
    <mergeCell ref="C1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clases de equivalencia</vt:lpstr>
      <vt:lpstr>Cálculo de distancias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Patricio Andrade Gallardo</cp:lastModifiedBy>
  <dcterms:modified xsi:type="dcterms:W3CDTF">2023-11-28T17:26:15Z</dcterms:modified>
</cp:coreProperties>
</file>