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theme/themeOverride10.xml" ContentType="application/vnd.openxmlformats-officedocument.themeOverrid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theme/themeOverride11.xml" ContentType="application/vnd.openxmlformats-officedocument.themeOverride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theme/themeOverride12.xml" ContentType="application/vnd.openxmlformats-officedocument.themeOverride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theme/themeOverride13.xml" ContentType="application/vnd.openxmlformats-officedocument.themeOverride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theme/themeOverride14.xml" ContentType="application/vnd.openxmlformats-officedocument.themeOverride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theme/themeOverride15.xml" ContentType="application/vnd.openxmlformats-officedocument.themeOverride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theme/themeOverride16.xml" ContentType="application/vnd.openxmlformats-officedocument.themeOverride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7.xml" ContentType="application/vnd.openxmlformats-officedocument.drawingml.chart+xml"/>
  <Override PartName="/xl/theme/themeOverride17.xml" ContentType="application/vnd.openxmlformats-officedocument.themeOverride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8.xml" ContentType="application/vnd.openxmlformats-officedocument.drawingml.chart+xml"/>
  <Override PartName="/xl/theme/themeOverride18.xml" ContentType="application/vnd.openxmlformats-officedocument.themeOverride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9.xml" ContentType="application/vnd.openxmlformats-officedocument.drawingml.chart+xml"/>
  <Override PartName="/xl/theme/themeOverride19.xml" ContentType="application/vnd.openxmlformats-officedocument.themeOverride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20.xml" ContentType="application/vnd.openxmlformats-officedocument.drawingml.chart+xml"/>
  <Override PartName="/xl/theme/themeOverride20.xml" ContentType="application/vnd.openxmlformats-officedocument.themeOverride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21.xml" ContentType="application/vnd.openxmlformats-officedocument.drawingml.chart+xml"/>
  <Override PartName="/xl/theme/themeOverride21.xml" ContentType="application/vnd.openxmlformats-officedocument.themeOverride+xml"/>
  <Override PartName="/xl/drawings/drawing27.xml" ContentType="application/vnd.openxmlformats-officedocument.drawingml.chartshapes+xml"/>
  <Override PartName="/xl/charts/chart22.xml" ContentType="application/vnd.openxmlformats-officedocument.drawingml.chart+xml"/>
  <Override PartName="/xl/theme/themeOverride22.xml" ContentType="application/vnd.openxmlformats-officedocument.themeOverride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23.xml" ContentType="application/vnd.openxmlformats-officedocument.drawingml.chart+xml"/>
  <Override PartName="/xl/theme/themeOverride23.xml" ContentType="application/vnd.openxmlformats-officedocument.themeOverride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24.xml" ContentType="application/vnd.openxmlformats-officedocument.drawingml.chart+xml"/>
  <Override PartName="/xl/theme/themeOverride24.xml" ContentType="application/vnd.openxmlformats-officedocument.themeOverride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25.xml" ContentType="application/vnd.openxmlformats-officedocument.drawingml.chart+xml"/>
  <Override PartName="/xl/theme/themeOverride25.xml" ContentType="application/vnd.openxmlformats-officedocument.themeOverride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26.xml" ContentType="application/vnd.openxmlformats-officedocument.drawingml.chart+xml"/>
  <Override PartName="/xl/theme/themeOverride26.xml" ContentType="application/vnd.openxmlformats-officedocument.themeOverride+xml"/>
  <Override PartName="/xl/drawings/drawing3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giang\Programming\Front-End\230719_PtOxOASvsSOA\ComparisonExcelTemplates\"/>
    </mc:Choice>
  </mc:AlternateContent>
  <xr:revisionPtr revIDLastSave="0" documentId="13_ncr:1_{656AD86B-81BD-45EF-8E67-2C01155CA6E0}" xr6:coauthVersionLast="36" xr6:coauthVersionMax="36" xr10:uidLastSave="{00000000-0000-0000-0000-000000000000}"/>
  <bookViews>
    <workbookView xWindow="0" yWindow="0" windowWidth="38400" windowHeight="17505" activeTab="4" xr2:uid="{81926BF1-6ABB-4213-8887-F6C4E09DF8F8}"/>
  </bookViews>
  <sheets>
    <sheet name="Summary" sheetId="1" r:id="rId1"/>
    <sheet name="Rev100I" sheetId="15" r:id="rId2"/>
    <sheet name="ForNRevI" sheetId="6" r:id="rId3"/>
    <sheet name="Rev100J" sheetId="17" r:id="rId4"/>
    <sheet name="ForNRevJ" sheetId="16" r:id="rId5"/>
    <sheet name="CV_C" sheetId="18" r:id="rId6"/>
    <sheet name="Rev500I" sheetId="20" r:id="rId7"/>
    <sheet name="ForNRevARev500I" sheetId="21" r:id="rId8"/>
    <sheet name="Rev500J" sheetId="22" r:id="rId9"/>
    <sheet name="ForNRevARev500J" sheetId="23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6" i="1" l="1"/>
  <c r="AD7" i="1"/>
  <c r="AD8" i="1"/>
  <c r="AD9" i="1"/>
  <c r="AD10" i="1"/>
  <c r="AD11" i="1"/>
  <c r="AD12" i="1"/>
  <c r="AD5" i="1"/>
  <c r="AC6" i="1"/>
  <c r="AC7" i="1"/>
  <c r="AC8" i="1"/>
  <c r="AC9" i="1"/>
  <c r="AC10" i="1"/>
  <c r="AC11" i="1"/>
  <c r="AC12" i="1"/>
  <c r="AC5" i="1"/>
  <c r="Z9" i="1" l="1"/>
  <c r="Z10" i="1"/>
  <c r="Y9" i="1"/>
  <c r="Z12" i="1" l="1"/>
  <c r="Y12" i="1"/>
  <c r="Z11" i="1"/>
  <c r="Y11" i="1"/>
  <c r="Y10" i="1"/>
  <c r="AA8" i="1"/>
  <c r="Z8" i="1"/>
  <c r="Y8" i="1"/>
  <c r="AF7" i="1"/>
  <c r="AA7" i="1"/>
  <c r="Z7" i="1"/>
  <c r="Y7" i="1"/>
  <c r="AF6" i="1"/>
  <c r="AA6" i="1"/>
  <c r="Z6" i="1"/>
  <c r="Y6" i="1"/>
  <c r="AF5" i="1"/>
  <c r="AA5" i="1"/>
  <c r="Z5" i="1"/>
  <c r="Y5" i="1"/>
  <c r="AF4" i="1"/>
  <c r="AF3" i="1"/>
  <c r="AF2" i="1"/>
</calcChain>
</file>

<file path=xl/sharedStrings.xml><?xml version="1.0" encoding="utf-8"?>
<sst xmlns="http://schemas.openxmlformats.org/spreadsheetml/2006/main" count="74" uniqueCount="52">
  <si>
    <t>Source</t>
  </si>
  <si>
    <t>../230626_IrOxRecessVsNonrecessSOA/230417_Fab230215_IrOxNonRecessSOA/Dev13/A25/IrOxNonRecesSOA_Dev13_A25.xlsx</t>
  </si>
  <si>
    <t>V</t>
  </si>
  <si>
    <t>A</t>
  </si>
  <si>
    <t>OAS</t>
  </si>
  <si>
    <t xml:space="preserve">Circular Diode </t>
  </si>
  <si>
    <t>Small Alig Mark</t>
  </si>
  <si>
    <t>Aling rec width (um)</t>
  </si>
  <si>
    <t>Recess</t>
  </si>
  <si>
    <t>Diode ID</t>
  </si>
  <si>
    <t>Diameter</t>
  </si>
  <si>
    <t>Areas</t>
  </si>
  <si>
    <t>IV</t>
  </si>
  <si>
    <t>Before Rev 500</t>
  </si>
  <si>
    <t>After Rev 500</t>
  </si>
  <si>
    <t>CV b IV</t>
  </si>
  <si>
    <t>C @ 1.5 V</t>
  </si>
  <si>
    <t>Before</t>
  </si>
  <si>
    <t>After</t>
  </si>
  <si>
    <t>Aling rec height (um)</t>
  </si>
  <si>
    <t>um</t>
  </si>
  <si>
    <t>cm2</t>
  </si>
  <si>
    <t>Vbr, Breakdown Voltage</t>
  </si>
  <si>
    <t xml:space="preserve">Rectification ratio </t>
  </si>
  <si>
    <t>Specific on-resistance</t>
  </si>
  <si>
    <t>Barrier Height</t>
  </si>
  <si>
    <t>Ideality Factor</t>
  </si>
  <si>
    <t>J@3V</t>
  </si>
  <si>
    <t>Built-in Potential</t>
  </si>
  <si>
    <t>Carrier Concentration</t>
  </si>
  <si>
    <t>F</t>
  </si>
  <si>
    <t>C/A @ 1.5 V</t>
  </si>
  <si>
    <t>I @ 3V</t>
  </si>
  <si>
    <t>PFOM</t>
  </si>
  <si>
    <t>I@3V</t>
  </si>
  <si>
    <r>
      <rPr>
        <sz val="11"/>
        <color theme="1"/>
        <rFont val="Calibri"/>
        <family val="1"/>
        <scheme val="minor"/>
      </rPr>
      <t>Ohm.</t>
    </r>
    <r>
      <rPr>
        <sz val="11"/>
        <color theme="1"/>
        <rFont val="Calibri"/>
        <family val="2"/>
        <scheme val="minor"/>
      </rPr>
      <t>cm2</t>
    </r>
  </si>
  <si>
    <t>eV</t>
  </si>
  <si>
    <t>Acm-2</t>
  </si>
  <si>
    <t>cm-3</t>
  </si>
  <si>
    <t>F/cm2</t>
  </si>
  <si>
    <t>MW/cm2</t>
  </si>
  <si>
    <t>Labels</t>
  </si>
  <si>
    <t xml:space="preserve"> OAS1</t>
  </si>
  <si>
    <t xml:space="preserve"> OAS2</t>
  </si>
  <si>
    <t xml:space="preserve"> OAS3</t>
  </si>
  <si>
    <t xml:space="preserve"> OAS4</t>
  </si>
  <si>
    <t xml:space="preserve"> SOA1</t>
  </si>
  <si>
    <t xml:space="preserve"> SOA2</t>
  </si>
  <si>
    <t xml:space="preserve"> SOA3</t>
  </si>
  <si>
    <t xml:space="preserve"> SOA4</t>
  </si>
  <si>
    <t xml:space="preserve"> OAS</t>
  </si>
  <si>
    <t xml:space="preserve"> SOA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</si>
</sst>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1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10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Alignment="1">
      <alignment horizontal="center"/>
    </xf>
    <xf numFmtId="0" fontId="2" fillId="0" borderId="0" xfId="1" applyFont="1"/>
    <xf numFmtId="49" fontId="0" fillId="0" borderId="0" xfId="0" applyNumberFormat="1"/>
    <xf numFmtId="0" fontId="3" fillId="2" borderId="1" xfId="2" applyFont="1" applyFill="1" applyBorder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/>
  </cellXfs>
  <cellStyles count="3">
    <cellStyle name="Hyperlink" xfId="1" builtinId="8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1.xml"/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2.xml"/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3.xml"/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4.xml"/><Relationship Id="rId1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5.xml"/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6.xml"/><Relationship Id="rId1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7.xml"/><Relationship Id="rId1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9.xml"/><Relationship Id="rId1" Type="http://schemas.openxmlformats.org/officeDocument/2006/relationships/themeOverride" Target="../theme/themeOverride17.xml"/></Relationships>
</file>

<file path=xl/charts/_rels/chart1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1.xml"/><Relationship Id="rId1" Type="http://schemas.openxmlformats.org/officeDocument/2006/relationships/themeOverride" Target="../theme/themeOverride18.xml"/></Relationships>
</file>

<file path=xl/charts/_rels/chart1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3.xml"/><Relationship Id="rId1" Type="http://schemas.openxmlformats.org/officeDocument/2006/relationships/themeOverride" Target="../theme/themeOverride19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5.xml"/><Relationship Id="rId1" Type="http://schemas.openxmlformats.org/officeDocument/2006/relationships/themeOverride" Target="../theme/themeOverride20.xml"/></Relationships>
</file>

<file path=xl/charts/_rels/chart2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7.xml"/><Relationship Id="rId1" Type="http://schemas.openxmlformats.org/officeDocument/2006/relationships/themeOverride" Target="../theme/themeOverride21.xml"/></Relationships>
</file>

<file path=xl/charts/_rels/chart2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8.xml"/><Relationship Id="rId1" Type="http://schemas.openxmlformats.org/officeDocument/2006/relationships/themeOverride" Target="../theme/themeOverride22.xml"/></Relationships>
</file>

<file path=xl/charts/_rels/chart2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0.xml"/><Relationship Id="rId1" Type="http://schemas.openxmlformats.org/officeDocument/2006/relationships/themeOverride" Target="../theme/themeOverride23.xml"/></Relationships>
</file>

<file path=xl/charts/_rels/chart2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2.xml"/><Relationship Id="rId1" Type="http://schemas.openxmlformats.org/officeDocument/2006/relationships/themeOverride" Target="../theme/themeOverride24.xml"/></Relationships>
</file>

<file path=xl/charts/_rels/chart2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4.xml"/><Relationship Id="rId1" Type="http://schemas.openxmlformats.org/officeDocument/2006/relationships/themeOverride" Target="../theme/themeOverride25.xml"/></Relationships>
</file>

<file path=xl/charts/_rels/chart2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6.xml"/><Relationship Id="rId1" Type="http://schemas.openxmlformats.org/officeDocument/2006/relationships/themeOverride" Target="../theme/themeOverride26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6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7.xml"/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8.xml"/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9.xml"/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0.xml"/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Summary!$Y$5</c:f>
              <c:numCache>
                <c:formatCode>0.00E+00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E7B-48C3-B536-1BFD8E4CA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Summary!$Y$6:$Y$12</c:f>
              <c:numCache>
                <c:formatCode>0.00E+00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7B-48C3-B536-1BFD8E4CA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0.3000000000000000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Current @ 3 V (</a:t>
                </a:r>
                <a:r>
                  <a:rPr lang="en-NZ" sz="3200" b="1" i="0" baseline="0">
                    <a:effectLst/>
                  </a:rPr>
                  <a:t>A)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122707058224E-2"/>
              <c:y val="0.24540587639438805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0.30000000000000004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005866267410962"/>
          <c:y val="0.1089147471992197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Summary!$M$5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21-4BA6-82C3-619B3849B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Summary!$M$6:$M$12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21-4BA6-82C3-619B3849B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2.2000000000000002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Barrier Height (</a:t>
                </a:r>
                <a:r>
                  <a:rPr lang="en-NZ" sz="3200" b="1" i="0" baseline="0">
                    <a:effectLst/>
                  </a:rPr>
                  <a:t>eV)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221572740899E-2"/>
              <c:y val="0.20308933828322823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2.2000000000000002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31645388886204318"/>
          <c:y val="0.57610017361230248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Summary!$S$5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17-4D0B-B09C-9636FA07D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Summary!$S$6:$S$12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17-4D0B-B09C-9636FA07D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2.2000000000000002"/>
          <c:min val="1.6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Built-in Potential (</a:t>
                </a:r>
                <a:r>
                  <a:rPr lang="en-NZ" sz="3200" b="1" i="0" baseline="0">
                    <a:effectLst/>
                  </a:rPr>
                  <a:t>eV)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4.0477582256077324E-2"/>
              <c:y val="0.21453082361767778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2.2000000000000002"/>
          <c:min val="1.6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661469970498083"/>
          <c:y val="0.13163893671283963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Summary!$T$5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70-4C4B-BDE1-DF1FC7D98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Summary!$T$6:$T$12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70-4C4B-BDE1-DF1FC7D98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1.6E+16"/>
          <c:min val="1.4E+16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Carrier Concentration (cm</a:t>
                </a:r>
                <a:r>
                  <a:rPr lang="en-US" sz="3200" b="1" i="0" baseline="30000">
                    <a:effectLst/>
                  </a:rPr>
                  <a:t>-3</a:t>
                </a:r>
                <a:r>
                  <a:rPr lang="en-NZ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205419643463E-2"/>
              <c:y val="5.5948571607977289E-2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  <c:majorUnit val="1000000000000000"/>
      </c:valAx>
      <c:valAx>
        <c:axId val="472613984"/>
        <c:scaling>
          <c:orientation val="minMax"/>
          <c:min val="1.4E+16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771792210266833"/>
          <c:y val="0.34254994665705635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Summary!$F$5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1D-400F-BC1C-73B14BA3D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Summary!$F$6:$F$12</c:f>
              <c:numCache>
                <c:formatCode>0.00E+00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1D-400F-BC1C-73B14BA3D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logBase val="10"/>
          <c:orientation val="minMax"/>
          <c:min val="100000000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On-Off Ratio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9183749407338993E-2"/>
              <c:y val="0.25811455409645745"/>
            </c:manualLayout>
          </c:layout>
          <c:overlay val="0"/>
        </c:title>
        <c:numFmt formatCode="General" sourceLinked="0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logBase val="10"/>
          <c:orientation val="minMax"/>
          <c:min val="1000000000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771792724603523"/>
          <c:y val="0.42547001928997324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Summary!$K$5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43-46C4-B12C-7C13E9A53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Summary!$K$6:$K$12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43-46C4-B12C-7C13E9A53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logBase val="10"/>
          <c:orientation val="minMax"/>
          <c:min val="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On-Off Ratio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9183749407338993E-2"/>
              <c:y val="0.25811455409645745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logBase val="10"/>
          <c:orientation val="minMax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771795952941676"/>
          <c:y val="0.5482790550519645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Summary!$I$5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13-452C-AF7A-2635A60F4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Summary!$I$6:$I$12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13-452C-AF7A-2635A60F4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1.2"/>
          <c:min val="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Ideality Factor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6573987236790208E-2"/>
              <c:y val="0.23244450670216191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  <c:majorUnit val="0.1"/>
      </c:valAx>
      <c:valAx>
        <c:axId val="472613984"/>
        <c:scaling>
          <c:orientation val="minMax"/>
          <c:max val="1.2"/>
          <c:min val="1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7683257062435246"/>
          <c:y val="7.6201691587146431E-2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Summary!$N$5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20-4705-8E4C-04FA71F1C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Summary!$N$6:$N$12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20-4705-8E4C-04FA71F1C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25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Ideality Factor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6580653186231403E-2"/>
              <c:y val="0.22541999738009905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31513637448682752"/>
          <c:y val="9.4395057203892491E-2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Rev100I!$A$7:$A$507</c:f>
              <c:numCache>
                <c:formatCode>General</c:formatCode>
                <c:ptCount val="501"/>
              </c:numCache>
            </c:numRef>
          </c:xVal>
          <c:yVal>
            <c:numRef>
              <c:f>Rev100I!$B$7:$B$507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96-4535-A309-7536E72CE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4"/>
          <c:order val="1"/>
          <c:tx>
            <c:strRef>
              <c:f>Summary!$AB$6</c:f>
              <c:strCache>
                <c:ptCount val="1"/>
                <c:pt idx="0">
                  <c:v> OAS2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Rev100I!$C$7:$C$507</c:f>
              <c:numCache>
                <c:formatCode>General</c:formatCode>
                <c:ptCount val="501"/>
              </c:numCache>
            </c:numRef>
          </c:xVal>
          <c:yVal>
            <c:numRef>
              <c:f>Rev100I!$D$7:$D$507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96-4535-A309-7536E72CE974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OAS3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Rev100I!$E$7:$E$507</c:f>
              <c:numCache>
                <c:formatCode>General</c:formatCode>
                <c:ptCount val="501"/>
              </c:numCache>
            </c:numRef>
          </c:xVal>
          <c:yVal>
            <c:numRef>
              <c:f>Rev100I!$F$7:$F$507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96-4535-A309-7536E72CE974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OAS4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Rev100I!$G$7:$G$507</c:f>
              <c:numCache>
                <c:formatCode>General</c:formatCode>
                <c:ptCount val="501"/>
              </c:numCache>
            </c:numRef>
          </c:xVal>
          <c:yVal>
            <c:numRef>
              <c:f>Rev100I!$H$7:$H$507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96-4535-A309-7536E72CE974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SOA1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Rev100I!$I$7:$I$507</c:f>
              <c:numCache>
                <c:formatCode>General</c:formatCode>
                <c:ptCount val="501"/>
              </c:numCache>
            </c:numRef>
          </c:xVal>
          <c:yVal>
            <c:numRef>
              <c:f>Rev100I!$J$7:$J$507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496-4535-A309-7536E72CE974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SOA2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Rev100I!$K$7:$K$507</c:f>
              <c:numCache>
                <c:formatCode>General</c:formatCode>
                <c:ptCount val="501"/>
              </c:numCache>
            </c:numRef>
          </c:xVal>
          <c:yVal>
            <c:numRef>
              <c:f>Rev100I!$L$7:$L$507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96-4535-A309-7536E72CE974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SOA3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Rev100I!$M$7:$M$507</c:f>
              <c:numCache>
                <c:formatCode>General</c:formatCode>
                <c:ptCount val="501"/>
              </c:numCache>
            </c:numRef>
          </c:xVal>
          <c:yVal>
            <c:numRef>
              <c:f>Rev100I!$N$7:$N$507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496-4535-A309-7536E72CE974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SOA4</c:v>
                </c:pt>
              </c:strCache>
            </c:strRef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Rev100I!$O$7:$O$507</c:f>
              <c:numCache>
                <c:formatCode>General</c:formatCode>
                <c:ptCount val="501"/>
              </c:numCache>
            </c:numRef>
          </c:xVal>
          <c:yVal>
            <c:numRef>
              <c:f>Rev100I!$P$7:$P$507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496-4535-A309-7536E72CE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0"/>
          <c:min val="-10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</c:valAx>
      <c:valAx>
        <c:axId val="463754064"/>
        <c:scaling>
          <c:logBase val="10"/>
          <c:orientation val="minMax"/>
          <c:max val="1"/>
          <c:min val="1.0000000000000008E-1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(A) 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3278010933133886E-2"/>
              <c:y val="0.32365586154853165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logBase val="10"/>
          <c:orientation val="minMax"/>
          <c:max val="1"/>
          <c:min val="1.0000000000000008E-14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0"/>
          <c:min val="-1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6388320915411273"/>
          <c:y val="2.1837016447647222E-2"/>
          <c:w val="0.15531015947478768"/>
          <c:h val="0.3811612302394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ForNRevI!$A$3:$A$1206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ForNRevI!$B$3:$B$1206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3A-40AD-B454-09A3C10AC923}"/>
            </c:ext>
          </c:extLst>
        </c:ser>
        <c:ser>
          <c:idx val="4"/>
          <c:order val="1"/>
          <c:tx>
            <c:strRef>
              <c:f>Summary!$AB$6</c:f>
              <c:strCache>
                <c:ptCount val="1"/>
                <c:pt idx="0">
                  <c:v> OAS2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ForNRevI!$C$3:$C$1206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ForNRevI!$D$3:$D$1206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3A-40AD-B454-09A3C10AC923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OAS3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ForNRevI!$E$3:$E$1206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ForNRevI!$F$3:$F$1206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3A-40AD-B454-09A3C10AC923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OAS4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ForNRevI!$G$3:$G$1206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ForNRevI!$H$3:$H$1206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F3A-40AD-B454-09A3C10AC923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SOA1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ForNRevI!$I$3:$I$1206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ForNRevI!$J$3:$J$1206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F3A-40AD-B454-09A3C10AC923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SOA2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ForNRevI!$K$3:$K$1206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ForNRevI!$L$3:$L$1206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F3A-40AD-B454-09A3C10AC923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SOA3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ForNRevI!$M$3:$M$1206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ForNRevI!$N$3:$N$1206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F3A-40AD-B454-09A3C10AC923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SOA4</c:v>
                </c:pt>
              </c:strCache>
            </c:strRef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ForNRevI!$O$3:$O$1206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ForNRevI!$P$3:$P$1206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F3A-40AD-B454-09A3C10AC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strRef>
              <c:f>Summary!$AC$5</c:f>
              <c:strCache>
                <c:ptCount val="1"/>
                <c:pt idx="0">
                  <c:v> OAS1 lin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ForNRevI!$A$3:$A$1206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ForNRevI!$B$3:$B$1206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F3A-40AD-B454-09A3C10AC923}"/>
            </c:ext>
          </c:extLst>
        </c:ser>
        <c:ser>
          <c:idx val="8"/>
          <c:order val="9"/>
          <c:tx>
            <c:strRef>
              <c:f>Summary!$AC$6</c:f>
              <c:strCache>
                <c:ptCount val="1"/>
                <c:pt idx="0">
                  <c:v> OAS2 lin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ForNRevI!$C$3:$C$1206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ForNRevI!$D$3:$D$1206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F3A-40AD-B454-09A3C10AC923}"/>
            </c:ext>
          </c:extLst>
        </c:ser>
        <c:ser>
          <c:idx val="10"/>
          <c:order val="10"/>
          <c:tx>
            <c:strRef>
              <c:f>Summary!$AC$7</c:f>
              <c:strCache>
                <c:ptCount val="1"/>
                <c:pt idx="0">
                  <c:v> OAS3 lin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ForNRevI!$E$3:$E$1206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ForNRevI!$F$3:$F$1206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F3A-40AD-B454-09A3C10AC923}"/>
            </c:ext>
          </c:extLst>
        </c:ser>
        <c:ser>
          <c:idx val="11"/>
          <c:order val="11"/>
          <c:tx>
            <c:strRef>
              <c:f>Summary!$AC$8</c:f>
              <c:strCache>
                <c:ptCount val="1"/>
                <c:pt idx="0">
                  <c:v> OAS4 lin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ForNRevI!$G$3:$G$1206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ForNRevI!$H$3:$H$1206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F3A-40AD-B454-09A3C10AC923}"/>
            </c:ext>
          </c:extLst>
        </c:ser>
        <c:ser>
          <c:idx val="12"/>
          <c:order val="12"/>
          <c:tx>
            <c:strRef>
              <c:f>Summary!$AC$9</c:f>
              <c:strCache>
                <c:ptCount val="1"/>
                <c:pt idx="0">
                  <c:v> SOA1 lin</c:v>
                </c:pt>
              </c:strCache>
            </c:strRef>
          </c:tx>
          <c:spPr>
            <a:ln w="2857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ForNRevI!$I$3:$I$1206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ForNRevI!$J$3:$J$1206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F3A-40AD-B454-09A3C10AC923}"/>
            </c:ext>
          </c:extLst>
        </c:ser>
        <c:ser>
          <c:idx val="13"/>
          <c:order val="13"/>
          <c:tx>
            <c:strRef>
              <c:f>Summary!$AC$10</c:f>
              <c:strCache>
                <c:ptCount val="1"/>
                <c:pt idx="0">
                  <c:v> SOA2 lin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ForNRevI!$K$3:$K$1206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ForNRevI!$L$3:$L$1206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F3A-40AD-B454-09A3C10AC923}"/>
            </c:ext>
          </c:extLst>
        </c:ser>
        <c:ser>
          <c:idx val="14"/>
          <c:order val="14"/>
          <c:tx>
            <c:strRef>
              <c:f>Summary!$AC$11</c:f>
              <c:strCache>
                <c:ptCount val="1"/>
                <c:pt idx="0">
                  <c:v> SOA3 lin</c:v>
                </c:pt>
              </c:strCache>
            </c:strRef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ForNRevI!$M$3:$M$1206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ForNRevI!$N$3:$N$1206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F3A-40AD-B454-09A3C10AC923}"/>
            </c:ext>
          </c:extLst>
        </c:ser>
        <c:ser>
          <c:idx val="15"/>
          <c:order val="15"/>
          <c:tx>
            <c:strRef>
              <c:f>Summary!$AC$12</c:f>
              <c:strCache>
                <c:ptCount val="1"/>
                <c:pt idx="0">
                  <c:v> SOA4 lin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ForNRevI!$O$3:$O$1206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ForNRevI!$P$3:$P$1206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F3A-40AD-B454-09A3C10AC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logBase val="10"/>
          <c:orientation val="minMax"/>
          <c:max val="1"/>
          <c:min val="1.0000000000000008E-1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(A) (log)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8.076035784191981E-3"/>
              <c:y val="0.29123438024934417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ax val="0.12000000000000001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(mA) (lin)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3328230537871337"/>
              <c:y val="0.28027987652266084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19886124806878075"/>
          <c:y val="3.1563460837403461E-2"/>
          <c:w val="0.14180150579927686"/>
          <c:h val="0.241166295138615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Rev100J!$A$7:$A$507</c:f>
              <c:numCache>
                <c:formatCode>General</c:formatCode>
                <c:ptCount val="501"/>
              </c:numCache>
            </c:numRef>
          </c:xVal>
          <c:yVal>
            <c:numRef>
              <c:f>Rev100J!$B$7:$B$507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F6-4139-9389-A3C27426C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4"/>
          <c:order val="1"/>
          <c:tx>
            <c:strRef>
              <c:f>Summary!$AB$6</c:f>
              <c:strCache>
                <c:ptCount val="1"/>
                <c:pt idx="0">
                  <c:v> OAS2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Rev100J!$C$7:$C$507</c:f>
              <c:numCache>
                <c:formatCode>General</c:formatCode>
                <c:ptCount val="501"/>
              </c:numCache>
            </c:numRef>
          </c:xVal>
          <c:yVal>
            <c:numRef>
              <c:f>Rev100J!$D$7:$D$507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F6-4139-9389-A3C27426CCE5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OAS3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Rev100J!$E$7:$E$507</c:f>
              <c:numCache>
                <c:formatCode>General</c:formatCode>
                <c:ptCount val="501"/>
              </c:numCache>
            </c:numRef>
          </c:xVal>
          <c:yVal>
            <c:numRef>
              <c:f>Rev100J!$F$7:$F$507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F6-4139-9389-A3C27426CCE5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OAS4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Rev100J!$G$7:$G$507</c:f>
              <c:numCache>
                <c:formatCode>General</c:formatCode>
                <c:ptCount val="501"/>
              </c:numCache>
            </c:numRef>
          </c:xVal>
          <c:yVal>
            <c:numRef>
              <c:f>Rev100J!$H$7:$H$507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BF6-4139-9389-A3C27426CCE5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SOA1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Rev100J!$I$7:$I$507</c:f>
              <c:numCache>
                <c:formatCode>General</c:formatCode>
                <c:ptCount val="501"/>
              </c:numCache>
            </c:numRef>
          </c:xVal>
          <c:yVal>
            <c:numRef>
              <c:f>Rev100J!$J$7:$J$507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BF6-4139-9389-A3C27426CCE5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SOA2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Rev100J!$K$7:$K$507</c:f>
              <c:numCache>
                <c:formatCode>General</c:formatCode>
                <c:ptCount val="501"/>
              </c:numCache>
            </c:numRef>
          </c:xVal>
          <c:yVal>
            <c:numRef>
              <c:f>Rev100J!$L$7:$L$507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BF6-4139-9389-A3C27426CCE5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SOA3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Rev100J!$M$7:$M$507</c:f>
              <c:numCache>
                <c:formatCode>General</c:formatCode>
                <c:ptCount val="501"/>
              </c:numCache>
            </c:numRef>
          </c:xVal>
          <c:yVal>
            <c:numRef>
              <c:f>Rev100J!$N$7:$N$507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BF6-4139-9389-A3C27426CCE5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SOA4</c:v>
                </c:pt>
              </c:strCache>
            </c:strRef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Rev100J!$O$7:$O$507</c:f>
              <c:numCache>
                <c:formatCode>General</c:formatCode>
                <c:ptCount val="501"/>
              </c:numCache>
            </c:numRef>
          </c:xVal>
          <c:yVal>
            <c:numRef>
              <c:f>Rev100J!$P$7:$P$507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BF6-4139-9389-A3C27426C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0"/>
          <c:min val="-10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</c:valAx>
      <c:valAx>
        <c:axId val="463754064"/>
        <c:scaling>
          <c:logBase val="10"/>
          <c:orientation val="minMax"/>
          <c:max val="1000"/>
          <c:min val="1.0000000000000006E-1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934711981633326E-2"/>
              <c:y val="0.29285545431430354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logBase val="10"/>
          <c:orientation val="minMax"/>
          <c:max val="1000"/>
          <c:min val="1.0000000000000006E-11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0"/>
          <c:min val="-1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62589347284896824"/>
          <c:y val="2.3458090512606593E-2"/>
          <c:w val="0.17855815051512711"/>
          <c:h val="0.3811612302394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Summary!$J$5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9A-4DFC-801E-B51A90F41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Summary!$J$6:$J$12</c:f>
              <c:numCache>
                <c:formatCode>0.00E+00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9A-4DFC-801E-B51A90F41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1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Current density @ 3 V (</a:t>
                </a:r>
                <a:r>
                  <a:rPr lang="en-NZ" sz="3200" b="1" i="0" baseline="0">
                    <a:effectLst/>
                  </a:rPr>
                  <a:t>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u="none" strike="noStrike" baseline="0">
                    <a:effectLst/>
                  </a:rPr>
                  <a:t>)</a:t>
                </a:r>
                <a:endParaRPr lang="en-NZ" sz="3200" baseline="30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68570154901866E-2"/>
              <c:y val="0.10989265888427611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  <c:majorUnit val="20"/>
      </c:valAx>
      <c:valAx>
        <c:axId val="472613984"/>
        <c:scaling>
          <c:orientation val="minMax"/>
          <c:max val="100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  <c:majorUnit val="20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241723279490917"/>
          <c:y val="0.11507443890422479"/>
          <c:w val="0.43562385095489148"/>
          <c:h val="0.14346115986994806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ForNRevJ!$A$3:$A$1206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ForNRevJ!$B$3:$B$1206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1B-413B-BABB-FD034D921E62}"/>
            </c:ext>
          </c:extLst>
        </c:ser>
        <c:ser>
          <c:idx val="4"/>
          <c:order val="1"/>
          <c:tx>
            <c:strRef>
              <c:f>Summary!$AB$6</c:f>
              <c:strCache>
                <c:ptCount val="1"/>
                <c:pt idx="0">
                  <c:v> OAS2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ForNRevJ!$C$3:$C$1206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ForNRevJ!$D$3:$D$1206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1B-413B-BABB-FD034D921E62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OAS3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ForNRevJ!$E$3:$E$1206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ForNRevJ!$F$3:$F$1206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1B-413B-BABB-FD034D921E62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OAS4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ForNRevJ!$G$3:$G$1206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ForNRevJ!$H$3:$H$1206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1B-413B-BABB-FD034D921E62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SOA1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ForNRevJ!$I$3:$I$1206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ForNRevJ!$J$3:$J$1206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C1B-413B-BABB-FD034D921E62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SOA2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ForNRevJ!$K$3:$K$1206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ForNRevJ!$L$3:$L$1206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C1B-413B-BABB-FD034D921E62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SOA3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ForNRevJ!$M$3:$M$1206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ForNRevJ!$N$3:$N$1206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C1B-413B-BABB-FD034D921E62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SOA4</c:v>
                </c:pt>
              </c:strCache>
            </c:strRef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ForNRevJ!$O$3:$O$1206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ForNRevJ!$P$3:$P$1206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C1B-413B-BABB-FD034D921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strRef>
              <c:f>Summary!$AC$5</c:f>
              <c:strCache>
                <c:ptCount val="1"/>
                <c:pt idx="0">
                  <c:v> OAS1 lin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ForNRevJ!$A$3:$A$1206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ForNRevJ!$B$3:$B$1206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C1B-413B-BABB-FD034D921E62}"/>
            </c:ext>
          </c:extLst>
        </c:ser>
        <c:ser>
          <c:idx val="8"/>
          <c:order val="9"/>
          <c:tx>
            <c:strRef>
              <c:f>Summary!$AC$6</c:f>
              <c:strCache>
                <c:ptCount val="1"/>
                <c:pt idx="0">
                  <c:v> OAS2 lin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ForNRevJ!$C$3:$C$1206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ForNRevJ!$D$3:$D$1206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C1B-413B-BABB-FD034D921E62}"/>
            </c:ext>
          </c:extLst>
        </c:ser>
        <c:ser>
          <c:idx val="10"/>
          <c:order val="10"/>
          <c:tx>
            <c:strRef>
              <c:f>Summary!$AC$7</c:f>
              <c:strCache>
                <c:ptCount val="1"/>
                <c:pt idx="0">
                  <c:v> OAS3 lin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ForNRevJ!$E$3:$E$1206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ForNRevJ!$F$3:$F$1206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C1B-413B-BABB-FD034D921E62}"/>
            </c:ext>
          </c:extLst>
        </c:ser>
        <c:ser>
          <c:idx val="11"/>
          <c:order val="11"/>
          <c:tx>
            <c:strRef>
              <c:f>Summary!$AC$8</c:f>
              <c:strCache>
                <c:ptCount val="1"/>
                <c:pt idx="0">
                  <c:v> OAS4 lin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ForNRevJ!$G$3:$G$1206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ForNRevJ!$H$3:$H$1206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C1B-413B-BABB-FD034D921E62}"/>
            </c:ext>
          </c:extLst>
        </c:ser>
        <c:ser>
          <c:idx val="12"/>
          <c:order val="12"/>
          <c:tx>
            <c:strRef>
              <c:f>Summary!$AC$9</c:f>
              <c:strCache>
                <c:ptCount val="1"/>
                <c:pt idx="0">
                  <c:v> SOA1 lin</c:v>
                </c:pt>
              </c:strCache>
            </c:strRef>
          </c:tx>
          <c:spPr>
            <a:ln w="2857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ForNRevJ!$I$3:$I$1206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ForNRevJ!$J$3:$J$1206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C1B-413B-BABB-FD034D921E62}"/>
            </c:ext>
          </c:extLst>
        </c:ser>
        <c:ser>
          <c:idx val="13"/>
          <c:order val="13"/>
          <c:tx>
            <c:strRef>
              <c:f>Summary!$AC$10</c:f>
              <c:strCache>
                <c:ptCount val="1"/>
                <c:pt idx="0">
                  <c:v> SOA2 lin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ForNRevJ!$K$3:$K$1206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ForNRevJ!$L$3:$L$1206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C1B-413B-BABB-FD034D921E62}"/>
            </c:ext>
          </c:extLst>
        </c:ser>
        <c:ser>
          <c:idx val="14"/>
          <c:order val="14"/>
          <c:tx>
            <c:strRef>
              <c:f>Summary!$AC$11</c:f>
              <c:strCache>
                <c:ptCount val="1"/>
                <c:pt idx="0">
                  <c:v> SOA3 lin</c:v>
                </c:pt>
              </c:strCache>
            </c:strRef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ForNRevJ!$M$3:$M$1206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ForNRevJ!$N$3:$N$1206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C1B-413B-BABB-FD034D921E62}"/>
            </c:ext>
          </c:extLst>
        </c:ser>
        <c:ser>
          <c:idx val="15"/>
          <c:order val="15"/>
          <c:tx>
            <c:strRef>
              <c:f>Summary!$AC$12</c:f>
              <c:strCache>
                <c:ptCount val="1"/>
                <c:pt idx="0">
                  <c:v> SOA4 lin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ForNRevJ!$O$3:$O$1206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ForNRevJ!$P$3:$P$1206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C1B-413B-BABB-FD034D921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logBase val="10"/>
          <c:orientation val="minMax"/>
          <c:max val="1000"/>
          <c:min val="1.0000000000000006E-1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 (log)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8.076035784191981E-3"/>
              <c:y val="0.29123438024934417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ax val="1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 (lin)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332823544521105"/>
              <c:y val="0.28027987652266084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19886124806878075"/>
          <c:y val="3.1563460837403461E-2"/>
          <c:w val="0.17164800892858412"/>
          <c:h val="0.241166295138615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>
              <a:noFill/>
              <a:prstDash val="sysDash"/>
            </a:ln>
          </c:spPr>
          <c:marker>
            <c:symbol val="square"/>
            <c:size val="10"/>
            <c:spPr>
              <a:noFill/>
              <a:ln w="9525">
                <a:solidFill>
                  <a:sysClr val="windowText" lastClr="000000"/>
                </a:solidFill>
                <a:prstDash val="solid"/>
              </a:ln>
            </c:spPr>
          </c:marker>
          <c:xVal>
            <c:numRef>
              <c:f>CV_C!$A$5:$A$95</c:f>
              <c:numCache>
                <c:formatCode>General</c:formatCode>
                <c:ptCount val="91"/>
              </c:numCache>
            </c:numRef>
          </c:xVal>
          <c:yVal>
            <c:numRef>
              <c:f>CV_C!$B$5:$B$95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EA-455B-83E9-27285F8A9E61}"/>
            </c:ext>
          </c:extLst>
        </c:ser>
        <c:ser>
          <c:idx val="4"/>
          <c:order val="1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noFill/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CV_C!$H$5:$H$95</c:f>
              <c:numCache>
                <c:formatCode>General</c:formatCode>
                <c:ptCount val="91"/>
              </c:numCache>
            </c:numRef>
          </c:xVal>
          <c:yVal>
            <c:numRef>
              <c:f>CV_C!$I$5:$I$95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EA-455B-83E9-27285F8A9E61}"/>
            </c:ext>
          </c:extLst>
        </c:ser>
        <c:ser>
          <c:idx val="5"/>
          <c:order val="2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CV_C!$O$5:$O$95</c:f>
              <c:numCache>
                <c:formatCode>General</c:formatCode>
                <c:ptCount val="91"/>
              </c:numCache>
            </c:numRef>
          </c:xVal>
          <c:yVal>
            <c:numRef>
              <c:f>CV_C!$P$5:$P$95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63EA-455B-83E9-27285F8A9E61}"/>
            </c:ext>
          </c:extLst>
        </c:ser>
        <c:ser>
          <c:idx val="6"/>
          <c:order val="3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B0F0"/>
                </a:solidFill>
                <a:prstDash val="solid"/>
              </a:ln>
            </c:spPr>
          </c:marker>
          <c:xVal>
            <c:numRef>
              <c:f>CV_C!$V$5:$V$95</c:f>
              <c:numCache>
                <c:formatCode>General</c:formatCode>
                <c:ptCount val="91"/>
              </c:numCache>
            </c:numRef>
          </c:xVal>
          <c:yVal>
            <c:numRef>
              <c:f>CV_C!$W$5:$W$95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EA-455B-83E9-27285F8A9E61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SOA1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CV_C!$AC$4:$AC$95</c:f>
              <c:numCache>
                <c:formatCode>General</c:formatCode>
                <c:ptCount val="92"/>
              </c:numCache>
            </c:numRef>
          </c:xVal>
          <c:yVal>
            <c:numRef>
              <c:f>CV_C!$AD$5:$AD$95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3EA-455B-83E9-27285F8A9E61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SOA2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CV_C!$AJ$5:$AJ$95</c:f>
              <c:numCache>
                <c:formatCode>General</c:formatCode>
                <c:ptCount val="91"/>
              </c:numCache>
            </c:numRef>
          </c:xVal>
          <c:yVal>
            <c:numRef>
              <c:f>CV_C!$AK$5:$AK$95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3EA-455B-83E9-27285F8A9E61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SOA3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CV_C!$AQ$5:$AQ$95</c:f>
              <c:numCache>
                <c:formatCode>General</c:formatCode>
                <c:ptCount val="91"/>
              </c:numCache>
            </c:numRef>
          </c:xVal>
          <c:yVal>
            <c:numRef>
              <c:f>CV_C!$AR$5:$AR$95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3EA-455B-83E9-27285F8A9E61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SOA4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00B0F0"/>
                </a:solidFill>
                <a:prstDash val="solid"/>
              </a:ln>
            </c:spPr>
          </c:marker>
          <c:xVal>
            <c:numRef>
              <c:f>CV_C!$AX$5:$AX$95</c:f>
              <c:numCache>
                <c:formatCode>General</c:formatCode>
                <c:ptCount val="91"/>
              </c:numCache>
            </c:numRef>
          </c:xVal>
          <c:yVal>
            <c:numRef>
              <c:f>CV_C!$AY$5:$AY$95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3EA-455B-83E9-27285F8A9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strRef>
              <c:f>Summary!$AD$5</c:f>
              <c:strCache>
                <c:ptCount val="1"/>
                <c:pt idx="0">
                  <c:v> OAS1 lin fit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CV_C!$D$5:$D$255</c:f>
              <c:numCache>
                <c:formatCode>General</c:formatCode>
                <c:ptCount val="251"/>
              </c:numCache>
            </c:numRef>
          </c:xVal>
          <c:yVal>
            <c:numRef>
              <c:f>CV_C!$E$5:$E$125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3EA-455B-83E9-27285F8A9E61}"/>
            </c:ext>
          </c:extLst>
        </c:ser>
        <c:ser>
          <c:idx val="8"/>
          <c:order val="9"/>
          <c:tx>
            <c:strRef>
              <c:f>Summary!$AD$6</c:f>
              <c:strCache>
                <c:ptCount val="1"/>
                <c:pt idx="0">
                  <c:v> OAS2 lin fit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CV_C!$K$5:$K$125</c:f>
              <c:numCache>
                <c:formatCode>General</c:formatCode>
                <c:ptCount val="121"/>
              </c:numCache>
            </c:numRef>
          </c:xVal>
          <c:yVal>
            <c:numRef>
              <c:f>CV_C!$L$5:$L$125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3EA-455B-83E9-27285F8A9E61}"/>
            </c:ext>
          </c:extLst>
        </c:ser>
        <c:ser>
          <c:idx val="10"/>
          <c:order val="10"/>
          <c:tx>
            <c:strRef>
              <c:f>Summary!$AD$7</c:f>
              <c:strCache>
                <c:ptCount val="1"/>
                <c:pt idx="0">
                  <c:v> OAS3 lin fit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CV_C!$R$5:$R$125</c:f>
              <c:numCache>
                <c:formatCode>General</c:formatCode>
                <c:ptCount val="121"/>
              </c:numCache>
            </c:numRef>
          </c:xVal>
          <c:yVal>
            <c:numRef>
              <c:f>CV_C!$S$5:$S$125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3EA-455B-83E9-27285F8A9E61}"/>
            </c:ext>
          </c:extLst>
        </c:ser>
        <c:ser>
          <c:idx val="11"/>
          <c:order val="11"/>
          <c:tx>
            <c:strRef>
              <c:f>Summary!$AD$8</c:f>
              <c:strCache>
                <c:ptCount val="1"/>
                <c:pt idx="0">
                  <c:v> OAS4 lin fit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CV_C!$Y$5:$Y$125</c:f>
              <c:numCache>
                <c:formatCode>General</c:formatCode>
                <c:ptCount val="121"/>
              </c:numCache>
            </c:numRef>
          </c:xVal>
          <c:yVal>
            <c:numRef>
              <c:f>CV_C!$Z$5:$Z$125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3EA-455B-83E9-27285F8A9E61}"/>
            </c:ext>
          </c:extLst>
        </c:ser>
        <c:ser>
          <c:idx val="12"/>
          <c:order val="12"/>
          <c:tx>
            <c:strRef>
              <c:f>Summary!$AD$9</c:f>
              <c:strCache>
                <c:ptCount val="1"/>
                <c:pt idx="0">
                  <c:v> SOA1 lin fit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CV_C!$AF$5:$AF$125</c:f>
              <c:numCache>
                <c:formatCode>General</c:formatCode>
                <c:ptCount val="121"/>
              </c:numCache>
            </c:numRef>
          </c:xVal>
          <c:yVal>
            <c:numRef>
              <c:f>CV_C!$AG$4:$AG$125</c:f>
              <c:numCache>
                <c:formatCode>General</c:formatCode>
                <c:ptCount val="12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3EA-455B-83E9-27285F8A9E61}"/>
            </c:ext>
          </c:extLst>
        </c:ser>
        <c:ser>
          <c:idx val="13"/>
          <c:order val="13"/>
          <c:tx>
            <c:strRef>
              <c:f>Summary!$AD$10</c:f>
              <c:strCache>
                <c:ptCount val="1"/>
                <c:pt idx="0">
                  <c:v> SOA2 lin fit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CV_C!$AM$5:$AM$125</c:f>
              <c:numCache>
                <c:formatCode>General</c:formatCode>
                <c:ptCount val="121"/>
              </c:numCache>
            </c:numRef>
          </c:xVal>
          <c:yVal>
            <c:numRef>
              <c:f>CV_C!$AN$5:$AN$125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63EA-455B-83E9-27285F8A9E61}"/>
            </c:ext>
          </c:extLst>
        </c:ser>
        <c:ser>
          <c:idx val="14"/>
          <c:order val="14"/>
          <c:tx>
            <c:strRef>
              <c:f>Summary!$AD$11</c:f>
              <c:strCache>
                <c:ptCount val="1"/>
                <c:pt idx="0">
                  <c:v> SOA3 lin fit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CV_C!$AT$5:$AT$125</c:f>
              <c:numCache>
                <c:formatCode>General</c:formatCode>
                <c:ptCount val="121"/>
              </c:numCache>
            </c:numRef>
          </c:xVal>
          <c:yVal>
            <c:numRef>
              <c:f>CV_C!$AU$5:$AU$125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63EA-455B-83E9-27285F8A9E61}"/>
            </c:ext>
          </c:extLst>
        </c:ser>
        <c:ser>
          <c:idx val="15"/>
          <c:order val="15"/>
          <c:tx>
            <c:strRef>
              <c:f>Summary!$AD$12</c:f>
              <c:strCache>
                <c:ptCount val="1"/>
                <c:pt idx="0">
                  <c:v> SOA4 lin fit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CV_C!$BA$5:$BA$125</c:f>
              <c:numCache>
                <c:formatCode>General</c:formatCode>
                <c:ptCount val="121"/>
              </c:numCache>
            </c:numRef>
          </c:xVal>
          <c:yVal>
            <c:numRef>
              <c:f>CV_C!$BB$5:$BB$125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63EA-455B-83E9-27285F8A9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orientation val="minMax"/>
          <c:max val="2E+22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C</a:t>
                </a:r>
                <a:r>
                  <a:rPr lang="en-NZ" sz="3200" b="1" i="0" u="none" strike="noStrike" baseline="30000">
                    <a:effectLst/>
                  </a:rPr>
                  <a:t>-2</a:t>
                </a:r>
                <a:r>
                  <a:rPr lang="en-NZ" sz="3200" b="1" i="0" baseline="0">
                    <a:effectLst/>
                  </a:rPr>
                  <a:t> (10</a:t>
                </a:r>
                <a:r>
                  <a:rPr lang="en-NZ" sz="3200" b="1" i="0" baseline="30000">
                    <a:effectLst/>
                  </a:rPr>
                  <a:t>21</a:t>
                </a:r>
                <a:r>
                  <a:rPr lang="en-NZ" sz="3200" b="1" i="0" baseline="0">
                    <a:effectLst/>
                  </a:rPr>
                  <a:t>F</a:t>
                </a:r>
                <a:r>
                  <a:rPr lang="en-NZ" sz="3200" b="1" i="0" baseline="30000">
                    <a:effectLst/>
                  </a:rPr>
                  <a:t>-2</a:t>
                </a:r>
                <a:r>
                  <a:rPr lang="en-NZ" sz="3200" b="1" i="0" baseline="0">
                    <a:effectLst/>
                  </a:rPr>
                  <a:t>) 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5818332732727588E-2"/>
              <c:y val="0.29285545431430354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  <c:majorUnit val="4E+21"/>
      </c:valAx>
      <c:valAx>
        <c:axId val="472613984"/>
        <c:scaling>
          <c:orientation val="minMax"/>
          <c:max val="2E+22"/>
          <c:min val="0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  <c:majorUnit val="4E+21"/>
      </c:valAx>
      <c:valAx>
        <c:axId val="472616064"/>
        <c:scaling>
          <c:orientation val="minMax"/>
          <c:max val="3"/>
          <c:min val="-3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52326213332350746"/>
          <c:y val="1.8594868317728483E-2"/>
          <c:w val="0.2963408790064439"/>
          <c:h val="0.24278736920357527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 w="9525">
                <a:solidFill>
                  <a:sysClr val="windowText" lastClr="000000"/>
                </a:solidFill>
                <a:prstDash val="solid"/>
              </a:ln>
            </c:spPr>
          </c:marker>
          <c:xVal>
            <c:numRef>
              <c:f>CV_C!$A$5:$A$95</c:f>
              <c:numCache>
                <c:formatCode>General</c:formatCode>
                <c:ptCount val="91"/>
              </c:numCache>
            </c:numRef>
          </c:xVal>
          <c:yVal>
            <c:numRef>
              <c:f>CV_C!$F$5:$F$95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D7-4F97-A8FB-928678CC7916}"/>
            </c:ext>
          </c:extLst>
        </c:ser>
        <c:ser>
          <c:idx val="4"/>
          <c:order val="1"/>
          <c:tx>
            <c:strRef>
              <c:f>Summary!$AB$6</c:f>
              <c:strCache>
                <c:ptCount val="1"/>
                <c:pt idx="0">
                  <c:v> OAS2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CV_C!$H$5:$H$95</c:f>
              <c:numCache>
                <c:formatCode>General</c:formatCode>
                <c:ptCount val="91"/>
              </c:numCache>
            </c:numRef>
          </c:xVal>
          <c:yVal>
            <c:numRef>
              <c:f>CV_C!$M$5:$M$95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D7-4F97-A8FB-928678CC7916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OAS3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CV_C!$O$5:$O$95</c:f>
              <c:numCache>
                <c:formatCode>General</c:formatCode>
                <c:ptCount val="91"/>
              </c:numCache>
            </c:numRef>
          </c:xVal>
          <c:yVal>
            <c:numRef>
              <c:f>CV_C!$T$5:$T$95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D7-4F97-A8FB-928678CC7916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OAS4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B0F0"/>
                </a:solidFill>
                <a:prstDash val="solid"/>
              </a:ln>
            </c:spPr>
          </c:marker>
          <c:xVal>
            <c:numRef>
              <c:f>CV_C!$V$5:$V$95</c:f>
              <c:numCache>
                <c:formatCode>General</c:formatCode>
                <c:ptCount val="91"/>
              </c:numCache>
            </c:numRef>
          </c:xVal>
          <c:yVal>
            <c:numRef>
              <c:f>CV_C!$AA$5:$AA$95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3D7-4F97-A8FB-928678CC7916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SOA1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0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CV_C!$AC$4:$AC$95</c:f>
              <c:numCache>
                <c:formatCode>General</c:formatCode>
                <c:ptCount val="92"/>
              </c:numCache>
            </c:numRef>
          </c:xVal>
          <c:yVal>
            <c:numRef>
              <c:f>CV_C!$AH$5:$AH$95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3D7-4F97-A8FB-928678CC7916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SOA2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CV_C!$AJ$5:$AJ$95</c:f>
              <c:numCache>
                <c:formatCode>General</c:formatCode>
                <c:ptCount val="91"/>
              </c:numCache>
            </c:numRef>
          </c:xVal>
          <c:yVal>
            <c:numRef>
              <c:f>CV_C!$AO$5:$AO$95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3D7-4F97-A8FB-928678CC7916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SOA3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CV_C!$AQ$5:$AQ$95</c:f>
              <c:numCache>
                <c:formatCode>General</c:formatCode>
                <c:ptCount val="91"/>
              </c:numCache>
            </c:numRef>
          </c:xVal>
          <c:yVal>
            <c:numRef>
              <c:f>CV_C!$AV$5:$AV$95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3D7-4F97-A8FB-928678CC7916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SOA4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00B0F0"/>
                </a:solidFill>
                <a:prstDash val="solid"/>
              </a:ln>
            </c:spPr>
          </c:marker>
          <c:xVal>
            <c:numRef>
              <c:f>CV_C!$AX$5:$AX$95</c:f>
              <c:numCache>
                <c:formatCode>General</c:formatCode>
                <c:ptCount val="91"/>
              </c:numCache>
            </c:numRef>
          </c:xVal>
          <c:yVal>
            <c:numRef>
              <c:f>CV_C!$BC$5:$BC$95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3D7-4F97-A8FB-928678CC7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strRef>
              <c:f>Summary!$AD$5</c:f>
              <c:strCache>
                <c:ptCount val="1"/>
                <c:pt idx="0">
                  <c:v> OAS1 lin fit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CV_C!$D$5:$D$255</c:f>
              <c:numCache>
                <c:formatCode>General</c:formatCode>
                <c:ptCount val="251"/>
              </c:numCache>
            </c:numRef>
          </c:xVal>
          <c:yVal>
            <c:numRef>
              <c:f>CV_C!$G$5:$G$125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3D7-4F97-A8FB-928678CC7916}"/>
            </c:ext>
          </c:extLst>
        </c:ser>
        <c:ser>
          <c:idx val="8"/>
          <c:order val="9"/>
          <c:tx>
            <c:strRef>
              <c:f>Summary!$AD$6</c:f>
              <c:strCache>
                <c:ptCount val="1"/>
                <c:pt idx="0">
                  <c:v> OAS2 lin fit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CV_C!$K$5:$K$125</c:f>
              <c:numCache>
                <c:formatCode>General</c:formatCode>
                <c:ptCount val="121"/>
              </c:numCache>
            </c:numRef>
          </c:xVal>
          <c:yVal>
            <c:numRef>
              <c:f>CV_C!$N$5:$N$125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3D7-4F97-A8FB-928678CC7916}"/>
            </c:ext>
          </c:extLst>
        </c:ser>
        <c:ser>
          <c:idx val="10"/>
          <c:order val="10"/>
          <c:tx>
            <c:strRef>
              <c:f>Summary!$AD$7</c:f>
              <c:strCache>
                <c:ptCount val="1"/>
                <c:pt idx="0">
                  <c:v> OAS3 lin fit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CV_C!$R$5:$R$125</c:f>
              <c:numCache>
                <c:formatCode>General</c:formatCode>
                <c:ptCount val="121"/>
              </c:numCache>
            </c:numRef>
          </c:xVal>
          <c:yVal>
            <c:numRef>
              <c:f>CV_C!$U$5:$U$125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3D7-4F97-A8FB-928678CC7916}"/>
            </c:ext>
          </c:extLst>
        </c:ser>
        <c:ser>
          <c:idx val="11"/>
          <c:order val="11"/>
          <c:tx>
            <c:strRef>
              <c:f>Summary!$AD$8</c:f>
              <c:strCache>
                <c:ptCount val="1"/>
                <c:pt idx="0">
                  <c:v> OAS4 lin fit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CV_C!$Y$5:$Y$125</c:f>
              <c:numCache>
                <c:formatCode>General</c:formatCode>
                <c:ptCount val="121"/>
              </c:numCache>
            </c:numRef>
          </c:xVal>
          <c:yVal>
            <c:numRef>
              <c:f>CV_C!$AB$5:$AB$125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3D7-4F97-A8FB-928678CC7916}"/>
            </c:ext>
          </c:extLst>
        </c:ser>
        <c:ser>
          <c:idx val="12"/>
          <c:order val="12"/>
          <c:tx>
            <c:strRef>
              <c:f>Summary!$AD$9</c:f>
              <c:strCache>
                <c:ptCount val="1"/>
                <c:pt idx="0">
                  <c:v> SOA1 lin fit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CV_C!$AF$5:$AF$125</c:f>
              <c:numCache>
                <c:formatCode>General</c:formatCode>
                <c:ptCount val="121"/>
              </c:numCache>
            </c:numRef>
          </c:xVal>
          <c:yVal>
            <c:numRef>
              <c:f>CV_C!$AI$4:$AI$125</c:f>
              <c:numCache>
                <c:formatCode>General</c:formatCode>
                <c:ptCount val="12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3D7-4F97-A8FB-928678CC7916}"/>
            </c:ext>
          </c:extLst>
        </c:ser>
        <c:ser>
          <c:idx val="13"/>
          <c:order val="13"/>
          <c:tx>
            <c:strRef>
              <c:f>Summary!$AD$10</c:f>
              <c:strCache>
                <c:ptCount val="1"/>
                <c:pt idx="0">
                  <c:v> SOA2 lin fit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CV_C!$AM$5:$AM$125</c:f>
              <c:numCache>
                <c:formatCode>General</c:formatCode>
                <c:ptCount val="121"/>
              </c:numCache>
            </c:numRef>
          </c:xVal>
          <c:yVal>
            <c:numRef>
              <c:f>CV_C!$AP$5:$AP$125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3D7-4F97-A8FB-928678CC7916}"/>
            </c:ext>
          </c:extLst>
        </c:ser>
        <c:ser>
          <c:idx val="14"/>
          <c:order val="14"/>
          <c:tx>
            <c:strRef>
              <c:f>Summary!$AD$11</c:f>
              <c:strCache>
                <c:ptCount val="1"/>
                <c:pt idx="0">
                  <c:v> SOA3 lin fit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CV_C!$AT$5:$AT$125</c:f>
              <c:numCache>
                <c:formatCode>General</c:formatCode>
                <c:ptCount val="121"/>
              </c:numCache>
            </c:numRef>
          </c:xVal>
          <c:yVal>
            <c:numRef>
              <c:f>CV_C!$AW$5:$AW$125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3D7-4F97-A8FB-928678CC7916}"/>
            </c:ext>
          </c:extLst>
        </c:ser>
        <c:ser>
          <c:idx val="15"/>
          <c:order val="15"/>
          <c:tx>
            <c:strRef>
              <c:f>Summary!$AD$12</c:f>
              <c:strCache>
                <c:ptCount val="1"/>
                <c:pt idx="0">
                  <c:v> SOA4 lin fit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CV_C!$BA$5:$BA$125</c:f>
              <c:numCache>
                <c:formatCode>General</c:formatCode>
                <c:ptCount val="121"/>
              </c:numCache>
            </c:numRef>
          </c:xVal>
          <c:yVal>
            <c:numRef>
              <c:f>CV_C!$BD$5:$BD$125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3D7-4F97-A8FB-928678CC7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orientation val="minMax"/>
          <c:max val="6000000000000000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u="none" strike="noStrike" baseline="0">
                    <a:effectLst/>
                  </a:rPr>
                  <a:t>A</a:t>
                </a:r>
                <a:r>
                  <a:rPr lang="en-NZ" sz="3200" b="1" i="0" u="none" strike="noStrike" baseline="30000">
                    <a:effectLst/>
                  </a:rPr>
                  <a:t>2</a:t>
                </a:r>
                <a:r>
                  <a:rPr lang="en-NZ" sz="3200" b="1" i="0" u="none" strike="noStrike" baseline="0">
                    <a:effectLst/>
                  </a:rPr>
                  <a:t>/</a:t>
                </a:r>
                <a:r>
                  <a:rPr lang="en-NZ" sz="3200" b="1" i="0" baseline="0">
                    <a:effectLst/>
                  </a:rPr>
                  <a:t>C</a:t>
                </a:r>
                <a:r>
                  <a:rPr lang="en-NZ" sz="3200" b="1" i="0" u="none" strike="noStrike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 (10</a:t>
                </a:r>
                <a:r>
                  <a:rPr lang="en-NZ" sz="3200" b="1" i="0" baseline="30000">
                    <a:effectLst/>
                  </a:rPr>
                  <a:t>15</a:t>
                </a:r>
                <a:r>
                  <a:rPr lang="en-NZ" sz="3200" b="1" i="0" baseline="0">
                    <a:effectLst/>
                  </a:rPr>
                  <a:t>cm</a:t>
                </a:r>
                <a:r>
                  <a:rPr lang="en-NZ" sz="3200" b="1" i="0" u="none" strike="noStrike" baseline="30000">
                    <a:effectLst/>
                  </a:rPr>
                  <a:t>4</a:t>
                </a:r>
                <a:r>
                  <a:rPr lang="en-NZ" sz="3200" b="1" i="0" baseline="0">
                    <a:effectLst/>
                  </a:rPr>
                  <a:t>F</a:t>
                </a:r>
                <a:r>
                  <a:rPr lang="en-NZ" sz="3200" b="1" i="0" baseline="30000">
                    <a:effectLst/>
                  </a:rPr>
                  <a:t>-2</a:t>
                </a:r>
                <a:r>
                  <a:rPr lang="en-NZ" sz="3200" b="1" i="0" baseline="0">
                    <a:effectLst/>
                  </a:rPr>
                  <a:t>) 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5818293767755655E-2"/>
              <c:y val="0.22477034358600986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ax val="6000000000000000"/>
          <c:min val="0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-3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62102439869022175"/>
          <c:y val="2.9942386772444086E-2"/>
          <c:w val="0.17902616056638687"/>
          <c:h val="0.241166295138615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Rev500I!$A$9:$A$509</c:f>
              <c:numCache>
                <c:formatCode>General</c:formatCode>
                <c:ptCount val="501"/>
              </c:numCache>
            </c:numRef>
          </c:xVal>
          <c:yVal>
            <c:numRef>
              <c:f>Rev500I!$B$9:$B$509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A9-4C6A-A3A5-A3DED06EA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4"/>
          <c:order val="1"/>
          <c:tx>
            <c:strRef>
              <c:f>Summary!$AB$6</c:f>
              <c:strCache>
                <c:ptCount val="1"/>
                <c:pt idx="0">
                  <c:v> OAS2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Rev500I!$C$9:$C$509</c:f>
              <c:numCache>
                <c:formatCode>General</c:formatCode>
                <c:ptCount val="501"/>
              </c:numCache>
            </c:numRef>
          </c:xVal>
          <c:yVal>
            <c:numRef>
              <c:f>Rev500I!$D$9:$D$509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5B-4A65-B053-D18033972602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OAS3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Rev500I!$E$9:$E$509</c:f>
              <c:numCache>
                <c:formatCode>General</c:formatCode>
                <c:ptCount val="501"/>
              </c:numCache>
            </c:numRef>
          </c:xVal>
          <c:yVal>
            <c:numRef>
              <c:f>Rev500I!$F$9:$F$509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5B-4A65-B053-D18033972602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OAS4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Rev500I!$G$9:$G$509</c:f>
              <c:numCache>
                <c:formatCode>General</c:formatCode>
                <c:ptCount val="501"/>
              </c:numCache>
            </c:numRef>
          </c:xVal>
          <c:yVal>
            <c:numRef>
              <c:f>Rev500I!$H$9:$H$509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5B-4A65-B053-D18033972602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SOA1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Rev500I!$I$9:$I$509</c:f>
              <c:numCache>
                <c:formatCode>General</c:formatCode>
                <c:ptCount val="501"/>
              </c:numCache>
            </c:numRef>
          </c:xVal>
          <c:yVal>
            <c:numRef>
              <c:f>Rev500I!$J$9:$J$509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A9-4C6A-A3A5-A3DED06EAAA2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SOA2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Rev500I!$K$9:$K$509</c:f>
              <c:numCache>
                <c:formatCode>General</c:formatCode>
                <c:ptCount val="501"/>
              </c:numCache>
            </c:numRef>
          </c:xVal>
          <c:yVal>
            <c:numRef>
              <c:f>Rev500I!$L$9:$L$509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A9-4C6A-A3A5-A3DED06EAAA2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SOA3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Rev500I!$M$9:$M$509</c:f>
              <c:numCache>
                <c:formatCode>General</c:formatCode>
                <c:ptCount val="501"/>
              </c:numCache>
            </c:numRef>
          </c:xVal>
          <c:yVal>
            <c:numRef>
              <c:f>Rev500I!$N$9:$N$509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6A9-4C6A-A3A5-A3DED06EAAA2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SOA4</c:v>
                </c:pt>
              </c:strCache>
            </c:strRef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Rev500I!$O$9:$O$509</c:f>
              <c:numCache>
                <c:formatCode>General</c:formatCode>
                <c:ptCount val="501"/>
              </c:numCache>
            </c:numRef>
          </c:xVal>
          <c:yVal>
            <c:numRef>
              <c:f>Rev500I!$P$9:$P$509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6A9-4C6A-A3A5-A3DED06EA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0"/>
          <c:min val="-50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00"/>
        <c:minorUnit val="20"/>
      </c:valAx>
      <c:valAx>
        <c:axId val="463754064"/>
        <c:scaling>
          <c:logBase val="10"/>
          <c:orientation val="minMax"/>
          <c:max val="1"/>
          <c:min val="1.0000000000000008E-1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(A) (log)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8.076035784191981E-3"/>
              <c:y val="0.29123438024934417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logBase val="10"/>
          <c:orientation val="minMax"/>
          <c:max val="1"/>
          <c:min val="1.0000000000000008E-14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0"/>
          <c:min val="-5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00"/>
        <c:minorUnit val="20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59765427613435518"/>
          <c:y val="1.6973794252769101E-2"/>
          <c:w val="0.21193457711306535"/>
          <c:h val="0.3811612302394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ForNRevARev500I!$A$3:$A$1206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B8-4EAD-8A00-FB6E4EBF0BBC}"/>
            </c:ext>
          </c:extLst>
        </c:ser>
        <c:ser>
          <c:idx val="4"/>
          <c:order val="1"/>
          <c:tx>
            <c:strRef>
              <c:f>Summary!$AB$6</c:f>
              <c:strCache>
                <c:ptCount val="1"/>
                <c:pt idx="0">
                  <c:v> OAS2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ForNRevARev500I!$C$3:$C$1206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B8-4EAD-8A00-FB6E4EBF0BBC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OAS3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ForNRevARev500I!$E$3:$E$1206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B8-4EAD-8A00-FB6E4EBF0BBC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OAS4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ForNRevARev500I!$G$3:$G$1206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B8-4EAD-8A00-FB6E4EBF0BBC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SOA1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ForNRevARev500I!$I$3:$I$1206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AB8-4EAD-8A00-FB6E4EBF0BBC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SOA2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ForNRevARev500I!$K$3:$K$1206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AB8-4EAD-8A00-FB6E4EBF0BBC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SOA3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ForNRevARev500I!$M$3:$M$1206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AB8-4EAD-8A00-FB6E4EBF0BBC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SOA4</c:v>
                </c:pt>
              </c:strCache>
            </c:strRef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ForNRevARev500I!$O$3:$O$1206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AB8-4EAD-8A00-FB6E4EBF0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strRef>
              <c:f>Summary!$AC$5</c:f>
              <c:strCache>
                <c:ptCount val="1"/>
                <c:pt idx="0">
                  <c:v> OAS1 lin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ForNRevARev500I!$A$3:$A$1206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AB8-4EAD-8A00-FB6E4EBF0BBC}"/>
            </c:ext>
          </c:extLst>
        </c:ser>
        <c:ser>
          <c:idx val="8"/>
          <c:order val="9"/>
          <c:tx>
            <c:strRef>
              <c:f>Summary!$AC$6</c:f>
              <c:strCache>
                <c:ptCount val="1"/>
                <c:pt idx="0">
                  <c:v> OAS2 lin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ForNRevARev500I!$C$3:$C$1206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AB8-4EAD-8A00-FB6E4EBF0BBC}"/>
            </c:ext>
          </c:extLst>
        </c:ser>
        <c:ser>
          <c:idx val="10"/>
          <c:order val="10"/>
          <c:tx>
            <c:strRef>
              <c:f>Summary!$AC$7</c:f>
              <c:strCache>
                <c:ptCount val="1"/>
                <c:pt idx="0">
                  <c:v> OAS3 lin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ForNRevARev500I!$E$3:$E$1206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AB8-4EAD-8A00-FB6E4EBF0BBC}"/>
            </c:ext>
          </c:extLst>
        </c:ser>
        <c:ser>
          <c:idx val="11"/>
          <c:order val="11"/>
          <c:tx>
            <c:strRef>
              <c:f>Summary!$AC$8</c:f>
              <c:strCache>
                <c:ptCount val="1"/>
                <c:pt idx="0">
                  <c:v> OAS4 lin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ForNRevARev500I!$G$3:$G$1206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AB8-4EAD-8A00-FB6E4EBF0BBC}"/>
            </c:ext>
          </c:extLst>
        </c:ser>
        <c:ser>
          <c:idx val="12"/>
          <c:order val="12"/>
          <c:tx>
            <c:strRef>
              <c:f>Summary!$AC$9</c:f>
              <c:strCache>
                <c:ptCount val="1"/>
                <c:pt idx="0">
                  <c:v> SOA1 lin</c:v>
                </c:pt>
              </c:strCache>
            </c:strRef>
          </c:tx>
          <c:spPr>
            <a:ln w="2857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ForNRevARev500I!$I$3:$I$1206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AB8-4EAD-8A00-FB6E4EBF0BBC}"/>
            </c:ext>
          </c:extLst>
        </c:ser>
        <c:ser>
          <c:idx val="13"/>
          <c:order val="13"/>
          <c:tx>
            <c:strRef>
              <c:f>Summary!$AC$10</c:f>
              <c:strCache>
                <c:ptCount val="1"/>
                <c:pt idx="0">
                  <c:v> SOA2 lin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ForNRevARev500I!$K$3:$K$1206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AB8-4EAD-8A00-FB6E4EBF0BBC}"/>
            </c:ext>
          </c:extLst>
        </c:ser>
        <c:ser>
          <c:idx val="14"/>
          <c:order val="14"/>
          <c:tx>
            <c:strRef>
              <c:f>Summary!$AC$11</c:f>
              <c:strCache>
                <c:ptCount val="1"/>
                <c:pt idx="0">
                  <c:v> SOA3 lin</c:v>
                </c:pt>
              </c:strCache>
            </c:strRef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ForNRevARev500I!$M$3:$M$1206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AB8-4EAD-8A00-FB6E4EBF0BBC}"/>
            </c:ext>
          </c:extLst>
        </c:ser>
        <c:ser>
          <c:idx val="15"/>
          <c:order val="15"/>
          <c:tx>
            <c:strRef>
              <c:f>Summary!$AC$12</c:f>
              <c:strCache>
                <c:ptCount val="1"/>
                <c:pt idx="0">
                  <c:v> SOA4 lin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ForNRevARev500I!$O$3:$O$1206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AB8-4EAD-8A00-FB6E4EBF0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logBase val="10"/>
          <c:orientation val="minMax"/>
          <c:max val="1"/>
          <c:min val="1.0000000000000008E-1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(A) (log)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8.076035784191981E-3"/>
              <c:y val="0.29123438024934417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ax val="0.12000000000000001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(mA) (lin)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332823544521105"/>
              <c:y val="0.28027987652266084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-3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33448266121952641"/>
          <c:y val="2.3458090512606593E-2"/>
          <c:w val="0.25546515824451654"/>
          <c:h val="0.241166295138615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Rev500J!$A$9:$A$509</c:f>
              <c:numCache>
                <c:formatCode>General</c:formatCode>
                <c:ptCount val="501"/>
              </c:numCache>
            </c:numRef>
          </c:xVal>
          <c:yVal>
            <c:numRef>
              <c:f>Rev500J!$B$9:$B$509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3A-4E65-A21F-BA7BEF5C2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4"/>
          <c:order val="1"/>
          <c:tx>
            <c:strRef>
              <c:f>Summary!$AB$6</c:f>
              <c:strCache>
                <c:ptCount val="1"/>
                <c:pt idx="0">
                  <c:v> OAS2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Rev500J!$C$9:$C$509</c:f>
              <c:numCache>
                <c:formatCode>General</c:formatCode>
                <c:ptCount val="501"/>
              </c:numCache>
            </c:numRef>
          </c:xVal>
          <c:yVal>
            <c:numRef>
              <c:f>Rev500J!$D$9:$D$509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3A-4E65-A21F-BA7BEF5C218E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OAS3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Rev500J!$E$9:$E$509</c:f>
              <c:numCache>
                <c:formatCode>General</c:formatCode>
                <c:ptCount val="501"/>
              </c:numCache>
            </c:numRef>
          </c:xVal>
          <c:yVal>
            <c:numRef>
              <c:f>Rev500J!$F$9:$F$509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3A-4E65-A21F-BA7BEF5C218E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OAS4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Rev500J!$G$9:$G$509</c:f>
              <c:numCache>
                <c:formatCode>General</c:formatCode>
                <c:ptCount val="501"/>
              </c:numCache>
            </c:numRef>
          </c:xVal>
          <c:yVal>
            <c:numRef>
              <c:f>Rev500J!$H$9:$H$509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43A-4E65-A21F-BA7BEF5C218E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SOA1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Rev500J!$I$9:$I$509</c:f>
              <c:numCache>
                <c:formatCode>General</c:formatCode>
                <c:ptCount val="501"/>
              </c:numCache>
            </c:numRef>
          </c:xVal>
          <c:yVal>
            <c:numRef>
              <c:f>Rev500J!$J$9:$J$509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43A-4E65-A21F-BA7BEF5C218E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SOA2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Rev500J!$K$9:$K$509</c:f>
              <c:numCache>
                <c:formatCode>General</c:formatCode>
                <c:ptCount val="501"/>
              </c:numCache>
            </c:numRef>
          </c:xVal>
          <c:yVal>
            <c:numRef>
              <c:f>Rev500J!$L$9:$L$509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43A-4E65-A21F-BA7BEF5C218E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SOA3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Rev500J!$M$9:$M$509</c:f>
              <c:numCache>
                <c:formatCode>General</c:formatCode>
                <c:ptCount val="501"/>
              </c:numCache>
            </c:numRef>
          </c:xVal>
          <c:yVal>
            <c:numRef>
              <c:f>Rev500J!$N$9:$N$509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43A-4E65-A21F-BA7BEF5C218E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SOA4</c:v>
                </c:pt>
              </c:strCache>
            </c:strRef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Rev500J!$O$9:$O$509</c:f>
              <c:numCache>
                <c:formatCode>General</c:formatCode>
                <c:ptCount val="501"/>
              </c:numCache>
            </c:numRef>
          </c:xVal>
          <c:yVal>
            <c:numRef>
              <c:f>Rev500J!$P$9:$P$509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43A-4E65-A21F-BA7BEF5C2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0"/>
          <c:min val="-50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00"/>
        <c:minorUnit val="20"/>
      </c:valAx>
      <c:valAx>
        <c:axId val="463754064"/>
        <c:scaling>
          <c:logBase val="10"/>
          <c:orientation val="minMax"/>
          <c:max val="1000"/>
          <c:min val="1.0000000000000006E-1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8.076035784191981E-3"/>
              <c:y val="0.29123438024934417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logBase val="10"/>
          <c:orientation val="minMax"/>
          <c:max val="1000"/>
          <c:min val="1.0000000000000006E-11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0"/>
          <c:min val="-5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00"/>
        <c:minorUnit val="20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61698218645173808"/>
          <c:y val="2.6700238642525343E-2"/>
          <c:w val="0.17972358878315828"/>
          <c:h val="0.3811612302394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ForNRevARev500J!$A$3:$A$1206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EB-4E4D-8A28-E6AC5860920B}"/>
            </c:ext>
          </c:extLst>
        </c:ser>
        <c:ser>
          <c:idx val="4"/>
          <c:order val="1"/>
          <c:tx>
            <c:strRef>
              <c:f>Summary!$AB$6</c:f>
              <c:strCache>
                <c:ptCount val="1"/>
                <c:pt idx="0">
                  <c:v> OAS2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ForNRevARev500J!$C$3:$C$1206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EB-4E4D-8A28-E6AC5860920B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OAS3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ForNRevARev500J!$E$3:$E$1206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EB-4E4D-8A28-E6AC5860920B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OAS4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ForNRevARev500J!$G$3:$G$1206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0EB-4E4D-8A28-E6AC5860920B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SOA1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ForNRevARev500J!$I$3:$I$1206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0EB-4E4D-8A28-E6AC5860920B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SOA2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ForNRevARev500J!$K$3:$K$1206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0EB-4E4D-8A28-E6AC5860920B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SOA3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ForNRevARev500J!$M$3:$M$1206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0EB-4E4D-8A28-E6AC5860920B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SOA4</c:v>
                </c:pt>
              </c:strCache>
            </c:strRef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ForNRevARev500J!$O$3:$O$1206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0EB-4E4D-8A28-E6AC58609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strRef>
              <c:f>Summary!$AC$5</c:f>
              <c:strCache>
                <c:ptCount val="1"/>
                <c:pt idx="0">
                  <c:v> OAS1 lin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ForNRevARev500J!$A$3:$A$1206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0EB-4E4D-8A28-E6AC5860920B}"/>
            </c:ext>
          </c:extLst>
        </c:ser>
        <c:ser>
          <c:idx val="8"/>
          <c:order val="9"/>
          <c:tx>
            <c:strRef>
              <c:f>Summary!$AC$6</c:f>
              <c:strCache>
                <c:ptCount val="1"/>
                <c:pt idx="0">
                  <c:v> OAS2 lin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ForNRevARev500J!$C$3:$C$1206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0EB-4E4D-8A28-E6AC5860920B}"/>
            </c:ext>
          </c:extLst>
        </c:ser>
        <c:ser>
          <c:idx val="10"/>
          <c:order val="10"/>
          <c:tx>
            <c:strRef>
              <c:f>Summary!$AC$7</c:f>
              <c:strCache>
                <c:ptCount val="1"/>
                <c:pt idx="0">
                  <c:v> OAS3 lin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ForNRevARev500J!$E$3:$E$1206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0EB-4E4D-8A28-E6AC5860920B}"/>
            </c:ext>
          </c:extLst>
        </c:ser>
        <c:ser>
          <c:idx val="11"/>
          <c:order val="11"/>
          <c:tx>
            <c:strRef>
              <c:f>Summary!$AC$8</c:f>
              <c:strCache>
                <c:ptCount val="1"/>
                <c:pt idx="0">
                  <c:v> OAS4 lin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ForNRevARev500J!$G$3:$G$1206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0EB-4E4D-8A28-E6AC5860920B}"/>
            </c:ext>
          </c:extLst>
        </c:ser>
        <c:ser>
          <c:idx val="12"/>
          <c:order val="12"/>
          <c:tx>
            <c:strRef>
              <c:f>Summary!$AC$9</c:f>
              <c:strCache>
                <c:ptCount val="1"/>
                <c:pt idx="0">
                  <c:v> SOA1 lin</c:v>
                </c:pt>
              </c:strCache>
            </c:strRef>
          </c:tx>
          <c:spPr>
            <a:ln w="2857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ForNRevARev500J!$I$3:$I$1206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0EB-4E4D-8A28-E6AC5860920B}"/>
            </c:ext>
          </c:extLst>
        </c:ser>
        <c:ser>
          <c:idx val="13"/>
          <c:order val="13"/>
          <c:tx>
            <c:strRef>
              <c:f>Summary!$AC$10</c:f>
              <c:strCache>
                <c:ptCount val="1"/>
                <c:pt idx="0">
                  <c:v> SOA2 lin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ForNRevARev500J!$K$3:$K$1206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0EB-4E4D-8A28-E6AC5860920B}"/>
            </c:ext>
          </c:extLst>
        </c:ser>
        <c:ser>
          <c:idx val="14"/>
          <c:order val="14"/>
          <c:tx>
            <c:strRef>
              <c:f>Summary!$AC$11</c:f>
              <c:strCache>
                <c:ptCount val="1"/>
                <c:pt idx="0">
                  <c:v> SOA3 lin</c:v>
                </c:pt>
              </c:strCache>
            </c:strRef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ForNRevARev500J!$M$3:$M$1206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0EB-4E4D-8A28-E6AC5860920B}"/>
            </c:ext>
          </c:extLst>
        </c:ser>
        <c:ser>
          <c:idx val="15"/>
          <c:order val="15"/>
          <c:tx>
            <c:strRef>
              <c:f>Summary!$AC$12</c:f>
              <c:strCache>
                <c:ptCount val="1"/>
                <c:pt idx="0">
                  <c:v> SOA4 lin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ForNRevARev500J!$O$3:$O$1206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0EB-4E4D-8A28-E6AC58609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logBase val="10"/>
          <c:orientation val="minMax"/>
          <c:max val="1000"/>
          <c:min val="1.0000000000000006E-1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 (log)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5818355323479492E-2"/>
              <c:y val="0.22477034358600986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ax val="160"/>
          <c:min val="0"/>
        </c:scaling>
        <c:delete val="0"/>
        <c:axPos val="r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 (lin)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3457274468237295"/>
              <c:y val="0.22840550644396088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-3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33448266121952641"/>
          <c:y val="2.3458090512606593E-2"/>
          <c:w val="0.25546515824451654"/>
          <c:h val="0.241166295138615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Summary!$Z$5</c:f>
              <c:numCache>
                <c:formatCode>0.00E+00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46-4C2F-B037-B685494FF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Summary!$Z$6:$Z$12</c:f>
              <c:numCache>
                <c:formatCode>0.00E+00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46-4C2F-B037-B685494FF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0.3000000000000000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Current @ 3 V (</a:t>
                </a:r>
                <a:r>
                  <a:rPr lang="en-NZ" sz="3200" b="1" i="0" baseline="0">
                    <a:effectLst/>
                  </a:rPr>
                  <a:t>A)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122707058224E-2"/>
              <c:y val="0.24540587639438805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0.30000000000000004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005866267410962"/>
          <c:y val="0.1089147471992197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Summary!$O$5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81-43C1-8F17-49E10D166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Summary!$O$6:$O$12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81-43C1-8F17-49E10D166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Current density @ 3 V (</a:t>
                </a:r>
                <a:r>
                  <a:rPr lang="en-NZ" sz="3200" b="1" i="0" baseline="0">
                    <a:effectLst/>
                  </a:rPr>
                  <a:t>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u="none" strike="noStrike" baseline="0">
                    <a:effectLst/>
                  </a:rPr>
                  <a:t>)</a:t>
                </a:r>
                <a:endParaRPr lang="en-NZ" sz="3200" baseline="30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68570154901866E-2"/>
              <c:y val="0.10989265888427611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  <c:majorUnit val="20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  <c:majorUnit val="20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501764286407373"/>
          <c:y val="0.33528341735815675"/>
          <c:w val="0.43562385095489148"/>
          <c:h val="0.14346115986994806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Summary!$G$5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F6-4F73-9231-BD286A7E6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Summary!$G$6:$G$12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F6-4F73-9231-BD286A7E6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Specific On-Resistance (m</a:t>
                </a:r>
                <a:r>
                  <a:rPr lang="el-GR" sz="3200" b="1" i="0" baseline="0">
                    <a:effectLst/>
                  </a:rPr>
                  <a:t>Ω</a:t>
                </a:r>
                <a:r>
                  <a:rPr lang="en-NZ" sz="3200" b="1" i="0" baseline="0">
                    <a:effectLst/>
                  </a:rPr>
                  <a:t>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132789240695E-2"/>
              <c:y val="0.11297250473677867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398792622572445"/>
          <c:y val="0.44615786804824825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Summary!$L$5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A1-4102-84E8-5302FACF4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Summary!$L$6:$L$12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A1-4102-84E8-5302FACF4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Specific On-Resistance (m</a:t>
                </a:r>
                <a:r>
                  <a:rPr lang="el-GR" sz="3200" b="1" i="0" baseline="0">
                    <a:effectLst/>
                  </a:rPr>
                  <a:t>Ω</a:t>
                </a:r>
                <a:r>
                  <a:rPr lang="en-NZ" sz="3200" b="1" i="0" baseline="0">
                    <a:effectLst/>
                  </a:rPr>
                  <a:t>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132789240695E-2"/>
              <c:y val="0.11297250473677867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398792622572445"/>
          <c:y val="0.44615786804824825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Summary!$E$5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96-4E9A-9174-54C8C8C4B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Summary!$E$6:$E$12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96-4E9A-9174-54C8C8C4B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Breakdown Voltage (</a:t>
                </a:r>
                <a:r>
                  <a:rPr lang="en-NZ" sz="3200" b="1" i="0" baseline="0">
                    <a:effectLst/>
                  </a:rPr>
                  <a:t>V)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6600650153343836E-2"/>
              <c:y val="0.21360493339204054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355237891778351"/>
          <c:y val="0.59572361369933302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Summary!$X$5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B4-4D30-B2D0-2D4066436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Summary!$X$6:$X$12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B4-4D30-B2D0-2D4066436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18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Power Performance </a:t>
                </a:r>
                <a:r>
                  <a:rPr lang="en-US" sz="3200" b="1" i="0" u="none" strike="noStrike" kern="1200" baseline="0">
                    <a:solidFill>
                      <a:sysClr val="windowText" lastClr="000000"/>
                    </a:solidFill>
                    <a:effectLst/>
                  </a:rPr>
                  <a:t>(</a:t>
                </a:r>
                <a:r>
                  <a:rPr lang="en-NZ" sz="3200" b="1" i="0" u="none" strike="noStrike" kern="1200" baseline="0">
                    <a:solidFill>
                      <a:sysClr val="windowText" lastClr="000000"/>
                    </a:solidFill>
                    <a:effectLst/>
                  </a:rPr>
                  <a:t>MW/cm</a:t>
                </a:r>
                <a:r>
                  <a:rPr lang="en-NZ" sz="3200" b="1" i="0" u="none" strike="noStrike" kern="1200" baseline="30000">
                    <a:solidFill>
                      <a:sysClr val="windowText" lastClr="000000"/>
                    </a:solidFill>
                    <a:effectLst/>
                  </a:rPr>
                  <a:t>2</a:t>
                </a:r>
                <a:r>
                  <a:rPr lang="en-NZ" sz="3200" b="1" i="0" u="none" strike="noStrike" kern="1200" baseline="0">
                    <a:solidFill>
                      <a:sysClr val="windowText" lastClr="000000"/>
                    </a:solidFill>
                    <a:effectLst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3.6600639229728268E-2"/>
              <c:y val="0.13193457753718899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355238672515215"/>
          <c:y val="0.37595543014746213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Summary!$H$5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DD-4E22-83CA-F1FA8C642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Summary!$H$6:$H$12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DD-4E22-83CA-F1FA8C642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2.2000000000000002"/>
          <c:min val="1.6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Barrier Height (</a:t>
                </a:r>
                <a:r>
                  <a:rPr lang="en-NZ" sz="3200" b="1" i="0" baseline="0">
                    <a:effectLst/>
                  </a:rPr>
                  <a:t>eV)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123083527024E-2"/>
              <c:y val="0.16224121572867559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2.2000000000000002"/>
          <c:min val="1.6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661469970498083"/>
          <c:y val="0.13163893671283963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12557</xdr:colOff>
      <xdr:row>49</xdr:row>
      <xdr:rowOff>7794</xdr:rowOff>
    </xdr:from>
    <xdr:to>
      <xdr:col>16</xdr:col>
      <xdr:colOff>413410</xdr:colOff>
      <xdr:row>92</xdr:row>
      <xdr:rowOff>63460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9B34F725-BF89-4EE3-B4A8-0921F53F2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152154</xdr:colOff>
      <xdr:row>49</xdr:row>
      <xdr:rowOff>50717</xdr:rowOff>
    </xdr:from>
    <xdr:to>
      <xdr:col>30</xdr:col>
      <xdr:colOff>54492</xdr:colOff>
      <xdr:row>92</xdr:row>
      <xdr:rowOff>106383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6A4AEC5-A884-406A-8BA2-E8A056AB4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138545</xdr:colOff>
      <xdr:row>48</xdr:row>
      <xdr:rowOff>155864</xdr:rowOff>
    </xdr:from>
    <xdr:to>
      <xdr:col>44</xdr:col>
      <xdr:colOff>141081</xdr:colOff>
      <xdr:row>92</xdr:row>
      <xdr:rowOff>21030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A9946C8-5669-4288-A171-ABEA6E93E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156915</xdr:colOff>
      <xdr:row>49</xdr:row>
      <xdr:rowOff>8287</xdr:rowOff>
    </xdr:from>
    <xdr:to>
      <xdr:col>61</xdr:col>
      <xdr:colOff>197798</xdr:colOff>
      <xdr:row>92</xdr:row>
      <xdr:rowOff>63953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86BBF07-99F8-45EF-A19E-D438263046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381000</xdr:colOff>
      <xdr:row>93</xdr:row>
      <xdr:rowOff>34636</xdr:rowOff>
    </xdr:from>
    <xdr:to>
      <xdr:col>16</xdr:col>
      <xdr:colOff>777524</xdr:colOff>
      <xdr:row>136</xdr:row>
      <xdr:rowOff>90302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A327891-B5FA-4106-BFF7-8795C459ED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502227</xdr:colOff>
      <xdr:row>92</xdr:row>
      <xdr:rowOff>86591</xdr:rowOff>
    </xdr:from>
    <xdr:to>
      <xdr:col>31</xdr:col>
      <xdr:colOff>500433</xdr:colOff>
      <xdr:row>135</xdr:row>
      <xdr:rowOff>142257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510F9102-51DF-4903-BE60-C2491DE2F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63500</xdr:colOff>
      <xdr:row>101</xdr:row>
      <xdr:rowOff>142672</xdr:rowOff>
    </xdr:from>
    <xdr:to>
      <xdr:col>49</xdr:col>
      <xdr:colOff>568137</xdr:colOff>
      <xdr:row>145</xdr:row>
      <xdr:rowOff>6154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12AEF8-EFB4-46B4-95CD-93A2074DE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50</xdr:col>
      <xdr:colOff>236482</xdr:colOff>
      <xdr:row>102</xdr:row>
      <xdr:rowOff>95250</xdr:rowOff>
    </xdr:from>
    <xdr:to>
      <xdr:col>67</xdr:col>
      <xdr:colOff>378458</xdr:colOff>
      <xdr:row>145</xdr:row>
      <xdr:rowOff>149233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0100EF-33F9-4723-893F-CBEA3C7A9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503465</xdr:colOff>
      <xdr:row>147</xdr:row>
      <xdr:rowOff>136071</xdr:rowOff>
    </xdr:from>
    <xdr:to>
      <xdr:col>14</xdr:col>
      <xdr:colOff>700923</xdr:colOff>
      <xdr:row>191</xdr:row>
      <xdr:rowOff>1237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85B458-7141-441D-872F-62F92D443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645584</xdr:colOff>
      <xdr:row>148</xdr:row>
      <xdr:rowOff>105833</xdr:rowOff>
    </xdr:from>
    <xdr:to>
      <xdr:col>27</xdr:col>
      <xdr:colOff>514958</xdr:colOff>
      <xdr:row>191</xdr:row>
      <xdr:rowOff>161499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2D2330-C42D-434B-9A14-268AEFD16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440531</xdr:colOff>
      <xdr:row>146</xdr:row>
      <xdr:rowOff>-1</xdr:rowOff>
    </xdr:from>
    <xdr:to>
      <xdr:col>48</xdr:col>
      <xdr:colOff>554645</xdr:colOff>
      <xdr:row>189</xdr:row>
      <xdr:rowOff>55665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7C49377-8701-4096-AFE2-FB24119D6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184331</xdr:colOff>
      <xdr:row>194</xdr:row>
      <xdr:rowOff>96400</xdr:rowOff>
    </xdr:from>
    <xdr:to>
      <xdr:col>15</xdr:col>
      <xdr:colOff>588163</xdr:colOff>
      <xdr:row>237</xdr:row>
      <xdr:rowOff>154351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6773FBB-F9EA-4790-B387-3A4408125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486834</xdr:colOff>
      <xdr:row>195</xdr:row>
      <xdr:rowOff>10583</xdr:rowOff>
    </xdr:from>
    <xdr:to>
      <xdr:col>36</xdr:col>
      <xdr:colOff>372083</xdr:colOff>
      <xdr:row>238</xdr:row>
      <xdr:rowOff>89701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608998-B4BB-4314-BCD5-83546F8DC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35</xdr:col>
      <xdr:colOff>266700</xdr:colOff>
      <xdr:row>195</xdr:row>
      <xdr:rowOff>38100</xdr:rowOff>
    </xdr:from>
    <xdr:to>
      <xdr:col>51</xdr:col>
      <xdr:colOff>399599</xdr:colOff>
      <xdr:row>238</xdr:row>
      <xdr:rowOff>117218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B7BA564-6C7D-4E48-91C1-76FF22CD85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476250</xdr:colOff>
      <xdr:row>243</xdr:row>
      <xdr:rowOff>0</xdr:rowOff>
    </xdr:from>
    <xdr:to>
      <xdr:col>15</xdr:col>
      <xdr:colOff>524029</xdr:colOff>
      <xdr:row>286</xdr:row>
      <xdr:rowOff>55666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56A757F-32A5-4555-9F25-AD2F06DF4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808869</xdr:colOff>
      <xdr:row>243</xdr:row>
      <xdr:rowOff>151190</xdr:rowOff>
    </xdr:from>
    <xdr:to>
      <xdr:col>29</xdr:col>
      <xdr:colOff>129422</xdr:colOff>
      <xdr:row>287</xdr:row>
      <xdr:rowOff>25428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926A183-71EC-40D3-9244-C0041C926B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8</xdr:row>
      <xdr:rowOff>0</xdr:rowOff>
    </xdr:from>
    <xdr:to>
      <xdr:col>34</xdr:col>
      <xdr:colOff>67363</xdr:colOff>
      <xdr:row>49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0F6190-1826-416D-AFAA-48C673392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9</xdr:row>
      <xdr:rowOff>0</xdr:rowOff>
    </xdr:from>
    <xdr:to>
      <xdr:col>34</xdr:col>
      <xdr:colOff>35376</xdr:colOff>
      <xdr:row>50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FBF638-D11B-43B2-A8DC-851E44824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8</xdr:row>
      <xdr:rowOff>0</xdr:rowOff>
    </xdr:from>
    <xdr:to>
      <xdr:col>34</xdr:col>
      <xdr:colOff>76828</xdr:colOff>
      <xdr:row>49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F104F5-D776-4472-BF79-4B05B751B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554182</xdr:colOff>
      <xdr:row>7</xdr:row>
      <xdr:rowOff>0</xdr:rowOff>
    </xdr:from>
    <xdr:to>
      <xdr:col>35</xdr:col>
      <xdr:colOff>98682</xdr:colOff>
      <xdr:row>48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8E1992-2CFF-48FE-B605-8722FD7A3D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58</xdr:col>
      <xdr:colOff>64325</xdr:colOff>
      <xdr:row>6</xdr:row>
      <xdr:rowOff>6185</xdr:rowOff>
    </xdr:from>
    <xdr:to>
      <xdr:col>74</xdr:col>
      <xdr:colOff>109166</xdr:colOff>
      <xdr:row>47</xdr:row>
      <xdr:rowOff>29997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503810-1E0E-4C44-80A3-6B8236832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36740</xdr:colOff>
      <xdr:row>48</xdr:row>
      <xdr:rowOff>63954</xdr:rowOff>
    </xdr:from>
    <xdr:to>
      <xdr:col>74</xdr:col>
      <xdr:colOff>81581</xdr:colOff>
      <xdr:row>89</xdr:row>
      <xdr:rowOff>87766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0D174D-D60B-4F4E-885D-F92CED3C7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490106</xdr:colOff>
      <xdr:row>7</xdr:row>
      <xdr:rowOff>111270</xdr:rowOff>
    </xdr:from>
    <xdr:to>
      <xdr:col>36</xdr:col>
      <xdr:colOff>45090</xdr:colOff>
      <xdr:row>48</xdr:row>
      <xdr:rowOff>135082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A568BA3-0038-424F-9D25-51F7145A9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326572</xdr:colOff>
      <xdr:row>8</xdr:row>
      <xdr:rowOff>81643</xdr:rowOff>
    </xdr:from>
    <xdr:to>
      <xdr:col>35</xdr:col>
      <xdr:colOff>371413</xdr:colOff>
      <xdr:row>49</xdr:row>
      <xdr:rowOff>105455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A1D322-4E2C-419B-8E05-8F09C095FA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11</xdr:row>
      <xdr:rowOff>0</xdr:rowOff>
    </xdr:from>
    <xdr:to>
      <xdr:col>37</xdr:col>
      <xdr:colOff>160102</xdr:colOff>
      <xdr:row>52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877EA9-5DA9-48AF-9466-9CDE59187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11</xdr:row>
      <xdr:rowOff>0</xdr:rowOff>
    </xdr:from>
    <xdr:to>
      <xdr:col>35</xdr:col>
      <xdr:colOff>44841</xdr:colOff>
      <xdr:row>52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E5D94F-3BC2-4E85-AE57-D69345757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@3v" TargetMode="External"/><Relationship Id="rId2" Type="http://schemas.openxmlformats.org/officeDocument/2006/relationships/hyperlink" Target="mailto:J@3v" TargetMode="External"/><Relationship Id="rId1" Type="http://schemas.openxmlformats.org/officeDocument/2006/relationships/hyperlink" Target="mailto:J@3v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mailto:I@3v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1809B-55D5-41A2-BCB2-8DEE5FA8B47F}">
  <sheetPr codeName="Sheet1"/>
  <dimension ref="A1:AF35"/>
  <sheetViews>
    <sheetView zoomScale="55" zoomScaleNormal="55" workbookViewId="0">
      <selection activeCell="H18" sqref="H18"/>
    </sheetView>
  </sheetViews>
  <sheetFormatPr defaultRowHeight="15" x14ac:dyDescent="0.25"/>
  <cols>
    <col min="3" max="3" width="11.42578125" customWidth="1"/>
    <col min="4" max="4" width="14.85546875" bestFit="1" customWidth="1"/>
    <col min="5" max="5" width="11.140625" customWidth="1"/>
    <col min="6" max="6" width="13.28515625" customWidth="1"/>
    <col min="9" max="9" width="11.5703125" customWidth="1"/>
    <col min="10" max="10" width="11.140625" customWidth="1"/>
    <col min="11" max="11" width="14.85546875" bestFit="1" customWidth="1"/>
    <col min="12" max="12" width="11.5703125" customWidth="1"/>
    <col min="13" max="13" width="9.7109375" customWidth="1"/>
    <col min="14" max="14" width="14.85546875" bestFit="1" customWidth="1"/>
    <col min="15" max="15" width="13.5703125" customWidth="1"/>
    <col min="16" max="16" width="9.7109375" bestFit="1" customWidth="1"/>
    <col min="17" max="17" width="13.28515625" customWidth="1"/>
    <col min="18" max="18" width="11.28515625" customWidth="1"/>
    <col min="19" max="19" width="15.7109375" customWidth="1"/>
    <col min="20" max="20" width="13.28515625" customWidth="1"/>
    <col min="21" max="21" width="13.7109375" customWidth="1"/>
    <col min="22" max="22" width="11.5703125" customWidth="1"/>
    <col min="23" max="23" width="12" customWidth="1"/>
    <col min="24" max="24" width="11.42578125" customWidth="1"/>
    <col min="25" max="25" width="11.28515625" customWidth="1"/>
    <col min="26" max="26" width="11" customWidth="1"/>
  </cols>
  <sheetData>
    <row r="1" spans="1:32" x14ac:dyDescent="0.25">
      <c r="A1" t="s">
        <v>4</v>
      </c>
      <c r="E1" t="s">
        <v>5</v>
      </c>
      <c r="P1" t="s">
        <v>5</v>
      </c>
      <c r="Q1" s="3"/>
      <c r="S1" t="s">
        <v>5</v>
      </c>
      <c r="T1" s="3"/>
      <c r="AC1" s="2" t="s">
        <v>6</v>
      </c>
      <c r="AD1" t="s">
        <v>7</v>
      </c>
      <c r="AE1" s="6">
        <v>10</v>
      </c>
    </row>
    <row r="2" spans="1:32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K2" t="s">
        <v>14</v>
      </c>
      <c r="P2" t="s">
        <v>15</v>
      </c>
      <c r="R2" t="s">
        <v>16</v>
      </c>
      <c r="S2" t="s">
        <v>15</v>
      </c>
      <c r="Y2" t="s">
        <v>17</v>
      </c>
      <c r="Z2" t="s">
        <v>18</v>
      </c>
      <c r="AD2" t="s">
        <v>19</v>
      </c>
      <c r="AE2" s="6">
        <v>5</v>
      </c>
      <c r="AF2">
        <f t="shared" ref="AF2:AF7" si="0">G14*1000</f>
        <v>0</v>
      </c>
    </row>
    <row r="3" spans="1:32" x14ac:dyDescent="0.25">
      <c r="B3" t="s">
        <v>0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  <c r="J3" s="4" t="s">
        <v>27</v>
      </c>
      <c r="K3" t="s">
        <v>23</v>
      </c>
      <c r="L3" t="s">
        <v>24</v>
      </c>
      <c r="M3" t="s">
        <v>25</v>
      </c>
      <c r="N3" t="s">
        <v>26</v>
      </c>
      <c r="O3" s="4" t="s">
        <v>27</v>
      </c>
      <c r="P3" t="s">
        <v>28</v>
      </c>
      <c r="Q3" t="s">
        <v>29</v>
      </c>
      <c r="R3" t="s">
        <v>30</v>
      </c>
      <c r="S3" t="s">
        <v>28</v>
      </c>
      <c r="T3" t="s">
        <v>29</v>
      </c>
      <c r="U3" t="s">
        <v>16</v>
      </c>
      <c r="V3" t="s">
        <v>31</v>
      </c>
      <c r="W3" t="s">
        <v>32</v>
      </c>
      <c r="X3" t="s">
        <v>33</v>
      </c>
      <c r="Y3" s="4" t="s">
        <v>34</v>
      </c>
      <c r="Z3" s="4" t="s">
        <v>34</v>
      </c>
      <c r="AB3" t="s">
        <v>41</v>
      </c>
      <c r="AF3">
        <f t="shared" si="0"/>
        <v>0</v>
      </c>
    </row>
    <row r="4" spans="1:32" x14ac:dyDescent="0.25">
      <c r="A4" s="5" t="s">
        <v>20</v>
      </c>
      <c r="B4" t="s">
        <v>1</v>
      </c>
      <c r="E4" t="s">
        <v>2</v>
      </c>
      <c r="G4" s="1" t="s">
        <v>35</v>
      </c>
      <c r="H4" t="s">
        <v>36</v>
      </c>
      <c r="J4" t="s">
        <v>37</v>
      </c>
      <c r="L4" s="1" t="s">
        <v>35</v>
      </c>
      <c r="M4" t="s">
        <v>36</v>
      </c>
      <c r="O4" t="s">
        <v>37</v>
      </c>
      <c r="P4" t="s">
        <v>36</v>
      </c>
      <c r="Q4" s="2" t="s">
        <v>38</v>
      </c>
      <c r="R4" s="2"/>
      <c r="S4" t="s">
        <v>36</v>
      </c>
      <c r="T4" s="2" t="s">
        <v>38</v>
      </c>
      <c r="U4" t="s">
        <v>30</v>
      </c>
      <c r="V4" t="s">
        <v>39</v>
      </c>
      <c r="W4" t="s">
        <v>3</v>
      </c>
      <c r="X4" t="s">
        <v>40</v>
      </c>
      <c r="Y4" t="s">
        <v>3</v>
      </c>
      <c r="Z4" t="s">
        <v>3</v>
      </c>
      <c r="AF4">
        <f t="shared" si="0"/>
        <v>0</v>
      </c>
    </row>
    <row r="5" spans="1:32" x14ac:dyDescent="0.25">
      <c r="A5" s="7">
        <v>0</v>
      </c>
      <c r="C5" s="6"/>
      <c r="F5" s="2"/>
      <c r="J5" s="2"/>
      <c r="K5" s="2"/>
      <c r="O5" s="2"/>
      <c r="R5" s="2"/>
      <c r="U5" s="2"/>
      <c r="V5" s="2"/>
      <c r="W5" s="2"/>
      <c r="X5" s="2"/>
      <c r="Y5" s="2">
        <f>J5*D5</f>
        <v>0</v>
      </c>
      <c r="Z5" s="2">
        <f>O5*D5</f>
        <v>0</v>
      </c>
      <c r="AA5" t="e">
        <f>1/C5</f>
        <v>#DIV/0!</v>
      </c>
      <c r="AB5" t="s">
        <v>42</v>
      </c>
      <c r="AC5" t="str">
        <f>AB5&amp;" lin"</f>
        <v xml:space="preserve"> OAS1 lin</v>
      </c>
      <c r="AD5" t="str">
        <f>AB5&amp;" lin fit"</f>
        <v xml:space="preserve"> OAS1 lin fit</v>
      </c>
      <c r="AE5" t="s">
        <v>50</v>
      </c>
      <c r="AF5">
        <f t="shared" si="0"/>
        <v>0</v>
      </c>
    </row>
    <row r="6" spans="1:32" x14ac:dyDescent="0.25">
      <c r="A6" s="7">
        <v>0</v>
      </c>
      <c r="C6" s="6"/>
      <c r="F6" s="2"/>
      <c r="J6" s="2"/>
      <c r="R6" s="2"/>
      <c r="U6" s="2"/>
      <c r="V6" s="2"/>
      <c r="W6" s="2"/>
      <c r="Y6" s="2">
        <f t="shared" ref="Y6:Y12" si="1">J6*D6</f>
        <v>0</v>
      </c>
      <c r="Z6" s="2">
        <f t="shared" ref="Z6:Z10" si="2">O6*D6</f>
        <v>0</v>
      </c>
      <c r="AA6" t="e">
        <f>1/C6</f>
        <v>#DIV/0!</v>
      </c>
      <c r="AB6" s="9" t="s">
        <v>43</v>
      </c>
      <c r="AC6" s="9" t="str">
        <f t="shared" ref="AC6:AC12" si="3">AB6&amp;" lin"</f>
        <v xml:space="preserve"> OAS2 lin</v>
      </c>
      <c r="AD6" s="9" t="str">
        <f t="shared" ref="AD6:AD12" si="4">AB6&amp;" lin fit"</f>
        <v xml:space="preserve"> OAS2 lin fit</v>
      </c>
      <c r="AE6" t="s">
        <v>51</v>
      </c>
      <c r="AF6">
        <f t="shared" si="0"/>
        <v>0</v>
      </c>
    </row>
    <row r="7" spans="1:32" x14ac:dyDescent="0.25">
      <c r="A7" s="7">
        <v>0</v>
      </c>
      <c r="C7" s="6"/>
      <c r="F7" s="2"/>
      <c r="J7" s="2"/>
      <c r="R7" s="2"/>
      <c r="U7" s="2"/>
      <c r="V7" s="2"/>
      <c r="W7" s="2"/>
      <c r="Y7" s="2">
        <f t="shared" si="1"/>
        <v>0</v>
      </c>
      <c r="Z7" s="2">
        <f t="shared" si="2"/>
        <v>0</v>
      </c>
      <c r="AA7" t="e">
        <f>1/C7</f>
        <v>#DIV/0!</v>
      </c>
      <c r="AB7" s="9" t="s">
        <v>44</v>
      </c>
      <c r="AC7" s="9" t="str">
        <f t="shared" si="3"/>
        <v xml:space="preserve"> OAS3 lin</v>
      </c>
      <c r="AD7" s="9" t="str">
        <f t="shared" si="4"/>
        <v xml:space="preserve"> OAS3 lin fit</v>
      </c>
      <c r="AF7">
        <f t="shared" si="0"/>
        <v>0</v>
      </c>
    </row>
    <row r="8" spans="1:32" x14ac:dyDescent="0.25">
      <c r="A8" s="7">
        <v>0</v>
      </c>
      <c r="C8" s="6"/>
      <c r="F8" s="2"/>
      <c r="J8" s="2"/>
      <c r="R8" s="2"/>
      <c r="U8" s="2"/>
      <c r="V8" s="2"/>
      <c r="W8" s="2"/>
      <c r="Y8" s="2">
        <f t="shared" si="1"/>
        <v>0</v>
      </c>
      <c r="Z8" s="2">
        <f t="shared" si="2"/>
        <v>0</v>
      </c>
      <c r="AA8" t="e">
        <f>1/C8</f>
        <v>#DIV/0!</v>
      </c>
      <c r="AB8" s="9" t="s">
        <v>45</v>
      </c>
      <c r="AC8" s="9" t="str">
        <f t="shared" si="3"/>
        <v xml:space="preserve"> OAS4 lin</v>
      </c>
      <c r="AD8" s="9" t="str">
        <f t="shared" si="4"/>
        <v xml:space="preserve"> OAS4 lin fit</v>
      </c>
    </row>
    <row r="9" spans="1:32" x14ac:dyDescent="0.25">
      <c r="A9" s="7">
        <v>2.5</v>
      </c>
      <c r="C9" s="6"/>
      <c r="F9" s="2"/>
      <c r="J9" s="2"/>
      <c r="R9" s="2"/>
      <c r="U9" s="2"/>
      <c r="V9" s="2"/>
      <c r="W9" s="2"/>
      <c r="Y9" s="2">
        <f t="shared" si="1"/>
        <v>0</v>
      </c>
      <c r="Z9" s="2">
        <f t="shared" si="2"/>
        <v>0</v>
      </c>
      <c r="AB9" t="s">
        <v>46</v>
      </c>
      <c r="AC9" s="9" t="str">
        <f t="shared" si="3"/>
        <v xml:space="preserve"> SOA1 lin</v>
      </c>
      <c r="AD9" s="9" t="str">
        <f t="shared" si="4"/>
        <v xml:space="preserve"> SOA1 lin fit</v>
      </c>
    </row>
    <row r="10" spans="1:32" x14ac:dyDescent="0.25">
      <c r="A10" s="7">
        <v>5</v>
      </c>
      <c r="C10" s="6"/>
      <c r="F10" s="2"/>
      <c r="J10" s="2"/>
      <c r="K10" s="2"/>
      <c r="O10" s="2"/>
      <c r="R10" s="2"/>
      <c r="U10" s="2"/>
      <c r="V10" s="2"/>
      <c r="W10" s="2"/>
      <c r="X10" s="2"/>
      <c r="Y10" s="2">
        <f t="shared" si="1"/>
        <v>0</v>
      </c>
      <c r="Z10" s="2">
        <f t="shared" si="2"/>
        <v>0</v>
      </c>
      <c r="AB10" s="9" t="s">
        <v>47</v>
      </c>
      <c r="AC10" s="9" t="str">
        <f t="shared" si="3"/>
        <v xml:space="preserve"> SOA2 lin</v>
      </c>
      <c r="AD10" s="9" t="str">
        <f t="shared" si="4"/>
        <v xml:space="preserve"> SOA2 lin fit</v>
      </c>
    </row>
    <row r="11" spans="1:32" x14ac:dyDescent="0.25">
      <c r="A11" s="7">
        <v>10</v>
      </c>
      <c r="C11" s="6"/>
      <c r="V11" s="2"/>
      <c r="W11" s="2"/>
      <c r="Y11" s="2">
        <f t="shared" si="1"/>
        <v>0</v>
      </c>
      <c r="Z11" s="2">
        <f t="shared" ref="Z11:Z12" si="5">O11*D11</f>
        <v>0</v>
      </c>
      <c r="AB11" s="9" t="s">
        <v>48</v>
      </c>
      <c r="AC11" s="9" t="str">
        <f t="shared" si="3"/>
        <v xml:space="preserve"> SOA3 lin</v>
      </c>
      <c r="AD11" s="9" t="str">
        <f t="shared" si="4"/>
        <v xml:space="preserve"> SOA3 lin fit</v>
      </c>
    </row>
    <row r="12" spans="1:32" x14ac:dyDescent="0.25">
      <c r="A12" s="8">
        <v>15</v>
      </c>
      <c r="C12" s="6"/>
      <c r="Y12" s="2">
        <f t="shared" si="1"/>
        <v>0</v>
      </c>
      <c r="Z12" s="2">
        <f t="shared" si="5"/>
        <v>0</v>
      </c>
      <c r="AB12" s="9" t="s">
        <v>49</v>
      </c>
      <c r="AC12" s="9" t="str">
        <f t="shared" si="3"/>
        <v xml:space="preserve"> SOA4 lin</v>
      </c>
      <c r="AD12" s="9" t="str">
        <f t="shared" si="4"/>
        <v xml:space="preserve"> SOA4 lin fit</v>
      </c>
    </row>
    <row r="13" spans="1:32" x14ac:dyDescent="0.25">
      <c r="Y13" s="2"/>
      <c r="Z13" s="2"/>
    </row>
    <row r="14" spans="1:32" x14ac:dyDescent="0.25">
      <c r="A14" s="9"/>
    </row>
    <row r="15" spans="1:32" x14ac:dyDescent="0.25">
      <c r="A15" s="9"/>
    </row>
    <row r="16" spans="1:32" x14ac:dyDescent="0.25">
      <c r="A16" s="9"/>
    </row>
    <row r="17" spans="1:1" x14ac:dyDescent="0.25">
      <c r="A17" s="9"/>
    </row>
    <row r="18" spans="1:1" x14ac:dyDescent="0.25">
      <c r="A18" s="9"/>
    </row>
    <row r="19" spans="1:1" x14ac:dyDescent="0.25">
      <c r="A19" s="9"/>
    </row>
    <row r="22" spans="1:1" x14ac:dyDescent="0.25">
      <c r="A22" s="9"/>
    </row>
    <row r="23" spans="1:1" x14ac:dyDescent="0.25">
      <c r="A23" s="9"/>
    </row>
    <row r="24" spans="1:1" x14ac:dyDescent="0.25">
      <c r="A24" s="9"/>
    </row>
    <row r="25" spans="1:1" x14ac:dyDescent="0.25">
      <c r="A25" s="9"/>
    </row>
    <row r="26" spans="1:1" x14ac:dyDescent="0.25">
      <c r="A26" s="9"/>
    </row>
    <row r="27" spans="1:1" x14ac:dyDescent="0.25">
      <c r="A27" s="9"/>
    </row>
    <row r="30" spans="1:1" x14ac:dyDescent="0.25">
      <c r="A30" s="9"/>
    </row>
    <row r="31" spans="1:1" x14ac:dyDescent="0.25">
      <c r="A31" s="9"/>
    </row>
    <row r="32" spans="1:1" x14ac:dyDescent="0.25">
      <c r="A32" s="9"/>
    </row>
    <row r="33" spans="1:1" x14ac:dyDescent="0.25">
      <c r="A33" s="9"/>
    </row>
    <row r="34" spans="1:1" x14ac:dyDescent="0.25">
      <c r="A34" s="9"/>
    </row>
    <row r="35" spans="1:1" x14ac:dyDescent="0.25">
      <c r="A35" s="9"/>
    </row>
  </sheetData>
  <hyperlinks>
    <hyperlink ref="J3" r:id="rId1" xr:uid="{00000000-0004-0000-0000-000000000000}"/>
    <hyperlink ref="O3" r:id="rId2" xr:uid="{00000000-0004-0000-0000-000001000000}"/>
    <hyperlink ref="Y3" r:id="rId3" xr:uid="{00000000-0004-0000-0000-000002000000}"/>
    <hyperlink ref="Z3" r:id="rId4" xr:uid="{00000000-0004-0000-0000-000003000000}"/>
  </hyperlinks>
  <pageMargins left="0.7" right="0.7" top="0.75" bottom="0.75" header="0.3" footer="0.3"/>
  <pageSetup paperSize="9" orientation="portrait"/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430A-D889-4DF9-B118-920E123CBDB8}">
  <dimension ref="A1"/>
  <sheetViews>
    <sheetView topLeftCell="A4" zoomScale="70" zoomScaleNormal="70" workbookViewId="0">
      <selection activeCell="AK41" sqref="AK4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C2CB1-E3D3-4A1D-B633-C8BAA19C1BD7}">
  <dimension ref="A1"/>
  <sheetViews>
    <sheetView zoomScale="70" zoomScaleNormal="70" workbookViewId="0">
      <selection activeCell="O38" sqref="O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3E3E4-C615-4ED8-A1AE-4C26EEA6DE96}">
  <dimension ref="A1"/>
  <sheetViews>
    <sheetView zoomScale="70" zoomScaleNormal="70" workbookViewId="0">
      <selection activeCell="M12" sqref="M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E2203-EEF8-4F54-803F-E48CF01ACDB5}">
  <dimension ref="A1"/>
  <sheetViews>
    <sheetView zoomScale="70" zoomScaleNormal="70" workbookViewId="0">
      <selection sqref="A1:P50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C4993-97EF-4FB9-BCA2-6784B4D81A66}">
  <dimension ref="A1"/>
  <sheetViews>
    <sheetView tabSelected="1" zoomScale="55" zoomScaleNormal="55" workbookViewId="0">
      <selection sqref="A1:U163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E527B-1B66-491D-955A-C97EEE155F63}">
  <dimension ref="A1"/>
  <sheetViews>
    <sheetView topLeftCell="AY1" zoomScale="55" zoomScaleNormal="55" workbookViewId="0">
      <selection activeCell="CE31" sqref="CE31"/>
    </sheetView>
  </sheetViews>
  <sheetFormatPr defaultRowHeight="15" x14ac:dyDescent="0.25"/>
  <cols>
    <col min="2" max="2" width="12.5703125" customWidth="1"/>
    <col min="3" max="3" width="12" customWidth="1"/>
  </cols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7E135-FADF-4C3E-A068-1D0F6F51E627}">
  <dimension ref="A1"/>
  <sheetViews>
    <sheetView zoomScale="55" zoomScaleNormal="55" workbookViewId="0">
      <selection activeCell="AN24" sqref="AN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5DC32-7951-4303-8608-501AE434838E}">
  <dimension ref="A1"/>
  <sheetViews>
    <sheetView zoomScale="55" zoomScaleNormal="55" workbookViewId="0">
      <selection activeCell="P1" sqref="A1:P126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D55F5-AB33-4914-9DC0-2427E0F75F15}">
  <dimension ref="A1"/>
  <sheetViews>
    <sheetView zoomScale="55" zoomScaleNormal="55" workbookViewId="0">
      <selection activeCell="AQ33" sqref="AQ33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74853C84928645A7ADD45D3ABB61AE" ma:contentTypeVersion="9" ma:contentTypeDescription="Create a new document." ma:contentTypeScope="" ma:versionID="b2789e8ea45f53ec2c2fa0897f69cd43">
  <xsd:schema xmlns:xsd="http://www.w3.org/2001/XMLSchema" xmlns:xs="http://www.w3.org/2001/XMLSchema" xmlns:p="http://schemas.microsoft.com/office/2006/metadata/properties" xmlns:ns3="df5e4946-004d-43b7-ae1e-4c186e04e97f" targetNamespace="http://schemas.microsoft.com/office/2006/metadata/properties" ma:root="true" ma:fieldsID="f971928151605f565781a009510d88b4" ns3:_="">
    <xsd:import namespace="df5e4946-004d-43b7-ae1e-4c186e04e97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LengthInSeconds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4946-004d-43b7-ae1e-4c186e04e9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87C0BCF-4967-434A-911E-163FA1B92E08}">
  <ds:schemaRefs>
    <ds:schemaRef ds:uri="http://purl.org/dc/terms/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df5e4946-004d-43b7-ae1e-4c186e04e97f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0891720C-E4A0-4C0C-A1B3-D84F2EDA93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7FB1F4-6E4E-4A77-939A-61BE101406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5e4946-004d-43b7-ae1e-4c186e04e9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Rev100I</vt:lpstr>
      <vt:lpstr>ForNRevI</vt:lpstr>
      <vt:lpstr>Rev100J</vt:lpstr>
      <vt:lpstr>ForNRevJ</vt:lpstr>
      <vt:lpstr>CV_C</vt:lpstr>
      <vt:lpstr>Rev500I</vt:lpstr>
      <vt:lpstr>ForNRevARev500I</vt:lpstr>
      <vt:lpstr>Rev500J</vt:lpstr>
      <vt:lpstr>ForNRevARev500J</vt:lpstr>
    </vt:vector>
  </TitlesOfParts>
  <Manager/>
  <Company>University of Canterbury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Giang Dang</dc:creator>
  <cp:keywords/>
  <dc:description/>
  <cp:lastModifiedBy>Giang Dang</cp:lastModifiedBy>
  <cp:revision/>
  <dcterms:created xsi:type="dcterms:W3CDTF">2023-03-05T23:28:31Z</dcterms:created>
  <dcterms:modified xsi:type="dcterms:W3CDTF">2023-07-20T00:26:52Z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0x0101005374853C84928645A7ADD45D3ABB61AE</vt:lpwstr>
  </property>
</Properties>
</file>