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ger\Dropbox\Infinite Actuary\Technical Skills Course\5 VBA\Project #2 - Financial Modeling Single Income\"/>
    </mc:Choice>
  </mc:AlternateContent>
  <bookViews>
    <workbookView xWindow="0" yWindow="0" windowWidth="18930" windowHeight="6885" activeTab="1"/>
  </bookViews>
  <sheets>
    <sheet name="About" sheetId="6" r:id="rId1"/>
    <sheet name="Inputs" sheetId="10" r:id="rId2"/>
    <sheet name="Model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O39" i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O38" i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N39" i="1"/>
  <c r="N38" i="1"/>
  <c r="L22" i="1"/>
  <c r="K22" i="1"/>
  <c r="J22" i="1"/>
  <c r="I22" i="1"/>
  <c r="H22" i="1"/>
  <c r="O37" i="1"/>
  <c r="P37" i="1" s="1"/>
  <c r="O35" i="1"/>
  <c r="P35" i="1" s="1"/>
  <c r="N37" i="1"/>
  <c r="N35" i="1"/>
  <c r="N34" i="1"/>
  <c r="N16" i="1"/>
  <c r="L37" i="1"/>
  <c r="K37" i="1"/>
  <c r="I37" i="1"/>
  <c r="H37" i="1"/>
  <c r="M14" i="1"/>
  <c r="L35" i="1"/>
  <c r="L34" i="1"/>
  <c r="K34" i="1"/>
  <c r="I34" i="1"/>
  <c r="N6" i="1"/>
  <c r="N22" i="1" s="1"/>
  <c r="O31" i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M6" i="1"/>
  <c r="M8" i="1" s="1"/>
  <c r="J37" i="1"/>
  <c r="H36" i="1"/>
  <c r="K35" i="1"/>
  <c r="J35" i="1"/>
  <c r="I35" i="1"/>
  <c r="H35" i="1"/>
  <c r="J34" i="1"/>
  <c r="H34" i="1"/>
  <c r="L33" i="1"/>
  <c r="K33" i="1"/>
  <c r="I33" i="1"/>
  <c r="J32" i="1"/>
  <c r="I32" i="1"/>
  <c r="L31" i="1"/>
  <c r="K31" i="1"/>
  <c r="J31" i="1"/>
  <c r="I31" i="1"/>
  <c r="L15" i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K15" i="1"/>
  <c r="K36" i="1" s="1"/>
  <c r="J15" i="1"/>
  <c r="J36" i="1" s="1"/>
  <c r="I15" i="1"/>
  <c r="I36" i="1" s="1"/>
  <c r="H15" i="1"/>
  <c r="L12" i="1"/>
  <c r="M12" i="1" s="1"/>
  <c r="N12" i="1" s="1"/>
  <c r="O12" i="1" s="1"/>
  <c r="P12" i="1" s="1"/>
  <c r="Q12" i="1" s="1"/>
  <c r="K12" i="1"/>
  <c r="J12" i="1"/>
  <c r="J33" i="1" s="1"/>
  <c r="I12" i="1"/>
  <c r="H12" i="1"/>
  <c r="H33" i="1" s="1"/>
  <c r="L11" i="1"/>
  <c r="M11" i="1" s="1"/>
  <c r="K11" i="1"/>
  <c r="K32" i="1" s="1"/>
  <c r="J11" i="1"/>
  <c r="J18" i="1" s="1"/>
  <c r="J20" i="1" s="1"/>
  <c r="J38" i="1" s="1"/>
  <c r="I11" i="1"/>
  <c r="H11" i="1"/>
  <c r="H32" i="1" s="1"/>
  <c r="L8" i="1"/>
  <c r="K8" i="1"/>
  <c r="J8" i="1"/>
  <c r="I8" i="1"/>
  <c r="H8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N11" i="1" l="1"/>
  <c r="Q35" i="1"/>
  <c r="L32" i="1"/>
  <c r="N13" i="1"/>
  <c r="N14" i="1"/>
  <c r="L36" i="1"/>
  <c r="M16" i="1"/>
  <c r="M13" i="1"/>
  <c r="M18" i="1" s="1"/>
  <c r="M20" i="1" s="1"/>
  <c r="M24" i="1" s="1"/>
  <c r="O34" i="1"/>
  <c r="O6" i="1"/>
  <c r="O22" i="1" s="1"/>
  <c r="H38" i="1"/>
  <c r="N8" i="1"/>
  <c r="Q37" i="1"/>
  <c r="R35" i="1"/>
  <c r="P34" i="1"/>
  <c r="P6" i="1"/>
  <c r="P22" i="1" s="1"/>
  <c r="I18" i="1"/>
  <c r="I20" i="1" s="1"/>
  <c r="I38" i="1" s="1"/>
  <c r="K18" i="1"/>
  <c r="K20" i="1" s="1"/>
  <c r="L18" i="1"/>
  <c r="L20" i="1" s="1"/>
  <c r="J24" i="1"/>
  <c r="H18" i="1"/>
  <c r="H20" i="1" s="1"/>
  <c r="L3" i="1"/>
  <c r="K3" i="1" s="1"/>
  <c r="J3" i="1" s="1"/>
  <c r="I3" i="1" s="1"/>
  <c r="H3" i="1" s="1"/>
  <c r="N3" i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O13" i="1" l="1"/>
  <c r="O8" i="1"/>
  <c r="O16" i="1"/>
  <c r="O14" i="1"/>
  <c r="P14" i="1"/>
  <c r="P16" i="1"/>
  <c r="O11" i="1"/>
  <c r="N18" i="1"/>
  <c r="N20" i="1" s="1"/>
  <c r="N24" i="1" s="1"/>
  <c r="R37" i="1"/>
  <c r="Q16" i="1"/>
  <c r="P13" i="1"/>
  <c r="Q34" i="1"/>
  <c r="S35" i="1"/>
  <c r="Q6" i="1"/>
  <c r="P8" i="1"/>
  <c r="K24" i="1"/>
  <c r="K38" i="1"/>
  <c r="I24" i="1"/>
  <c r="AO3" i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Q22" i="1" l="1"/>
  <c r="Q14" i="1"/>
  <c r="P11" i="1"/>
  <c r="O18" i="1"/>
  <c r="O20" i="1" s="1"/>
  <c r="O24" i="1" s="1"/>
  <c r="Q13" i="1"/>
  <c r="R34" i="1"/>
  <c r="T35" i="1"/>
  <c r="S37" i="1"/>
  <c r="H24" i="1"/>
  <c r="H26" i="1" s="1"/>
  <c r="I26" i="1" s="1"/>
  <c r="J26" i="1" s="1"/>
  <c r="K26" i="1" s="1"/>
  <c r="R6" i="1"/>
  <c r="R16" i="1" s="1"/>
  <c r="Q8" i="1"/>
  <c r="L24" i="1"/>
  <c r="L38" i="1"/>
  <c r="Q11" i="1" l="1"/>
  <c r="P18" i="1"/>
  <c r="P20" i="1" s="1"/>
  <c r="P24" i="1" s="1"/>
  <c r="R22" i="1"/>
  <c r="R14" i="1"/>
  <c r="S34" i="1"/>
  <c r="R13" i="1"/>
  <c r="S16" i="1"/>
  <c r="T37" i="1"/>
  <c r="U35" i="1"/>
  <c r="L26" i="1"/>
  <c r="M26" i="1" s="1"/>
  <c r="N26" i="1" s="1"/>
  <c r="O26" i="1" s="1"/>
  <c r="P26" i="1" s="1"/>
  <c r="S6" i="1"/>
  <c r="R8" i="1"/>
  <c r="R11" i="1" l="1"/>
  <c r="Q18" i="1"/>
  <c r="Q20" i="1" s="1"/>
  <c r="Q24" i="1" s="1"/>
  <c r="S22" i="1"/>
  <c r="S14" i="1"/>
  <c r="Q26" i="1"/>
  <c r="T34" i="1"/>
  <c r="S13" i="1"/>
  <c r="V35" i="1"/>
  <c r="U37" i="1"/>
  <c r="S8" i="1"/>
  <c r="T6" i="1"/>
  <c r="T16" i="1" s="1"/>
  <c r="T22" i="1" l="1"/>
  <c r="T14" i="1"/>
  <c r="S11" i="1"/>
  <c r="R18" i="1"/>
  <c r="R20" i="1" s="1"/>
  <c r="R24" i="1" s="1"/>
  <c r="R26" i="1" s="1"/>
  <c r="U16" i="1"/>
  <c r="V37" i="1"/>
  <c r="W35" i="1"/>
  <c r="U34" i="1"/>
  <c r="T13" i="1"/>
  <c r="T8" i="1"/>
  <c r="U6" i="1"/>
  <c r="U22" i="1" l="1"/>
  <c r="U14" i="1"/>
  <c r="T11" i="1"/>
  <c r="S18" i="1"/>
  <c r="S20" i="1" s="1"/>
  <c r="S24" i="1" s="1"/>
  <c r="S26" i="1" s="1"/>
  <c r="U13" i="1"/>
  <c r="V34" i="1"/>
  <c r="W37" i="1"/>
  <c r="X35" i="1"/>
  <c r="V6" i="1"/>
  <c r="V16" i="1" s="1"/>
  <c r="U8" i="1"/>
  <c r="U11" i="1" l="1"/>
  <c r="T18" i="1"/>
  <c r="T20" i="1" s="1"/>
  <c r="T24" i="1" s="1"/>
  <c r="T26" i="1" s="1"/>
  <c r="V22" i="1"/>
  <c r="V14" i="1"/>
  <c r="Y35" i="1"/>
  <c r="X37" i="1"/>
  <c r="W34" i="1"/>
  <c r="V13" i="1"/>
  <c r="V8" i="1"/>
  <c r="W6" i="1"/>
  <c r="W22" i="1" l="1"/>
  <c r="W14" i="1"/>
  <c r="W16" i="1"/>
  <c r="V11" i="1"/>
  <c r="U18" i="1"/>
  <c r="U20" i="1" s="1"/>
  <c r="U24" i="1" s="1"/>
  <c r="U26" i="1" s="1"/>
  <c r="W13" i="1"/>
  <c r="X34" i="1"/>
  <c r="Y37" i="1"/>
  <c r="Z35" i="1"/>
  <c r="W8" i="1"/>
  <c r="X6" i="1"/>
  <c r="X16" i="1" s="1"/>
  <c r="X22" i="1" l="1"/>
  <c r="X14" i="1"/>
  <c r="W11" i="1"/>
  <c r="V18" i="1"/>
  <c r="V20" i="1" s="1"/>
  <c r="V24" i="1" s="1"/>
  <c r="V26" i="1" s="1"/>
  <c r="AA35" i="1"/>
  <c r="Z37" i="1"/>
  <c r="X13" i="1"/>
  <c r="Y34" i="1"/>
  <c r="Y6" i="1"/>
  <c r="X8" i="1"/>
  <c r="Y22" i="1" l="1"/>
  <c r="Y14" i="1"/>
  <c r="X11" i="1"/>
  <c r="W18" i="1"/>
  <c r="W20" i="1" s="1"/>
  <c r="W24" i="1" s="1"/>
  <c r="W26" i="1" s="1"/>
  <c r="Y16" i="1"/>
  <c r="AB35" i="1"/>
  <c r="Y13" i="1"/>
  <c r="Z34" i="1"/>
  <c r="AA37" i="1"/>
  <c r="Z6" i="1"/>
  <c r="Y8" i="1"/>
  <c r="Z22" i="1" l="1"/>
  <c r="Z14" i="1"/>
  <c r="Z16" i="1"/>
  <c r="Y11" i="1"/>
  <c r="X18" i="1"/>
  <c r="X20" i="1" s="1"/>
  <c r="X24" i="1" s="1"/>
  <c r="X26" i="1" s="1"/>
  <c r="AB37" i="1"/>
  <c r="AA34" i="1"/>
  <c r="Z13" i="1"/>
  <c r="AC35" i="1"/>
  <c r="AA6" i="1"/>
  <c r="Z8" i="1"/>
  <c r="AA22" i="1" l="1"/>
  <c r="AA14" i="1"/>
  <c r="Z11" i="1"/>
  <c r="Y18" i="1"/>
  <c r="Y20" i="1" s="1"/>
  <c r="Y24" i="1" s="1"/>
  <c r="Y26" i="1" s="1"/>
  <c r="AA16" i="1"/>
  <c r="AB34" i="1"/>
  <c r="AA13" i="1"/>
  <c r="AD35" i="1"/>
  <c r="AC37" i="1"/>
  <c r="AA8" i="1"/>
  <c r="AB6" i="1"/>
  <c r="Z26" i="1" l="1"/>
  <c r="AB22" i="1"/>
  <c r="AB14" i="1"/>
  <c r="AB16" i="1"/>
  <c r="AA11" i="1"/>
  <c r="Z18" i="1"/>
  <c r="Z20" i="1" s="1"/>
  <c r="Z24" i="1" s="1"/>
  <c r="AC16" i="1"/>
  <c r="AD37" i="1"/>
  <c r="AE35" i="1"/>
  <c r="AC34" i="1"/>
  <c r="AB13" i="1"/>
  <c r="AB8" i="1"/>
  <c r="AC6" i="1"/>
  <c r="AC22" i="1" l="1"/>
  <c r="AC14" i="1"/>
  <c r="AB11" i="1"/>
  <c r="AA18" i="1"/>
  <c r="AA20" i="1" s="1"/>
  <c r="AA24" i="1" s="1"/>
  <c r="AA26" i="1" s="1"/>
  <c r="AF35" i="1"/>
  <c r="AC13" i="1"/>
  <c r="AD34" i="1"/>
  <c r="AE37" i="1"/>
  <c r="AD6" i="1"/>
  <c r="AC8" i="1"/>
  <c r="AD22" i="1" l="1"/>
  <c r="AD14" i="1"/>
  <c r="AB18" i="1"/>
  <c r="AB20" i="1" s="1"/>
  <c r="AB24" i="1" s="1"/>
  <c r="AB26" i="1" s="1"/>
  <c r="AC11" i="1"/>
  <c r="AD16" i="1"/>
  <c r="AF37" i="1"/>
  <c r="AG35" i="1"/>
  <c r="AD13" i="1"/>
  <c r="AE34" i="1"/>
  <c r="AD8" i="1"/>
  <c r="AE6" i="1"/>
  <c r="AE16" i="1" s="1"/>
  <c r="AD11" i="1" l="1"/>
  <c r="AC18" i="1"/>
  <c r="AC20" i="1" s="1"/>
  <c r="AC24" i="1" s="1"/>
  <c r="AC26" i="1" s="1"/>
  <c r="AE22" i="1"/>
  <c r="AE14" i="1"/>
  <c r="AE13" i="1"/>
  <c r="AF34" i="1"/>
  <c r="AH35" i="1"/>
  <c r="AG37" i="1"/>
  <c r="AF6" i="1"/>
  <c r="AE8" i="1"/>
  <c r="AD26" i="1" l="1"/>
  <c r="AF22" i="1"/>
  <c r="AF14" i="1"/>
  <c r="AE11" i="1"/>
  <c r="AD18" i="1"/>
  <c r="AD20" i="1" s="1"/>
  <c r="AD24" i="1" s="1"/>
  <c r="AF16" i="1"/>
  <c r="AH37" i="1"/>
  <c r="AI35" i="1"/>
  <c r="AF13" i="1"/>
  <c r="AG34" i="1"/>
  <c r="AG6" i="1"/>
  <c r="AF8" i="1"/>
  <c r="AG22" i="1" l="1"/>
  <c r="AG14" i="1"/>
  <c r="AF11" i="1"/>
  <c r="AE18" i="1"/>
  <c r="AE20" i="1" s="1"/>
  <c r="AE24" i="1" s="1"/>
  <c r="AE26" i="1" s="1"/>
  <c r="AG16" i="1"/>
  <c r="AH34" i="1"/>
  <c r="AG13" i="1"/>
  <c r="AI37" i="1"/>
  <c r="AJ35" i="1"/>
  <c r="AH6" i="1"/>
  <c r="AH16" i="1" s="1"/>
  <c r="AG8" i="1"/>
  <c r="AH22" i="1" l="1"/>
  <c r="AH14" i="1"/>
  <c r="AG11" i="1"/>
  <c r="AF18" i="1"/>
  <c r="AF20" i="1" s="1"/>
  <c r="AF24" i="1" s="1"/>
  <c r="AF26" i="1" s="1"/>
  <c r="AI34" i="1"/>
  <c r="AH13" i="1"/>
  <c r="AK35" i="1"/>
  <c r="AJ37" i="1"/>
  <c r="AI6" i="1"/>
  <c r="AI16" i="1" s="1"/>
  <c r="AH8" i="1"/>
  <c r="AH11" i="1" l="1"/>
  <c r="AG18" i="1"/>
  <c r="AG20" i="1" s="1"/>
  <c r="AG24" i="1" s="1"/>
  <c r="AG26" i="1" s="1"/>
  <c r="AI22" i="1"/>
  <c r="AI14" i="1"/>
  <c r="AK37" i="1"/>
  <c r="AL35" i="1"/>
  <c r="AJ34" i="1"/>
  <c r="AI13" i="1"/>
  <c r="AI8" i="1"/>
  <c r="AJ6" i="1"/>
  <c r="AJ16" i="1" s="1"/>
  <c r="AJ22" i="1" l="1"/>
  <c r="AJ14" i="1"/>
  <c r="AI11" i="1"/>
  <c r="AH18" i="1"/>
  <c r="AH20" i="1" s="1"/>
  <c r="AH24" i="1" s="1"/>
  <c r="AH26" i="1" s="1"/>
  <c r="AK34" i="1"/>
  <c r="AJ13" i="1"/>
  <c r="AM35" i="1"/>
  <c r="AL37" i="1"/>
  <c r="AJ8" i="1"/>
  <c r="AK6" i="1"/>
  <c r="AK22" i="1" l="1"/>
  <c r="AK14" i="1"/>
  <c r="AJ11" i="1"/>
  <c r="AI18" i="1"/>
  <c r="AI20" i="1" s="1"/>
  <c r="AI24" i="1" s="1"/>
  <c r="AI26" i="1" s="1"/>
  <c r="AK16" i="1"/>
  <c r="AM37" i="1"/>
  <c r="AN35" i="1"/>
  <c r="AK13" i="1"/>
  <c r="AL34" i="1"/>
  <c r="AL6" i="1"/>
  <c r="AK8" i="1"/>
  <c r="AJ26" i="1" l="1"/>
  <c r="AL22" i="1"/>
  <c r="AL14" i="1"/>
  <c r="AK11" i="1"/>
  <c r="AK18" i="1" s="1"/>
  <c r="AK20" i="1" s="1"/>
  <c r="AK24" i="1" s="1"/>
  <c r="AJ18" i="1"/>
  <c r="AJ20" i="1" s="1"/>
  <c r="AJ24" i="1" s="1"/>
  <c r="AL16" i="1"/>
  <c r="AL13" i="1"/>
  <c r="AL18" i="1" s="1"/>
  <c r="AM34" i="1"/>
  <c r="AO35" i="1"/>
  <c r="AN37" i="1"/>
  <c r="AM6" i="1"/>
  <c r="AM16" i="1" s="1"/>
  <c r="AL8" i="1"/>
  <c r="AK26" i="1" l="1"/>
  <c r="AL20" i="1"/>
  <c r="AM22" i="1"/>
  <c r="AM14" i="1"/>
  <c r="AL24" i="1"/>
  <c r="AO37" i="1"/>
  <c r="AN16" i="1"/>
  <c r="AP35" i="1"/>
  <c r="AM13" i="1"/>
  <c r="AN34" i="1"/>
  <c r="AN6" i="1"/>
  <c r="AM8" i="1"/>
  <c r="AN22" i="1" l="1"/>
  <c r="AN14" i="1"/>
  <c r="AM18" i="1"/>
  <c r="AM20" i="1" s="1"/>
  <c r="AM24" i="1" s="1"/>
  <c r="AL26" i="1"/>
  <c r="AN13" i="1"/>
  <c r="AN18" i="1" s="1"/>
  <c r="AO34" i="1"/>
  <c r="AQ35" i="1"/>
  <c r="AP37" i="1"/>
  <c r="AO6" i="1"/>
  <c r="AN8" i="1"/>
  <c r="AN20" i="1" l="1"/>
  <c r="AO22" i="1"/>
  <c r="AO14" i="1"/>
  <c r="AO16" i="1"/>
  <c r="AM26" i="1"/>
  <c r="AN24" i="1"/>
  <c r="AQ37" i="1"/>
  <c r="AP16" i="1"/>
  <c r="AR35" i="1"/>
  <c r="AO13" i="1"/>
  <c r="AO18" i="1" s="1"/>
  <c r="AP34" i="1"/>
  <c r="AP6" i="1"/>
  <c r="AO8" i="1"/>
  <c r="AO20" i="1" s="1"/>
  <c r="AN26" i="1" l="1"/>
  <c r="AO26" i="1" s="1"/>
  <c r="AO24" i="1"/>
  <c r="AP22" i="1"/>
  <c r="AP14" i="1"/>
  <c r="AQ34" i="1"/>
  <c r="AP13" i="1"/>
  <c r="AP18" i="1" s="1"/>
  <c r="AS35" i="1"/>
  <c r="AQ16" i="1"/>
  <c r="AR37" i="1"/>
  <c r="AQ6" i="1"/>
  <c r="AP8" i="1"/>
  <c r="AP20" i="1" l="1"/>
  <c r="AP24" i="1" s="1"/>
  <c r="AP26" i="1" s="1"/>
  <c r="AQ22" i="1"/>
  <c r="AQ14" i="1"/>
  <c r="AT35" i="1"/>
  <c r="AR16" i="1"/>
  <c r="AS37" i="1"/>
  <c r="AQ13" i="1"/>
  <c r="AR34" i="1"/>
  <c r="AQ8" i="1"/>
  <c r="AR6" i="1"/>
  <c r="AR22" i="1" l="1"/>
  <c r="AR14" i="1"/>
  <c r="AQ18" i="1"/>
  <c r="AQ20" i="1" s="1"/>
  <c r="AQ24" i="1" s="1"/>
  <c r="AQ26" i="1" s="1"/>
  <c r="AS34" i="1"/>
  <c r="AR13" i="1"/>
  <c r="AR18" i="1" s="1"/>
  <c r="AS16" i="1"/>
  <c r="AT37" i="1"/>
  <c r="AU35" i="1"/>
  <c r="AR8" i="1"/>
  <c r="AS6" i="1"/>
  <c r="AS22" i="1" l="1"/>
  <c r="AS14" i="1"/>
  <c r="AR20" i="1"/>
  <c r="AR24" i="1" s="1"/>
  <c r="AR26" i="1" s="1"/>
  <c r="AV35" i="1"/>
  <c r="AU37" i="1"/>
  <c r="AS13" i="1"/>
  <c r="AT34" i="1"/>
  <c r="AT6" i="1"/>
  <c r="AS8" i="1"/>
  <c r="AT22" i="1" l="1"/>
  <c r="AT14" i="1"/>
  <c r="AS18" i="1"/>
  <c r="AS20" i="1" s="1"/>
  <c r="AS24" i="1" s="1"/>
  <c r="AS26" i="1" s="1"/>
  <c r="AT16" i="1"/>
  <c r="AT13" i="1"/>
  <c r="AT18" i="1" s="1"/>
  <c r="AU34" i="1"/>
  <c r="AV37" i="1"/>
  <c r="AW35" i="1"/>
  <c r="AU6" i="1"/>
  <c r="AT8" i="1"/>
  <c r="AU22" i="1" l="1"/>
  <c r="AU14" i="1"/>
  <c r="AU16" i="1"/>
  <c r="AT20" i="1"/>
  <c r="AT24" i="1"/>
  <c r="AT26" i="1" s="1"/>
  <c r="AX35" i="1"/>
  <c r="AW37" i="1"/>
  <c r="AU13" i="1"/>
  <c r="AU18" i="1" s="1"/>
  <c r="AV34" i="1"/>
  <c r="AU8" i="1"/>
  <c r="AU20" i="1" s="1"/>
  <c r="AV6" i="1"/>
  <c r="AV22" i="1" l="1"/>
  <c r="AV14" i="1"/>
  <c r="AV16" i="1"/>
  <c r="AU24" i="1"/>
  <c r="AU26" i="1" s="1"/>
  <c r="AV13" i="1"/>
  <c r="AV18" i="1" s="1"/>
  <c r="AW34" i="1"/>
  <c r="AX37" i="1"/>
  <c r="AY35" i="1"/>
  <c r="AW6" i="1"/>
  <c r="AV8" i="1"/>
  <c r="AV20" i="1" l="1"/>
  <c r="AV24" i="1" s="1"/>
  <c r="AV26" i="1" s="1"/>
  <c r="AW22" i="1"/>
  <c r="AW14" i="1"/>
  <c r="AW16" i="1"/>
  <c r="AY37" i="1"/>
  <c r="AW13" i="1"/>
  <c r="AX34" i="1"/>
  <c r="AX6" i="1"/>
  <c r="AW8" i="1"/>
  <c r="AX22" i="1" l="1"/>
  <c r="AX14" i="1"/>
  <c r="AW18" i="1"/>
  <c r="AW20" i="1" s="1"/>
  <c r="AW24" i="1" s="1"/>
  <c r="AW26" i="1" s="1"/>
  <c r="AX16" i="1"/>
  <c r="AY34" i="1"/>
  <c r="AX13" i="1"/>
  <c r="AY6" i="1"/>
  <c r="AX8" i="1"/>
  <c r="AY8" i="1" l="1"/>
  <c r="AY22" i="1"/>
  <c r="AY14" i="1"/>
  <c r="AY16" i="1"/>
  <c r="AX18" i="1"/>
  <c r="AX20" i="1" s="1"/>
  <c r="AX24" i="1" s="1"/>
  <c r="AX26" i="1" s="1"/>
  <c r="AY13" i="1"/>
  <c r="AY18" i="1" s="1"/>
  <c r="AY20" i="1" l="1"/>
  <c r="AY24" i="1" s="1"/>
  <c r="AY26" i="1" s="1"/>
</calcChain>
</file>

<file path=xl/sharedStrings.xml><?xml version="1.0" encoding="utf-8"?>
<sst xmlns="http://schemas.openxmlformats.org/spreadsheetml/2006/main" count="42" uniqueCount="35">
  <si>
    <t>Income Taxes</t>
  </si>
  <si>
    <t>Historical</t>
  </si>
  <si>
    <t>Projected</t>
  </si>
  <si>
    <t>Net Income</t>
  </si>
  <si>
    <t>Technical Skills Course</t>
  </si>
  <si>
    <t>Mortgage</t>
  </si>
  <si>
    <t>Other Expenses</t>
  </si>
  <si>
    <t>Revenue</t>
  </si>
  <si>
    <t>Total Revenue</t>
  </si>
  <si>
    <t>Expenses</t>
  </si>
  <si>
    <t>Total Expenses</t>
  </si>
  <si>
    <t>Pretax Operating Income</t>
  </si>
  <si>
    <t>Ratios &amp; Assumptions:</t>
  </si>
  <si>
    <t>Salary (Sarah)</t>
  </si>
  <si>
    <t>Student Loan Debt - Sarah</t>
  </si>
  <si>
    <t>Sarah's Age -&gt;</t>
  </si>
  <si>
    <t>Insurance</t>
  </si>
  <si>
    <t>Living Expenses</t>
  </si>
  <si>
    <t>Savings for Retirement</t>
  </si>
  <si>
    <t>Salary Growth</t>
  </si>
  <si>
    <t>Student Loan Debt as % of Annual Salary</t>
  </si>
  <si>
    <t>Mortgage as % of Annual Salary</t>
  </si>
  <si>
    <t>Insurance Costs as % of Annual Salary</t>
  </si>
  <si>
    <t>Living Expenses as a % of Annual Salary</t>
  </si>
  <si>
    <t>Savings for Retirement as a % of Annual Salary</t>
  </si>
  <si>
    <t>Other Expenses as a % of Annual Salary</t>
  </si>
  <si>
    <t>Interest of Savings Account</t>
  </si>
  <si>
    <t>Income Tax Rate as a % of Annual Salary</t>
  </si>
  <si>
    <t>Personal Savings Account</t>
  </si>
  <si>
    <t xml:space="preserve">Use Constant Yearly Dollar Amount </t>
  </si>
  <si>
    <t>Module: Excel VBA for Actuaries</t>
  </si>
  <si>
    <t>Project 2: Financial Modeling Single Person with VBA</t>
  </si>
  <si>
    <t>Personal Savings Account balance at Age 65</t>
  </si>
  <si>
    <t>User Inputs</t>
  </si>
  <si>
    <t>Annual Salary Growth (starting in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</si>
</sst>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.0_);_(* \(#,##0.0\);_(* &quot;-&quot;??_);_(@_)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6"/>
      <color rgb="FF008000"/>
      <name val="Arial"/>
      <family val="2"/>
    </font>
    <font>
      <u/>
      <sz val="10"/>
      <color rgb="FF0000FF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164" fontId="8" fillId="0" borderId="0" xfId="2" applyNumberFormat="1" applyFont="1"/>
    <xf numFmtId="164" fontId="3" fillId="0" borderId="0" xfId="2" applyNumberFormat="1" applyFont="1"/>
    <xf numFmtId="165" fontId="8" fillId="0" borderId="3" xfId="1" applyNumberFormat="1" applyFont="1" applyBorder="1"/>
    <xf numFmtId="165" fontId="8" fillId="0" borderId="0" xfId="1" applyNumberFormat="1" applyFont="1"/>
    <xf numFmtId="166" fontId="3" fillId="0" borderId="0" xfId="3" applyNumberFormat="1" applyFont="1"/>
    <xf numFmtId="165" fontId="7" fillId="0" borderId="0" xfId="1" applyNumberFormat="1" applyFont="1"/>
    <xf numFmtId="165" fontId="9" fillId="0" borderId="0" xfId="1" applyNumberFormat="1" applyFont="1"/>
    <xf numFmtId="0" fontId="10" fillId="0" borderId="0" xfId="0" applyFont="1"/>
    <xf numFmtId="0" fontId="12" fillId="0" borderId="0" xfId="4" applyFont="1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2" borderId="2" xfId="0" applyFont="1" applyFill="1" applyBorder="1"/>
    <xf numFmtId="0" fontId="13" fillId="0" borderId="0" xfId="0" applyFont="1" applyAlignment="1">
      <alignment horizontal="center"/>
    </xf>
    <xf numFmtId="0" fontId="3" fillId="3" borderId="5" xfId="0" applyFont="1" applyFill="1" applyBorder="1"/>
    <xf numFmtId="0" fontId="3" fillId="0" borderId="6" xfId="0" applyFont="1" applyBorder="1"/>
    <xf numFmtId="164" fontId="8" fillId="0" borderId="6" xfId="2" applyNumberFormat="1" applyFont="1" applyBorder="1"/>
    <xf numFmtId="165" fontId="8" fillId="0" borderId="7" xfId="1" applyNumberFormat="1" applyFont="1" applyBorder="1"/>
    <xf numFmtId="165" fontId="8" fillId="0" borderId="6" xfId="1" applyNumberFormat="1" applyFont="1" applyBorder="1"/>
    <xf numFmtId="166" fontId="3" fillId="0" borderId="6" xfId="3" applyNumberFormat="1" applyFont="1" applyBorder="1"/>
    <xf numFmtId="165" fontId="7" fillId="0" borderId="6" xfId="1" applyNumberFormat="1" applyFont="1" applyBorder="1"/>
    <xf numFmtId="165" fontId="9" fillId="0" borderId="6" xfId="1" applyNumberFormat="1" applyFont="1" applyBorder="1"/>
    <xf numFmtId="0" fontId="14" fillId="0" borderId="0" xfId="0" applyFont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0" xfId="0" applyFont="1"/>
    <xf numFmtId="0" fontId="7" fillId="0" borderId="6" xfId="0" applyFont="1" applyBorder="1"/>
    <xf numFmtId="164" fontId="7" fillId="0" borderId="0" xfId="2" applyNumberFormat="1" applyFont="1"/>
    <xf numFmtId="164" fontId="7" fillId="0" borderId="6" xfId="2" applyNumberFormat="1" applyFont="1" applyBorder="1"/>
    <xf numFmtId="165" fontId="7" fillId="0" borderId="3" xfId="1" applyNumberFormat="1" applyFont="1" applyBorder="1"/>
    <xf numFmtId="165" fontId="7" fillId="0" borderId="7" xfId="1" applyNumberFormat="1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164" fontId="9" fillId="0" borderId="6" xfId="2" applyNumberFormat="1" applyFont="1" applyBorder="1"/>
    <xf numFmtId="164" fontId="9" fillId="0" borderId="0" xfId="2" applyNumberFormat="1" applyFont="1"/>
    <xf numFmtId="0" fontId="3" fillId="4" borderId="0" xfId="0" applyFont="1" applyFill="1"/>
    <xf numFmtId="9" fontId="3" fillId="0" borderId="0" xfId="0" applyNumberFormat="1" applyFont="1"/>
    <xf numFmtId="166" fontId="3" fillId="0" borderId="0" xfId="0" applyNumberFormat="1" applyFont="1"/>
    <xf numFmtId="9" fontId="8" fillId="0" borderId="0" xfId="0" applyNumberFormat="1" applyFont="1"/>
    <xf numFmtId="166" fontId="8" fillId="0" borderId="0" xfId="0" applyNumberFormat="1" applyFont="1"/>
    <xf numFmtId="166" fontId="7" fillId="0" borderId="0" xfId="0" applyNumberFormat="1" applyFont="1"/>
    <xf numFmtId="166" fontId="3" fillId="0" borderId="6" xfId="0" applyNumberFormat="1" applyFont="1" applyBorder="1"/>
    <xf numFmtId="164" fontId="3" fillId="5" borderId="0" xfId="2" applyNumberFormat="1" applyFont="1" applyFill="1"/>
    <xf numFmtId="44" fontId="0" fillId="6" borderId="8" xfId="2" applyFont="1" applyFill="1" applyBorder="1"/>
    <xf numFmtId="0" fontId="3" fillId="7" borderId="0" xfId="0" applyFont="1" applyFill="1"/>
    <xf numFmtId="0" fontId="0" fillId="7" borderId="0" xfId="0" applyFill="1"/>
    <xf numFmtId="166" fontId="8" fillId="7" borderId="0" xfId="0" applyNumberFormat="1" applyFont="1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3</xdr:col>
      <xdr:colOff>485775</xdr:colOff>
      <xdr:row>5</xdr:row>
      <xdr:rowOff>6178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162175" cy="892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theinfiniteactuary.com/exams/3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9"/>
  <sheetViews>
    <sheetView workbookViewId="0">
      <selection activeCell="H1" sqref="H1"/>
    </sheetView>
  </sheetViews>
  <sheetFormatPr defaultRowHeight="15" x14ac:dyDescent="0.25"/>
  <sheetData>
    <row r="7" spans="1:4" ht="20.25" x14ac:dyDescent="0.3">
      <c r="A7" s="15" t="s">
        <v>4</v>
      </c>
      <c r="B7" s="14"/>
      <c r="C7" s="14"/>
      <c r="D7" s="14"/>
    </row>
    <row r="8" spans="1:4" ht="20.25" x14ac:dyDescent="0.3">
      <c r="A8" s="14" t="s">
        <v>30</v>
      </c>
      <c r="B8" s="14"/>
      <c r="C8" s="14"/>
      <c r="D8" s="14"/>
    </row>
    <row r="9" spans="1:4" ht="20.25" x14ac:dyDescent="0.3">
      <c r="A9" s="14" t="s">
        <v>31</v>
      </c>
    </row>
  </sheetData>
  <hyperlinks>
    <hyperlink ref="A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H12"/>
  <sheetViews>
    <sheetView showGridLines="0" tabSelected="1" workbookViewId="0">
      <selection activeCell="H12" sqref="H12"/>
    </sheetView>
  </sheetViews>
  <sheetFormatPr defaultRowHeight="15" x14ac:dyDescent="0.25"/>
  <cols>
    <col min="6" max="6" width="36.42578125" bestFit="1" customWidth="1"/>
    <col min="8" max="8" width="23.5703125" customWidth="1"/>
  </cols>
  <sheetData>
    <row r="3" spans="6:8" ht="20.25" x14ac:dyDescent="0.3">
      <c r="F3" s="14" t="s">
        <v>33</v>
      </c>
    </row>
    <row r="5" spans="6:8" x14ac:dyDescent="0.25">
      <c r="F5" s="49" t="s">
        <v>34</v>
      </c>
      <c r="G5" s="50"/>
      <c r="H5" s="51">
        <v>0</v>
      </c>
    </row>
    <row r="6" spans="6:8" x14ac:dyDescent="0.25">
      <c r="F6" s="2" t="s">
        <v>22</v>
      </c>
      <c r="H6" s="44">
        <v>0</v>
      </c>
    </row>
    <row r="7" spans="6:8" x14ac:dyDescent="0.25">
      <c r="F7" s="49" t="s">
        <v>23</v>
      </c>
      <c r="G7" s="50"/>
      <c r="H7" s="51">
        <v>0</v>
      </c>
    </row>
    <row r="8" spans="6:8" x14ac:dyDescent="0.25">
      <c r="F8" s="2" t="s">
        <v>25</v>
      </c>
      <c r="H8" s="44">
        <v>0</v>
      </c>
    </row>
    <row r="9" spans="6:8" x14ac:dyDescent="0.25">
      <c r="F9" s="49" t="s">
        <v>27</v>
      </c>
      <c r="G9" s="50"/>
      <c r="H9" s="51">
        <v>0</v>
      </c>
    </row>
    <row r="10" spans="6:8" x14ac:dyDescent="0.25">
      <c r="F10" s="2" t="s">
        <v>26</v>
      </c>
      <c r="H10" s="43">
        <v>0</v>
      </c>
    </row>
    <row r="11" spans="6:8" ht="15.75" thickBot="1" x14ac:dyDescent="0.3"/>
    <row r="12" spans="6:8" ht="15.75" thickBot="1" x14ac:dyDescent="0.3">
      <c r="F12" s="2" t="s">
        <v>32</v>
      </c>
      <c r="H1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9"/>
  <sheetViews>
    <sheetView topLeftCell="A10" zoomScaleNormal="100" workbookViewId="0">
      <selection activeCell="N31" sqref="N31"/>
    </sheetView>
  </sheetViews>
  <sheetFormatPr defaultColWidth="9.140625" defaultRowHeight="12.75" x14ac:dyDescent="0.2"/>
  <cols>
    <col min="1" max="1" width="9.140625" style="2"/>
    <col min="2" max="2" width="4" style="2" customWidth="1"/>
    <col min="3" max="4" width="9.140625" style="2"/>
    <col min="5" max="5" width="12.85546875" style="2" bestFit="1" customWidth="1"/>
    <col min="6" max="7" width="9.140625" style="2"/>
    <col min="8" max="8" width="10.42578125" style="2" bestFit="1" customWidth="1"/>
    <col min="9" max="12" width="11.28515625" style="2" bestFit="1" customWidth="1"/>
    <col min="13" max="13" width="11.5703125" style="2" bestFit="1" customWidth="1"/>
    <col min="14" max="30" width="12.28515625" style="2" bestFit="1" customWidth="1"/>
    <col min="31" max="51" width="14" style="2" bestFit="1" customWidth="1"/>
    <col min="52" max="16384" width="9.140625" style="2"/>
  </cols>
  <sheetData>
    <row r="1" spans="1:51" x14ac:dyDescent="0.2">
      <c r="A1" s="6"/>
      <c r="G1" s="37" t="s">
        <v>15</v>
      </c>
      <c r="H1" s="36">
        <v>22</v>
      </c>
      <c r="I1" s="2">
        <f>H1+1</f>
        <v>23</v>
      </c>
      <c r="J1" s="2">
        <f t="shared" ref="J1:AY1" si="0">I1+1</f>
        <v>24</v>
      </c>
      <c r="K1" s="2">
        <f t="shared" si="0"/>
        <v>25</v>
      </c>
      <c r="L1" s="2">
        <f t="shared" si="0"/>
        <v>26</v>
      </c>
      <c r="M1" s="2">
        <f t="shared" si="0"/>
        <v>27</v>
      </c>
      <c r="N1" s="2">
        <f t="shared" si="0"/>
        <v>28</v>
      </c>
      <c r="O1" s="2">
        <f t="shared" si="0"/>
        <v>29</v>
      </c>
      <c r="P1" s="2">
        <f t="shared" si="0"/>
        <v>30</v>
      </c>
      <c r="Q1" s="2">
        <f t="shared" si="0"/>
        <v>31</v>
      </c>
      <c r="R1" s="2">
        <f t="shared" si="0"/>
        <v>32</v>
      </c>
      <c r="S1" s="2">
        <f t="shared" si="0"/>
        <v>33</v>
      </c>
      <c r="T1" s="2">
        <f t="shared" si="0"/>
        <v>34</v>
      </c>
      <c r="U1" s="2">
        <f t="shared" si="0"/>
        <v>35</v>
      </c>
      <c r="V1" s="2">
        <f t="shared" si="0"/>
        <v>36</v>
      </c>
      <c r="W1" s="2">
        <f t="shared" si="0"/>
        <v>37</v>
      </c>
      <c r="X1" s="2">
        <f t="shared" si="0"/>
        <v>38</v>
      </c>
      <c r="Y1" s="2">
        <f t="shared" si="0"/>
        <v>39</v>
      </c>
      <c r="Z1" s="2">
        <f t="shared" si="0"/>
        <v>40</v>
      </c>
      <c r="AA1" s="2">
        <f t="shared" si="0"/>
        <v>41</v>
      </c>
      <c r="AB1" s="2">
        <f t="shared" si="0"/>
        <v>42</v>
      </c>
      <c r="AC1" s="2">
        <f t="shared" si="0"/>
        <v>43</v>
      </c>
      <c r="AD1" s="2">
        <f t="shared" si="0"/>
        <v>44</v>
      </c>
      <c r="AE1" s="2">
        <f t="shared" si="0"/>
        <v>45</v>
      </c>
      <c r="AF1" s="2">
        <f t="shared" si="0"/>
        <v>46</v>
      </c>
      <c r="AG1" s="2">
        <f t="shared" si="0"/>
        <v>47</v>
      </c>
      <c r="AH1" s="2">
        <f t="shared" si="0"/>
        <v>48</v>
      </c>
      <c r="AI1" s="2">
        <f t="shared" si="0"/>
        <v>49</v>
      </c>
      <c r="AJ1" s="2">
        <f t="shared" si="0"/>
        <v>50</v>
      </c>
      <c r="AK1" s="2">
        <f t="shared" si="0"/>
        <v>51</v>
      </c>
      <c r="AL1" s="2">
        <f t="shared" si="0"/>
        <v>52</v>
      </c>
      <c r="AM1" s="2">
        <f t="shared" si="0"/>
        <v>53</v>
      </c>
      <c r="AN1" s="2">
        <f t="shared" si="0"/>
        <v>54</v>
      </c>
      <c r="AO1" s="2">
        <f t="shared" si="0"/>
        <v>55</v>
      </c>
      <c r="AP1" s="2">
        <f t="shared" si="0"/>
        <v>56</v>
      </c>
      <c r="AQ1" s="2">
        <f t="shared" si="0"/>
        <v>57</v>
      </c>
      <c r="AR1" s="2">
        <f t="shared" si="0"/>
        <v>58</v>
      </c>
      <c r="AS1" s="2">
        <f t="shared" si="0"/>
        <v>59</v>
      </c>
      <c r="AT1" s="2">
        <f t="shared" si="0"/>
        <v>60</v>
      </c>
      <c r="AU1" s="2">
        <f t="shared" si="0"/>
        <v>61</v>
      </c>
      <c r="AV1" s="2">
        <f t="shared" si="0"/>
        <v>62</v>
      </c>
      <c r="AW1" s="2">
        <f t="shared" si="0"/>
        <v>63</v>
      </c>
      <c r="AX1" s="2">
        <f t="shared" si="0"/>
        <v>64</v>
      </c>
      <c r="AY1" s="2">
        <f t="shared" si="0"/>
        <v>65</v>
      </c>
    </row>
    <row r="2" spans="1:51" x14ac:dyDescent="0.2">
      <c r="H2" s="16"/>
      <c r="I2" s="17"/>
      <c r="J2" s="17" t="s">
        <v>1</v>
      </c>
      <c r="K2" s="17"/>
      <c r="L2" s="20"/>
      <c r="M2" s="18"/>
      <c r="N2" s="18" t="s">
        <v>2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</row>
    <row r="3" spans="1:51" x14ac:dyDescent="0.2">
      <c r="H3" s="28">
        <f t="shared" ref="H3:J3" si="1">I3-1</f>
        <v>2012</v>
      </c>
      <c r="I3" s="28">
        <f t="shared" si="1"/>
        <v>2013</v>
      </c>
      <c r="J3" s="28">
        <f t="shared" si="1"/>
        <v>2014</v>
      </c>
      <c r="K3" s="28">
        <f>L3-1</f>
        <v>2015</v>
      </c>
      <c r="L3" s="29">
        <f>M3-1</f>
        <v>2016</v>
      </c>
      <c r="M3" s="19">
        <v>2017</v>
      </c>
      <c r="N3" s="28">
        <f>M3+1</f>
        <v>2018</v>
      </c>
      <c r="O3" s="28">
        <f t="shared" ref="O3:AN3" si="2">N3+1</f>
        <v>2019</v>
      </c>
      <c r="P3" s="28">
        <f t="shared" si="2"/>
        <v>2020</v>
      </c>
      <c r="Q3" s="28">
        <f t="shared" si="2"/>
        <v>2021</v>
      </c>
      <c r="R3" s="28">
        <f t="shared" si="2"/>
        <v>2022</v>
      </c>
      <c r="S3" s="28">
        <f t="shared" si="2"/>
        <v>2023</v>
      </c>
      <c r="T3" s="28">
        <f t="shared" si="2"/>
        <v>2024</v>
      </c>
      <c r="U3" s="28">
        <f t="shared" si="2"/>
        <v>2025</v>
      </c>
      <c r="V3" s="28">
        <f t="shared" si="2"/>
        <v>2026</v>
      </c>
      <c r="W3" s="28">
        <f t="shared" si="2"/>
        <v>2027</v>
      </c>
      <c r="X3" s="28">
        <f t="shared" si="2"/>
        <v>2028</v>
      </c>
      <c r="Y3" s="28">
        <f t="shared" si="2"/>
        <v>2029</v>
      </c>
      <c r="Z3" s="28">
        <f t="shared" si="2"/>
        <v>2030</v>
      </c>
      <c r="AA3" s="28">
        <f t="shared" si="2"/>
        <v>2031</v>
      </c>
      <c r="AB3" s="28">
        <f t="shared" si="2"/>
        <v>2032</v>
      </c>
      <c r="AC3" s="28">
        <f t="shared" si="2"/>
        <v>2033</v>
      </c>
      <c r="AD3" s="28">
        <f t="shared" si="2"/>
        <v>2034</v>
      </c>
      <c r="AE3" s="28">
        <f t="shared" si="2"/>
        <v>2035</v>
      </c>
      <c r="AF3" s="28">
        <f t="shared" si="2"/>
        <v>2036</v>
      </c>
      <c r="AG3" s="28">
        <f t="shared" si="2"/>
        <v>2037</v>
      </c>
      <c r="AH3" s="28">
        <f t="shared" si="2"/>
        <v>2038</v>
      </c>
      <c r="AI3" s="28">
        <f t="shared" si="2"/>
        <v>2039</v>
      </c>
      <c r="AJ3" s="28">
        <f t="shared" si="2"/>
        <v>2040</v>
      </c>
      <c r="AK3" s="28">
        <f t="shared" si="2"/>
        <v>2041</v>
      </c>
      <c r="AL3" s="28">
        <f t="shared" si="2"/>
        <v>2042</v>
      </c>
      <c r="AM3" s="28">
        <f t="shared" si="2"/>
        <v>2043</v>
      </c>
      <c r="AN3" s="28">
        <f t="shared" si="2"/>
        <v>2044</v>
      </c>
      <c r="AO3" s="28">
        <f t="shared" ref="AO3:AY3" si="3">AN3+1</f>
        <v>2045</v>
      </c>
      <c r="AP3" s="28">
        <f t="shared" si="3"/>
        <v>2046</v>
      </c>
      <c r="AQ3" s="28">
        <f t="shared" si="3"/>
        <v>2047</v>
      </c>
      <c r="AR3" s="28">
        <f t="shared" si="3"/>
        <v>2048</v>
      </c>
      <c r="AS3" s="28">
        <f t="shared" si="3"/>
        <v>2049</v>
      </c>
      <c r="AT3" s="28">
        <f t="shared" si="3"/>
        <v>2050</v>
      </c>
      <c r="AU3" s="28">
        <f t="shared" si="3"/>
        <v>2051</v>
      </c>
      <c r="AV3" s="28">
        <f t="shared" si="3"/>
        <v>2052</v>
      </c>
      <c r="AW3" s="28">
        <f t="shared" si="3"/>
        <v>2053</v>
      </c>
      <c r="AX3" s="28">
        <f t="shared" si="3"/>
        <v>2054</v>
      </c>
      <c r="AY3" s="28">
        <f t="shared" si="3"/>
        <v>2055</v>
      </c>
    </row>
    <row r="4" spans="1:51" x14ac:dyDescent="0.2">
      <c r="H4" s="30"/>
      <c r="I4" s="30"/>
      <c r="J4" s="30"/>
      <c r="K4" s="30"/>
      <c r="L4" s="31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</row>
    <row r="5" spans="1:51" x14ac:dyDescent="0.2">
      <c r="B5" s="4" t="s">
        <v>7</v>
      </c>
      <c r="H5" s="30"/>
      <c r="I5" s="30"/>
      <c r="J5" s="30"/>
      <c r="K5" s="30"/>
      <c r="L5" s="31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</row>
    <row r="6" spans="1:51" x14ac:dyDescent="0.2">
      <c r="B6" s="2" t="s">
        <v>13</v>
      </c>
      <c r="H6" s="7">
        <v>50000</v>
      </c>
      <c r="I6" s="7">
        <v>60000</v>
      </c>
      <c r="J6" s="7">
        <v>70000</v>
      </c>
      <c r="K6" s="7">
        <v>80000</v>
      </c>
      <c r="L6" s="22">
        <v>90000</v>
      </c>
      <c r="M6" s="32">
        <f>L6*(1+M31)</f>
        <v>100000</v>
      </c>
      <c r="N6" s="32">
        <f t="shared" ref="N6:AY6" si="4">M6*(1+N31)</f>
        <v>103000</v>
      </c>
      <c r="O6" s="32">
        <f t="shared" si="4"/>
        <v>106090</v>
      </c>
      <c r="P6" s="32">
        <f t="shared" si="4"/>
        <v>109272.7</v>
      </c>
      <c r="Q6" s="32">
        <f t="shared" si="4"/>
        <v>112550.88099999999</v>
      </c>
      <c r="R6" s="32">
        <f t="shared" si="4"/>
        <v>115927.40742999999</v>
      </c>
      <c r="S6" s="32">
        <f t="shared" si="4"/>
        <v>119405.2296529</v>
      </c>
      <c r="T6" s="32">
        <f t="shared" si="4"/>
        <v>122987.386542487</v>
      </c>
      <c r="U6" s="32">
        <f t="shared" si="4"/>
        <v>126677.00813876161</v>
      </c>
      <c r="V6" s="32">
        <f t="shared" si="4"/>
        <v>130477.31838292447</v>
      </c>
      <c r="W6" s="32">
        <f t="shared" si="4"/>
        <v>134391.6379344122</v>
      </c>
      <c r="X6" s="32">
        <f t="shared" si="4"/>
        <v>138423.38707244457</v>
      </c>
      <c r="Y6" s="32">
        <f t="shared" si="4"/>
        <v>142576.08868461792</v>
      </c>
      <c r="Z6" s="32">
        <f t="shared" si="4"/>
        <v>146853.37134515645</v>
      </c>
      <c r="AA6" s="32">
        <f t="shared" si="4"/>
        <v>151258.97248551116</v>
      </c>
      <c r="AB6" s="32">
        <f t="shared" si="4"/>
        <v>155796.74166007648</v>
      </c>
      <c r="AC6" s="32">
        <f t="shared" si="4"/>
        <v>160470.6439098788</v>
      </c>
      <c r="AD6" s="32">
        <f t="shared" si="4"/>
        <v>165284.76322717516</v>
      </c>
      <c r="AE6" s="32">
        <f t="shared" si="4"/>
        <v>170243.30612399042</v>
      </c>
      <c r="AF6" s="32">
        <f t="shared" si="4"/>
        <v>175350.60530771012</v>
      </c>
      <c r="AG6" s="32">
        <f t="shared" si="4"/>
        <v>180611.12346694144</v>
      </c>
      <c r="AH6" s="32">
        <f t="shared" si="4"/>
        <v>186029.4571709497</v>
      </c>
      <c r="AI6" s="32">
        <f t="shared" si="4"/>
        <v>191610.34088607819</v>
      </c>
      <c r="AJ6" s="32">
        <f t="shared" si="4"/>
        <v>197358.65111266053</v>
      </c>
      <c r="AK6" s="32">
        <f t="shared" si="4"/>
        <v>203279.41064604034</v>
      </c>
      <c r="AL6" s="32">
        <f t="shared" si="4"/>
        <v>209377.79296542157</v>
      </c>
      <c r="AM6" s="32">
        <f t="shared" si="4"/>
        <v>215659.12675438423</v>
      </c>
      <c r="AN6" s="32">
        <f t="shared" si="4"/>
        <v>222128.90055701576</v>
      </c>
      <c r="AO6" s="32">
        <f t="shared" si="4"/>
        <v>228792.76757372625</v>
      </c>
      <c r="AP6" s="32">
        <f t="shared" si="4"/>
        <v>235656.55060093803</v>
      </c>
      <c r="AQ6" s="32">
        <f t="shared" si="4"/>
        <v>242726.24711896619</v>
      </c>
      <c r="AR6" s="32">
        <f t="shared" si="4"/>
        <v>250008.03453253518</v>
      </c>
      <c r="AS6" s="32">
        <f t="shared" si="4"/>
        <v>257508.27556851125</v>
      </c>
      <c r="AT6" s="32">
        <f t="shared" si="4"/>
        <v>265233.52383556659</v>
      </c>
      <c r="AU6" s="32">
        <f t="shared" si="4"/>
        <v>273190.52955063363</v>
      </c>
      <c r="AV6" s="32">
        <f t="shared" si="4"/>
        <v>281386.24543715263</v>
      </c>
      <c r="AW6" s="32">
        <f t="shared" si="4"/>
        <v>289827.83280026721</v>
      </c>
      <c r="AX6" s="32">
        <f t="shared" si="4"/>
        <v>298522.66778427525</v>
      </c>
      <c r="AY6" s="32">
        <f t="shared" si="4"/>
        <v>307478.3478178035</v>
      </c>
    </row>
    <row r="7" spans="1:51" x14ac:dyDescent="0.2">
      <c r="H7" s="34"/>
      <c r="I7" s="34"/>
      <c r="J7" s="34"/>
      <c r="K7" s="34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</row>
    <row r="8" spans="1:51" x14ac:dyDescent="0.2">
      <c r="C8" s="3" t="s">
        <v>8</v>
      </c>
      <c r="H8" s="12">
        <f>SUM(H6:H7)</f>
        <v>50000</v>
      </c>
      <c r="I8" s="12">
        <f t="shared" ref="I8:L8" si="5">SUM(I6:I7)</f>
        <v>60000</v>
      </c>
      <c r="J8" s="12">
        <f t="shared" si="5"/>
        <v>70000</v>
      </c>
      <c r="K8" s="12">
        <f t="shared" si="5"/>
        <v>80000</v>
      </c>
      <c r="L8" s="26">
        <f t="shared" si="5"/>
        <v>90000</v>
      </c>
      <c r="M8" s="12">
        <f t="shared" ref="M8" si="6">SUM(M6:M7)</f>
        <v>100000</v>
      </c>
      <c r="N8" s="12">
        <f t="shared" ref="N8" si="7">SUM(N6:N7)</f>
        <v>103000</v>
      </c>
      <c r="O8" s="12">
        <f t="shared" ref="O8" si="8">SUM(O6:O7)</f>
        <v>106090</v>
      </c>
      <c r="P8" s="12">
        <f t="shared" ref="P8" si="9">SUM(P6:P7)</f>
        <v>109272.7</v>
      </c>
      <c r="Q8" s="12">
        <f t="shared" ref="Q8" si="10">SUM(Q6:Q7)</f>
        <v>112550.88099999999</v>
      </c>
      <c r="R8" s="12">
        <f t="shared" ref="R8" si="11">SUM(R6:R7)</f>
        <v>115927.40742999999</v>
      </c>
      <c r="S8" s="12">
        <f t="shared" ref="S8" si="12">SUM(S6:S7)</f>
        <v>119405.2296529</v>
      </c>
      <c r="T8" s="12">
        <f t="shared" ref="T8" si="13">SUM(T6:T7)</f>
        <v>122987.386542487</v>
      </c>
      <c r="U8" s="12">
        <f t="shared" ref="U8" si="14">SUM(U6:U7)</f>
        <v>126677.00813876161</v>
      </c>
      <c r="V8" s="12">
        <f t="shared" ref="V8" si="15">SUM(V6:V7)</f>
        <v>130477.31838292447</v>
      </c>
      <c r="W8" s="12">
        <f t="shared" ref="W8" si="16">SUM(W6:W7)</f>
        <v>134391.6379344122</v>
      </c>
      <c r="X8" s="12">
        <f t="shared" ref="X8" si="17">SUM(X6:X7)</f>
        <v>138423.38707244457</v>
      </c>
      <c r="Y8" s="12">
        <f t="shared" ref="Y8" si="18">SUM(Y6:Y7)</f>
        <v>142576.08868461792</v>
      </c>
      <c r="Z8" s="12">
        <f t="shared" ref="Z8" si="19">SUM(Z6:Z7)</f>
        <v>146853.37134515645</v>
      </c>
      <c r="AA8" s="12">
        <f t="shared" ref="AA8" si="20">SUM(AA6:AA7)</f>
        <v>151258.97248551116</v>
      </c>
      <c r="AB8" s="12">
        <f t="shared" ref="AB8" si="21">SUM(AB6:AB7)</f>
        <v>155796.74166007648</v>
      </c>
      <c r="AC8" s="12">
        <f t="shared" ref="AC8" si="22">SUM(AC6:AC7)</f>
        <v>160470.6439098788</v>
      </c>
      <c r="AD8" s="12">
        <f t="shared" ref="AD8" si="23">SUM(AD6:AD7)</f>
        <v>165284.76322717516</v>
      </c>
      <c r="AE8" s="12">
        <f t="shared" ref="AE8" si="24">SUM(AE6:AE7)</f>
        <v>170243.30612399042</v>
      </c>
      <c r="AF8" s="12">
        <f t="shared" ref="AF8" si="25">SUM(AF6:AF7)</f>
        <v>175350.60530771012</v>
      </c>
      <c r="AG8" s="12">
        <f t="shared" ref="AG8" si="26">SUM(AG6:AG7)</f>
        <v>180611.12346694144</v>
      </c>
      <c r="AH8" s="12">
        <f t="shared" ref="AH8" si="27">SUM(AH6:AH7)</f>
        <v>186029.4571709497</v>
      </c>
      <c r="AI8" s="12">
        <f t="shared" ref="AI8" si="28">SUM(AI6:AI7)</f>
        <v>191610.34088607819</v>
      </c>
      <c r="AJ8" s="12">
        <f t="shared" ref="AJ8" si="29">SUM(AJ6:AJ7)</f>
        <v>197358.65111266053</v>
      </c>
      <c r="AK8" s="12">
        <f t="shared" ref="AK8" si="30">SUM(AK6:AK7)</f>
        <v>203279.41064604034</v>
      </c>
      <c r="AL8" s="12">
        <f t="shared" ref="AL8" si="31">SUM(AL6:AL7)</f>
        <v>209377.79296542157</v>
      </c>
      <c r="AM8" s="12">
        <f t="shared" ref="AM8" si="32">SUM(AM6:AM7)</f>
        <v>215659.12675438423</v>
      </c>
      <c r="AN8" s="12">
        <f t="shared" ref="AN8" si="33">SUM(AN6:AN7)</f>
        <v>222128.90055701576</v>
      </c>
      <c r="AO8" s="12">
        <f t="shared" ref="AO8" si="34">SUM(AO6:AO7)</f>
        <v>228792.76757372625</v>
      </c>
      <c r="AP8" s="12">
        <f t="shared" ref="AP8" si="35">SUM(AP6:AP7)</f>
        <v>235656.55060093803</v>
      </c>
      <c r="AQ8" s="12">
        <f t="shared" ref="AQ8" si="36">SUM(AQ6:AQ7)</f>
        <v>242726.24711896619</v>
      </c>
      <c r="AR8" s="12">
        <f t="shared" ref="AR8" si="37">SUM(AR6:AR7)</f>
        <v>250008.03453253518</v>
      </c>
      <c r="AS8" s="12">
        <f t="shared" ref="AS8" si="38">SUM(AS6:AS7)</f>
        <v>257508.27556851125</v>
      </c>
      <c r="AT8" s="12">
        <f t="shared" ref="AT8" si="39">SUM(AT6:AT7)</f>
        <v>265233.52383556659</v>
      </c>
      <c r="AU8" s="12">
        <f t="shared" ref="AU8" si="40">SUM(AU6:AU7)</f>
        <v>273190.52955063363</v>
      </c>
      <c r="AV8" s="12">
        <f t="shared" ref="AV8" si="41">SUM(AV6:AV7)</f>
        <v>281386.24543715263</v>
      </c>
      <c r="AW8" s="12">
        <f t="shared" ref="AW8" si="42">SUM(AW6:AW7)</f>
        <v>289827.83280026721</v>
      </c>
      <c r="AX8" s="12">
        <f t="shared" ref="AX8" si="43">SUM(AX6:AX7)</f>
        <v>298522.66778427525</v>
      </c>
      <c r="AY8" s="12">
        <f t="shared" ref="AY8" si="44">SUM(AY6:AY7)</f>
        <v>307478.3478178035</v>
      </c>
    </row>
    <row r="9" spans="1:51" x14ac:dyDescent="0.2">
      <c r="H9" s="12"/>
      <c r="I9" s="12"/>
      <c r="J9" s="12"/>
      <c r="K9" s="12"/>
      <c r="L9" s="26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">
      <c r="B10" s="4" t="s">
        <v>9</v>
      </c>
      <c r="H10" s="12"/>
      <c r="I10" s="12"/>
      <c r="J10" s="12"/>
      <c r="K10" s="12"/>
      <c r="L10" s="26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">
      <c r="B11" s="2" t="s">
        <v>5</v>
      </c>
      <c r="H11" s="10">
        <f>1500*12</f>
        <v>18000</v>
      </c>
      <c r="I11" s="10">
        <f t="shared" ref="I11:L11" si="45">1500*12</f>
        <v>18000</v>
      </c>
      <c r="J11" s="10">
        <f t="shared" si="45"/>
        <v>18000</v>
      </c>
      <c r="K11" s="10">
        <f t="shared" si="45"/>
        <v>18000</v>
      </c>
      <c r="L11" s="24">
        <f t="shared" si="45"/>
        <v>18000</v>
      </c>
      <c r="M11" s="12">
        <f>L11</f>
        <v>18000</v>
      </c>
      <c r="N11" s="12">
        <f t="shared" ref="N11:AK11" si="46">M11</f>
        <v>18000</v>
      </c>
      <c r="O11" s="12">
        <f t="shared" si="46"/>
        <v>18000</v>
      </c>
      <c r="P11" s="12">
        <f t="shared" si="46"/>
        <v>18000</v>
      </c>
      <c r="Q11" s="12">
        <f t="shared" si="46"/>
        <v>18000</v>
      </c>
      <c r="R11" s="12">
        <f t="shared" si="46"/>
        <v>18000</v>
      </c>
      <c r="S11" s="12">
        <f t="shared" si="46"/>
        <v>18000</v>
      </c>
      <c r="T11" s="12">
        <f t="shared" si="46"/>
        <v>18000</v>
      </c>
      <c r="U11" s="12">
        <f t="shared" si="46"/>
        <v>18000</v>
      </c>
      <c r="V11" s="12">
        <f t="shared" si="46"/>
        <v>18000</v>
      </c>
      <c r="W11" s="12">
        <f t="shared" si="46"/>
        <v>18000</v>
      </c>
      <c r="X11" s="12">
        <f t="shared" si="46"/>
        <v>18000</v>
      </c>
      <c r="Y11" s="12">
        <f t="shared" si="46"/>
        <v>18000</v>
      </c>
      <c r="Z11" s="12">
        <f t="shared" si="46"/>
        <v>18000</v>
      </c>
      <c r="AA11" s="12">
        <f t="shared" si="46"/>
        <v>18000</v>
      </c>
      <c r="AB11" s="12">
        <f t="shared" si="46"/>
        <v>18000</v>
      </c>
      <c r="AC11" s="12">
        <f t="shared" si="46"/>
        <v>18000</v>
      </c>
      <c r="AD11" s="12">
        <f t="shared" si="46"/>
        <v>18000</v>
      </c>
      <c r="AE11" s="12">
        <f t="shared" si="46"/>
        <v>18000</v>
      </c>
      <c r="AF11" s="12">
        <f t="shared" si="46"/>
        <v>18000</v>
      </c>
      <c r="AG11" s="12">
        <f t="shared" si="46"/>
        <v>18000</v>
      </c>
      <c r="AH11" s="12">
        <f t="shared" si="46"/>
        <v>18000</v>
      </c>
      <c r="AI11" s="12">
        <f t="shared" si="46"/>
        <v>18000</v>
      </c>
      <c r="AJ11" s="12">
        <f t="shared" si="46"/>
        <v>18000</v>
      </c>
      <c r="AK11" s="12">
        <f t="shared" si="46"/>
        <v>18000</v>
      </c>
      <c r="AL11" s="12"/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</row>
    <row r="12" spans="1:51" x14ac:dyDescent="0.2">
      <c r="B12" s="2" t="s">
        <v>14</v>
      </c>
      <c r="H12" s="10">
        <f>300*12</f>
        <v>3600</v>
      </c>
      <c r="I12" s="10">
        <f t="shared" ref="I12:L12" si="47">300*12</f>
        <v>3600</v>
      </c>
      <c r="J12" s="10">
        <f t="shared" si="47"/>
        <v>3600</v>
      </c>
      <c r="K12" s="10">
        <f t="shared" si="47"/>
        <v>3600</v>
      </c>
      <c r="L12" s="24">
        <f t="shared" si="47"/>
        <v>3600</v>
      </c>
      <c r="M12" s="12">
        <f>L12</f>
        <v>3600</v>
      </c>
      <c r="N12" s="12">
        <f t="shared" ref="N12:Q12" si="48">M12</f>
        <v>3600</v>
      </c>
      <c r="O12" s="12">
        <f t="shared" si="48"/>
        <v>3600</v>
      </c>
      <c r="P12" s="12">
        <f t="shared" si="48"/>
        <v>3600</v>
      </c>
      <c r="Q12" s="12">
        <f t="shared" si="48"/>
        <v>3600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</row>
    <row r="13" spans="1:51" x14ac:dyDescent="0.2">
      <c r="B13" s="2" t="s">
        <v>16</v>
      </c>
      <c r="H13" s="10">
        <v>250</v>
      </c>
      <c r="I13" s="10">
        <v>300</v>
      </c>
      <c r="J13" s="10">
        <v>350</v>
      </c>
      <c r="K13" s="10">
        <v>400</v>
      </c>
      <c r="L13" s="24">
        <v>450</v>
      </c>
      <c r="M13" s="12">
        <f>M6*M34</f>
        <v>500</v>
      </c>
      <c r="N13" s="12">
        <f t="shared" ref="N13:AY13" si="49">N6*N34</f>
        <v>515</v>
      </c>
      <c r="O13" s="12">
        <f t="shared" si="49"/>
        <v>530.45000000000005</v>
      </c>
      <c r="P13" s="12">
        <f t="shared" si="49"/>
        <v>546.36350000000004</v>
      </c>
      <c r="Q13" s="12">
        <f t="shared" si="49"/>
        <v>562.75440500000002</v>
      </c>
      <c r="R13" s="12">
        <f t="shared" si="49"/>
        <v>579.63703714999997</v>
      </c>
      <c r="S13" s="12">
        <f t="shared" si="49"/>
        <v>597.02614826449997</v>
      </c>
      <c r="T13" s="12">
        <f t="shared" si="49"/>
        <v>614.93693271243501</v>
      </c>
      <c r="U13" s="12">
        <f t="shared" si="49"/>
        <v>633.38504069380804</v>
      </c>
      <c r="V13" s="12">
        <f t="shared" si="49"/>
        <v>652.38659191462239</v>
      </c>
      <c r="W13" s="12">
        <f t="shared" si="49"/>
        <v>671.95818967206094</v>
      </c>
      <c r="X13" s="12">
        <f t="shared" si="49"/>
        <v>692.11693536222288</v>
      </c>
      <c r="Y13" s="12">
        <f t="shared" si="49"/>
        <v>712.88044342308956</v>
      </c>
      <c r="Z13" s="12">
        <f t="shared" si="49"/>
        <v>734.2668567257823</v>
      </c>
      <c r="AA13" s="12">
        <f t="shared" si="49"/>
        <v>756.29486242755581</v>
      </c>
      <c r="AB13" s="12">
        <f t="shared" si="49"/>
        <v>778.98370830038243</v>
      </c>
      <c r="AC13" s="12">
        <f t="shared" si="49"/>
        <v>802.353219549394</v>
      </c>
      <c r="AD13" s="12">
        <f t="shared" si="49"/>
        <v>826.42381613587588</v>
      </c>
      <c r="AE13" s="12">
        <f t="shared" si="49"/>
        <v>851.2165306199521</v>
      </c>
      <c r="AF13" s="12">
        <f t="shared" si="49"/>
        <v>876.75302653855067</v>
      </c>
      <c r="AG13" s="12">
        <f t="shared" si="49"/>
        <v>903.05561733470722</v>
      </c>
      <c r="AH13" s="12">
        <f t="shared" si="49"/>
        <v>930.14728585474847</v>
      </c>
      <c r="AI13" s="12">
        <f t="shared" si="49"/>
        <v>958.05170443039094</v>
      </c>
      <c r="AJ13" s="12">
        <f t="shared" si="49"/>
        <v>986.79325556330264</v>
      </c>
      <c r="AK13" s="12">
        <f t="shared" si="49"/>
        <v>1016.3970532302018</v>
      </c>
      <c r="AL13" s="12">
        <f t="shared" si="49"/>
        <v>1046.8889648271079</v>
      </c>
      <c r="AM13" s="12">
        <f t="shared" si="49"/>
        <v>1078.2956337719211</v>
      </c>
      <c r="AN13" s="12">
        <f t="shared" si="49"/>
        <v>1110.6445027850789</v>
      </c>
      <c r="AO13" s="12">
        <f t="shared" si="49"/>
        <v>1143.9638378686313</v>
      </c>
      <c r="AP13" s="12">
        <f t="shared" si="49"/>
        <v>1178.2827530046902</v>
      </c>
      <c r="AQ13" s="12">
        <f t="shared" si="49"/>
        <v>1213.631235594831</v>
      </c>
      <c r="AR13" s="12">
        <f t="shared" si="49"/>
        <v>1250.040172662676</v>
      </c>
      <c r="AS13" s="12">
        <f t="shared" si="49"/>
        <v>1287.5413778425564</v>
      </c>
      <c r="AT13" s="12">
        <f t="shared" si="49"/>
        <v>1326.1676191778331</v>
      </c>
      <c r="AU13" s="12">
        <f t="shared" si="49"/>
        <v>1365.9526477531681</v>
      </c>
      <c r="AV13" s="12">
        <f t="shared" si="49"/>
        <v>1406.9312271857632</v>
      </c>
      <c r="AW13" s="12">
        <f t="shared" si="49"/>
        <v>1449.139164001336</v>
      </c>
      <c r="AX13" s="12">
        <f t="shared" si="49"/>
        <v>1492.6133389213762</v>
      </c>
      <c r="AY13" s="12">
        <f t="shared" si="49"/>
        <v>1537.3917390890176</v>
      </c>
    </row>
    <row r="14" spans="1:51" x14ac:dyDescent="0.2">
      <c r="B14" s="2" t="s">
        <v>17</v>
      </c>
      <c r="H14" s="10">
        <v>4500</v>
      </c>
      <c r="I14" s="10">
        <v>5400</v>
      </c>
      <c r="J14" s="10">
        <v>6300</v>
      </c>
      <c r="K14" s="10">
        <v>7200</v>
      </c>
      <c r="L14" s="24">
        <v>8100</v>
      </c>
      <c r="M14" s="12">
        <f>M35*M6</f>
        <v>9000</v>
      </c>
      <c r="N14" s="12">
        <f t="shared" ref="N14:AY14" si="50">N35*N6</f>
        <v>9270</v>
      </c>
      <c r="O14" s="12">
        <f t="shared" si="50"/>
        <v>9548.1</v>
      </c>
      <c r="P14" s="12">
        <f t="shared" si="50"/>
        <v>9834.5429999999997</v>
      </c>
      <c r="Q14" s="12">
        <f t="shared" si="50"/>
        <v>10129.57929</v>
      </c>
      <c r="R14" s="12">
        <f t="shared" si="50"/>
        <v>10433.466668699999</v>
      </c>
      <c r="S14" s="12">
        <f t="shared" si="50"/>
        <v>10746.470668761</v>
      </c>
      <c r="T14" s="12">
        <f t="shared" si="50"/>
        <v>11068.86478882383</v>
      </c>
      <c r="U14" s="12">
        <f t="shared" si="50"/>
        <v>11400.930732488545</v>
      </c>
      <c r="V14" s="12">
        <f t="shared" si="50"/>
        <v>11742.958654463202</v>
      </c>
      <c r="W14" s="12">
        <f t="shared" si="50"/>
        <v>12095.247414097097</v>
      </c>
      <c r="X14" s="12">
        <f t="shared" si="50"/>
        <v>12458.104836520011</v>
      </c>
      <c r="Y14" s="12">
        <f t="shared" si="50"/>
        <v>12831.847981615612</v>
      </c>
      <c r="Z14" s="12">
        <f t="shared" si="50"/>
        <v>13216.80342106408</v>
      </c>
      <c r="AA14" s="12">
        <f t="shared" si="50"/>
        <v>13613.307523696003</v>
      </c>
      <c r="AB14" s="12">
        <f t="shared" si="50"/>
        <v>14021.706749406883</v>
      </c>
      <c r="AC14" s="12">
        <f t="shared" si="50"/>
        <v>14442.357951889091</v>
      </c>
      <c r="AD14" s="12">
        <f t="shared" si="50"/>
        <v>14875.628690445765</v>
      </c>
      <c r="AE14" s="12">
        <f t="shared" si="50"/>
        <v>15321.897551159138</v>
      </c>
      <c r="AF14" s="12">
        <f t="shared" si="50"/>
        <v>15781.554477693911</v>
      </c>
      <c r="AG14" s="12">
        <f t="shared" si="50"/>
        <v>16255.001112024729</v>
      </c>
      <c r="AH14" s="12">
        <f t="shared" si="50"/>
        <v>16742.651145385473</v>
      </c>
      <c r="AI14" s="12">
        <f t="shared" si="50"/>
        <v>17244.930679747038</v>
      </c>
      <c r="AJ14" s="12">
        <f t="shared" si="50"/>
        <v>17762.278600139449</v>
      </c>
      <c r="AK14" s="12">
        <f t="shared" si="50"/>
        <v>18295.146958143629</v>
      </c>
      <c r="AL14" s="12">
        <f t="shared" si="50"/>
        <v>18844.00136688794</v>
      </c>
      <c r="AM14" s="12">
        <f t="shared" si="50"/>
        <v>19409.321407894578</v>
      </c>
      <c r="AN14" s="12">
        <f t="shared" si="50"/>
        <v>19991.601050131419</v>
      </c>
      <c r="AO14" s="12">
        <f t="shared" si="50"/>
        <v>20591.349081635362</v>
      </c>
      <c r="AP14" s="12">
        <f t="shared" si="50"/>
        <v>21209.089554084421</v>
      </c>
      <c r="AQ14" s="12">
        <f t="shared" si="50"/>
        <v>21845.362240706956</v>
      </c>
      <c r="AR14" s="12">
        <f t="shared" si="50"/>
        <v>22500.723107928166</v>
      </c>
      <c r="AS14" s="12">
        <f t="shared" si="50"/>
        <v>23175.744801166013</v>
      </c>
      <c r="AT14" s="12">
        <f t="shared" si="50"/>
        <v>23871.017145200993</v>
      </c>
      <c r="AU14" s="12">
        <f t="shared" si="50"/>
        <v>24587.147659557024</v>
      </c>
      <c r="AV14" s="12">
        <f t="shared" si="50"/>
        <v>25324.762089343734</v>
      </c>
      <c r="AW14" s="12">
        <f t="shared" si="50"/>
        <v>26084.504952024046</v>
      </c>
      <c r="AX14" s="12">
        <f t="shared" si="50"/>
        <v>26867.040100584771</v>
      </c>
      <c r="AY14" s="12">
        <f t="shared" si="50"/>
        <v>27673.051303602315</v>
      </c>
    </row>
    <row r="15" spans="1:51" x14ac:dyDescent="0.2">
      <c r="B15" s="2" t="s">
        <v>18</v>
      </c>
      <c r="H15" s="10">
        <f>100*12</f>
        <v>1200</v>
      </c>
      <c r="I15" s="10">
        <f t="shared" ref="I15:L15" si="51">100*12</f>
        <v>1200</v>
      </c>
      <c r="J15" s="10">
        <f t="shared" si="51"/>
        <v>1200</v>
      </c>
      <c r="K15" s="10">
        <f t="shared" si="51"/>
        <v>1200</v>
      </c>
      <c r="L15" s="24">
        <f t="shared" si="51"/>
        <v>1200</v>
      </c>
      <c r="M15" s="12">
        <f>L15</f>
        <v>1200</v>
      </c>
      <c r="N15" s="12">
        <f t="shared" ref="N15:AY15" si="52">M15</f>
        <v>1200</v>
      </c>
      <c r="O15" s="12">
        <f t="shared" si="52"/>
        <v>1200</v>
      </c>
      <c r="P15" s="12">
        <f t="shared" si="52"/>
        <v>1200</v>
      </c>
      <c r="Q15" s="12">
        <f t="shared" si="52"/>
        <v>1200</v>
      </c>
      <c r="R15" s="12">
        <f t="shared" si="52"/>
        <v>1200</v>
      </c>
      <c r="S15" s="12">
        <f t="shared" si="52"/>
        <v>1200</v>
      </c>
      <c r="T15" s="12">
        <f t="shared" si="52"/>
        <v>1200</v>
      </c>
      <c r="U15" s="12">
        <f t="shared" si="52"/>
        <v>1200</v>
      </c>
      <c r="V15" s="12">
        <f t="shared" si="52"/>
        <v>1200</v>
      </c>
      <c r="W15" s="12">
        <f t="shared" si="52"/>
        <v>1200</v>
      </c>
      <c r="X15" s="12">
        <f t="shared" si="52"/>
        <v>1200</v>
      </c>
      <c r="Y15" s="12">
        <f t="shared" si="52"/>
        <v>1200</v>
      </c>
      <c r="Z15" s="12">
        <f t="shared" si="52"/>
        <v>1200</v>
      </c>
      <c r="AA15" s="12">
        <f t="shared" si="52"/>
        <v>1200</v>
      </c>
      <c r="AB15" s="12">
        <f t="shared" si="52"/>
        <v>1200</v>
      </c>
      <c r="AC15" s="12">
        <f t="shared" si="52"/>
        <v>1200</v>
      </c>
      <c r="AD15" s="12">
        <f t="shared" si="52"/>
        <v>1200</v>
      </c>
      <c r="AE15" s="12">
        <f t="shared" si="52"/>
        <v>1200</v>
      </c>
      <c r="AF15" s="12">
        <f t="shared" si="52"/>
        <v>1200</v>
      </c>
      <c r="AG15" s="12">
        <f t="shared" si="52"/>
        <v>1200</v>
      </c>
      <c r="AH15" s="12">
        <f t="shared" si="52"/>
        <v>1200</v>
      </c>
      <c r="AI15" s="12">
        <f t="shared" si="52"/>
        <v>1200</v>
      </c>
      <c r="AJ15" s="12">
        <f t="shared" si="52"/>
        <v>1200</v>
      </c>
      <c r="AK15" s="12">
        <f t="shared" si="52"/>
        <v>1200</v>
      </c>
      <c r="AL15" s="12">
        <f t="shared" si="52"/>
        <v>1200</v>
      </c>
      <c r="AM15" s="12">
        <f t="shared" si="52"/>
        <v>1200</v>
      </c>
      <c r="AN15" s="12">
        <f t="shared" si="52"/>
        <v>1200</v>
      </c>
      <c r="AO15" s="12">
        <f t="shared" si="52"/>
        <v>1200</v>
      </c>
      <c r="AP15" s="12">
        <f t="shared" si="52"/>
        <v>1200</v>
      </c>
      <c r="AQ15" s="12">
        <f t="shared" si="52"/>
        <v>1200</v>
      </c>
      <c r="AR15" s="12">
        <f t="shared" si="52"/>
        <v>1200</v>
      </c>
      <c r="AS15" s="12">
        <f t="shared" si="52"/>
        <v>1200</v>
      </c>
      <c r="AT15" s="12">
        <f t="shared" si="52"/>
        <v>1200</v>
      </c>
      <c r="AU15" s="12">
        <f t="shared" si="52"/>
        <v>1200</v>
      </c>
      <c r="AV15" s="12">
        <f t="shared" si="52"/>
        <v>1200</v>
      </c>
      <c r="AW15" s="12">
        <f t="shared" si="52"/>
        <v>1200</v>
      </c>
      <c r="AX15" s="12">
        <f t="shared" si="52"/>
        <v>1200</v>
      </c>
      <c r="AY15" s="12">
        <f t="shared" si="52"/>
        <v>1200</v>
      </c>
    </row>
    <row r="16" spans="1:51" x14ac:dyDescent="0.2">
      <c r="B16" s="2" t="s">
        <v>6</v>
      </c>
      <c r="H16" s="10">
        <v>6000</v>
      </c>
      <c r="I16" s="10">
        <v>7200</v>
      </c>
      <c r="J16" s="10">
        <v>8400</v>
      </c>
      <c r="K16" s="10">
        <v>9600</v>
      </c>
      <c r="L16" s="24">
        <v>10800</v>
      </c>
      <c r="M16" s="12">
        <f>M37*M6</f>
        <v>12000</v>
      </c>
      <c r="N16" s="12">
        <f t="shared" ref="N16:AY16" si="53">N37*N6</f>
        <v>12360</v>
      </c>
      <c r="O16" s="12">
        <f t="shared" si="53"/>
        <v>12730.8</v>
      </c>
      <c r="P16" s="12">
        <f t="shared" si="53"/>
        <v>13112.723999999998</v>
      </c>
      <c r="Q16" s="12">
        <f t="shared" si="53"/>
        <v>13506.10572</v>
      </c>
      <c r="R16" s="12">
        <f t="shared" si="53"/>
        <v>13911.288891599999</v>
      </c>
      <c r="S16" s="12">
        <f t="shared" si="53"/>
        <v>14328.627558348</v>
      </c>
      <c r="T16" s="12">
        <f t="shared" si="53"/>
        <v>14758.48638509844</v>
      </c>
      <c r="U16" s="12">
        <f t="shared" si="53"/>
        <v>15201.240976651392</v>
      </c>
      <c r="V16" s="12">
        <f t="shared" si="53"/>
        <v>15657.278205950935</v>
      </c>
      <c r="W16" s="12">
        <f t="shared" si="53"/>
        <v>16126.996552129463</v>
      </c>
      <c r="X16" s="12">
        <f t="shared" si="53"/>
        <v>16610.806448693347</v>
      </c>
      <c r="Y16" s="12">
        <f t="shared" si="53"/>
        <v>17109.130642154149</v>
      </c>
      <c r="Z16" s="12">
        <f t="shared" si="53"/>
        <v>17622.404561418774</v>
      </c>
      <c r="AA16" s="12">
        <f t="shared" si="53"/>
        <v>18151.076698261339</v>
      </c>
      <c r="AB16" s="12">
        <f t="shared" si="53"/>
        <v>18695.608999209177</v>
      </c>
      <c r="AC16" s="12">
        <f t="shared" si="53"/>
        <v>19256.477269185456</v>
      </c>
      <c r="AD16" s="12">
        <f t="shared" si="53"/>
        <v>19834.171587261018</v>
      </c>
      <c r="AE16" s="12">
        <f t="shared" si="53"/>
        <v>20429.196734878849</v>
      </c>
      <c r="AF16" s="12">
        <f t="shared" si="53"/>
        <v>21042.072636925215</v>
      </c>
      <c r="AG16" s="12">
        <f t="shared" si="53"/>
        <v>21673.334816032973</v>
      </c>
      <c r="AH16" s="12">
        <f t="shared" si="53"/>
        <v>22323.534860513962</v>
      </c>
      <c r="AI16" s="12">
        <f t="shared" si="53"/>
        <v>22993.240906329382</v>
      </c>
      <c r="AJ16" s="12">
        <f t="shared" si="53"/>
        <v>23683.038133519261</v>
      </c>
      <c r="AK16" s="12">
        <f t="shared" si="53"/>
        <v>24393.529277524842</v>
      </c>
      <c r="AL16" s="12">
        <f t="shared" si="53"/>
        <v>25125.335155850589</v>
      </c>
      <c r="AM16" s="12">
        <f t="shared" si="53"/>
        <v>25879.095210526106</v>
      </c>
      <c r="AN16" s="12">
        <f t="shared" si="53"/>
        <v>26655.468066841891</v>
      </c>
      <c r="AO16" s="12">
        <f t="shared" si="53"/>
        <v>27455.132108847149</v>
      </c>
      <c r="AP16" s="12">
        <f t="shared" si="53"/>
        <v>28278.786072112562</v>
      </c>
      <c r="AQ16" s="12">
        <f t="shared" si="53"/>
        <v>29127.149654275941</v>
      </c>
      <c r="AR16" s="12">
        <f t="shared" si="53"/>
        <v>30000.964143904221</v>
      </c>
      <c r="AS16" s="12">
        <f t="shared" si="53"/>
        <v>30900.993068221349</v>
      </c>
      <c r="AT16" s="12">
        <f t="shared" si="53"/>
        <v>31828.022860267989</v>
      </c>
      <c r="AU16" s="12">
        <f t="shared" si="53"/>
        <v>32782.863546076034</v>
      </c>
      <c r="AV16" s="12">
        <f t="shared" si="53"/>
        <v>33766.349452458315</v>
      </c>
      <c r="AW16" s="12">
        <f t="shared" si="53"/>
        <v>34779.339936032062</v>
      </c>
      <c r="AX16" s="12">
        <f t="shared" si="53"/>
        <v>35822.720134113028</v>
      </c>
      <c r="AY16" s="12">
        <f t="shared" si="53"/>
        <v>36897.401738136417</v>
      </c>
    </row>
    <row r="17" spans="2:51" x14ac:dyDescent="0.2">
      <c r="H17" s="9"/>
      <c r="I17" s="9"/>
      <c r="J17" s="9"/>
      <c r="K17" s="9"/>
      <c r="L17" s="23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</row>
    <row r="18" spans="2:51" x14ac:dyDescent="0.2">
      <c r="B18" s="3"/>
      <c r="C18" s="3" t="s">
        <v>10</v>
      </c>
      <c r="H18" s="12">
        <f>SUM(H11:H17)</f>
        <v>33550</v>
      </c>
      <c r="I18" s="12">
        <f>SUM(I11:I17)</f>
        <v>35700</v>
      </c>
      <c r="J18" s="12">
        <f>SUM(J11:J17)</f>
        <v>37850</v>
      </c>
      <c r="K18" s="12">
        <f>SUM(K11:K17)</f>
        <v>40000</v>
      </c>
      <c r="L18" s="26">
        <f>SUM(L11:L17)</f>
        <v>42150</v>
      </c>
      <c r="M18" s="12">
        <f t="shared" ref="M18:AY18" si="54">SUM(M11:M17)</f>
        <v>44300</v>
      </c>
      <c r="N18" s="12">
        <f t="shared" si="54"/>
        <v>44945</v>
      </c>
      <c r="O18" s="12">
        <f t="shared" si="54"/>
        <v>45609.350000000006</v>
      </c>
      <c r="P18" s="12">
        <f t="shared" si="54"/>
        <v>46293.630499999999</v>
      </c>
      <c r="Q18" s="12">
        <f t="shared" si="54"/>
        <v>46998.439415000001</v>
      </c>
      <c r="R18" s="12">
        <f t="shared" si="54"/>
        <v>44124.392597450002</v>
      </c>
      <c r="S18" s="12">
        <f t="shared" si="54"/>
        <v>44872.124375373503</v>
      </c>
      <c r="T18" s="12">
        <f t="shared" si="54"/>
        <v>45642.288106634704</v>
      </c>
      <c r="U18" s="12">
        <f t="shared" si="54"/>
        <v>46435.556749833748</v>
      </c>
      <c r="V18" s="12">
        <f t="shared" si="54"/>
        <v>47252.623452328757</v>
      </c>
      <c r="W18" s="12">
        <f t="shared" si="54"/>
        <v>48094.202155898623</v>
      </c>
      <c r="X18" s="12">
        <f t="shared" si="54"/>
        <v>48961.028220575579</v>
      </c>
      <c r="Y18" s="12">
        <f t="shared" si="54"/>
        <v>49853.859067192854</v>
      </c>
      <c r="Z18" s="12">
        <f t="shared" si="54"/>
        <v>50773.474839208633</v>
      </c>
      <c r="AA18" s="12">
        <f t="shared" si="54"/>
        <v>51720.679084384901</v>
      </c>
      <c r="AB18" s="12">
        <f t="shared" si="54"/>
        <v>52696.299456916444</v>
      </c>
      <c r="AC18" s="12">
        <f t="shared" si="54"/>
        <v>53701.188440623941</v>
      </c>
      <c r="AD18" s="12">
        <f t="shared" si="54"/>
        <v>54736.224093842655</v>
      </c>
      <c r="AE18" s="12">
        <f t="shared" si="54"/>
        <v>55802.310816657933</v>
      </c>
      <c r="AF18" s="12">
        <f t="shared" si="54"/>
        <v>56900.380141157679</v>
      </c>
      <c r="AG18" s="12">
        <f t="shared" si="54"/>
        <v>58031.391545392413</v>
      </c>
      <c r="AH18" s="12">
        <f t="shared" si="54"/>
        <v>59196.333291754185</v>
      </c>
      <c r="AI18" s="12">
        <f t="shared" si="54"/>
        <v>60396.223290506816</v>
      </c>
      <c r="AJ18" s="12">
        <f t="shared" si="54"/>
        <v>61632.109989222008</v>
      </c>
      <c r="AK18" s="12">
        <f t="shared" si="54"/>
        <v>62905.073288898668</v>
      </c>
      <c r="AL18" s="12">
        <f t="shared" si="54"/>
        <v>46216.225487565636</v>
      </c>
      <c r="AM18" s="12">
        <f t="shared" si="54"/>
        <v>47566.712252192607</v>
      </c>
      <c r="AN18" s="12">
        <f t="shared" si="54"/>
        <v>48957.71361975839</v>
      </c>
      <c r="AO18" s="12">
        <f t="shared" si="54"/>
        <v>50390.44502835114</v>
      </c>
      <c r="AP18" s="12">
        <f t="shared" si="54"/>
        <v>51866.158379201675</v>
      </c>
      <c r="AQ18" s="12">
        <f t="shared" si="54"/>
        <v>53386.14313057773</v>
      </c>
      <c r="AR18" s="12">
        <f t="shared" si="54"/>
        <v>54951.727424495068</v>
      </c>
      <c r="AS18" s="12">
        <f t="shared" si="54"/>
        <v>56564.279247229919</v>
      </c>
      <c r="AT18" s="12">
        <f t="shared" si="54"/>
        <v>58225.207624646813</v>
      </c>
      <c r="AU18" s="12">
        <f t="shared" si="54"/>
        <v>59935.963853386231</v>
      </c>
      <c r="AV18" s="12">
        <f t="shared" si="54"/>
        <v>61698.042768987812</v>
      </c>
      <c r="AW18" s="12">
        <f t="shared" si="54"/>
        <v>63512.984052057443</v>
      </c>
      <c r="AX18" s="12">
        <f t="shared" si="54"/>
        <v>65382.373573619174</v>
      </c>
      <c r="AY18" s="12">
        <f t="shared" si="54"/>
        <v>67307.844780827756</v>
      </c>
    </row>
    <row r="19" spans="2:51" x14ac:dyDescent="0.2">
      <c r="H19" s="12"/>
      <c r="I19" s="12"/>
      <c r="J19" s="12"/>
      <c r="K19" s="12"/>
      <c r="L19" s="26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 x14ac:dyDescent="0.2">
      <c r="B20" s="1" t="s">
        <v>11</v>
      </c>
      <c r="C20" s="1"/>
      <c r="D20" s="1"/>
      <c r="E20" s="1"/>
      <c r="F20" s="1"/>
      <c r="G20" s="1"/>
      <c r="H20" s="13">
        <f>H8-H18</f>
        <v>16450</v>
      </c>
      <c r="I20" s="13">
        <f>I8-I18</f>
        <v>24300</v>
      </c>
      <c r="J20" s="13">
        <f>J8-J18</f>
        <v>32150</v>
      </c>
      <c r="K20" s="13">
        <f>K8-K18</f>
        <v>40000</v>
      </c>
      <c r="L20" s="27">
        <f>L8-L18</f>
        <v>47850</v>
      </c>
      <c r="M20" s="13">
        <f t="shared" ref="M20:AY20" si="55">M8-M18</f>
        <v>55700</v>
      </c>
      <c r="N20" s="13">
        <f t="shared" si="55"/>
        <v>58055</v>
      </c>
      <c r="O20" s="13">
        <f t="shared" si="55"/>
        <v>60480.649999999994</v>
      </c>
      <c r="P20" s="13">
        <f t="shared" si="55"/>
        <v>62979.069499999998</v>
      </c>
      <c r="Q20" s="13">
        <f t="shared" si="55"/>
        <v>65552.441584999993</v>
      </c>
      <c r="R20" s="13">
        <f t="shared" si="55"/>
        <v>71803.01483254999</v>
      </c>
      <c r="S20" s="13">
        <f t="shared" si="55"/>
        <v>74533.105277526498</v>
      </c>
      <c r="T20" s="13">
        <f t="shared" si="55"/>
        <v>77345.098435852298</v>
      </c>
      <c r="U20" s="13">
        <f t="shared" si="55"/>
        <v>80241.451388927861</v>
      </c>
      <c r="V20" s="13">
        <f t="shared" si="55"/>
        <v>83224.69493059571</v>
      </c>
      <c r="W20" s="13">
        <f t="shared" si="55"/>
        <v>86297.43577851358</v>
      </c>
      <c r="X20" s="13">
        <f t="shared" si="55"/>
        <v>89462.358851868994</v>
      </c>
      <c r="Y20" s="13">
        <f t="shared" si="55"/>
        <v>92722.229617425066</v>
      </c>
      <c r="Z20" s="13">
        <f t="shared" si="55"/>
        <v>96079.896505947821</v>
      </c>
      <c r="AA20" s="13">
        <f t="shared" si="55"/>
        <v>99538.293401126255</v>
      </c>
      <c r="AB20" s="13">
        <f t="shared" si="55"/>
        <v>103100.44220316004</v>
      </c>
      <c r="AC20" s="13">
        <f t="shared" si="55"/>
        <v>106769.45546925486</v>
      </c>
      <c r="AD20" s="13">
        <f t="shared" si="55"/>
        <v>110548.53913333251</v>
      </c>
      <c r="AE20" s="13">
        <f t="shared" si="55"/>
        <v>114440.99530733249</v>
      </c>
      <c r="AF20" s="13">
        <f t="shared" si="55"/>
        <v>118450.22516655244</v>
      </c>
      <c r="AG20" s="13">
        <f t="shared" si="55"/>
        <v>122579.73192154903</v>
      </c>
      <c r="AH20" s="13">
        <f t="shared" si="55"/>
        <v>126833.12387919551</v>
      </c>
      <c r="AI20" s="13">
        <f t="shared" si="55"/>
        <v>131214.11759557138</v>
      </c>
      <c r="AJ20" s="13">
        <f t="shared" si="55"/>
        <v>135726.54112343851</v>
      </c>
      <c r="AK20" s="13">
        <f t="shared" si="55"/>
        <v>140374.33735714166</v>
      </c>
      <c r="AL20" s="13">
        <f t="shared" si="55"/>
        <v>163161.56747785595</v>
      </c>
      <c r="AM20" s="13">
        <f t="shared" si="55"/>
        <v>168092.41450219162</v>
      </c>
      <c r="AN20" s="13">
        <f t="shared" si="55"/>
        <v>173171.18693725736</v>
      </c>
      <c r="AO20" s="13">
        <f t="shared" si="55"/>
        <v>178402.32254537509</v>
      </c>
      <c r="AP20" s="13">
        <f t="shared" si="55"/>
        <v>183790.39222173637</v>
      </c>
      <c r="AQ20" s="13">
        <f t="shared" si="55"/>
        <v>189340.10398838847</v>
      </c>
      <c r="AR20" s="13">
        <f t="shared" si="55"/>
        <v>195056.30710804011</v>
      </c>
      <c r="AS20" s="13">
        <f t="shared" si="55"/>
        <v>200943.99632128133</v>
      </c>
      <c r="AT20" s="13">
        <f t="shared" si="55"/>
        <v>207008.31621091979</v>
      </c>
      <c r="AU20" s="13">
        <f t="shared" si="55"/>
        <v>213254.5656972474</v>
      </c>
      <c r="AV20" s="13">
        <f t="shared" si="55"/>
        <v>219688.2026681648</v>
      </c>
      <c r="AW20" s="13">
        <f t="shared" si="55"/>
        <v>226314.84874820977</v>
      </c>
      <c r="AX20" s="13">
        <f t="shared" si="55"/>
        <v>233140.29421065608</v>
      </c>
      <c r="AY20" s="13">
        <f t="shared" si="55"/>
        <v>240170.50303697574</v>
      </c>
    </row>
    <row r="21" spans="2:51" x14ac:dyDescent="0.2">
      <c r="H21" s="12"/>
      <c r="I21" s="12"/>
      <c r="J21" s="12"/>
      <c r="K21" s="12"/>
      <c r="L21" s="26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 x14ac:dyDescent="0.2">
      <c r="B22" s="2" t="s">
        <v>0</v>
      </c>
      <c r="H22" s="10">
        <f>28%*H6</f>
        <v>14000.000000000002</v>
      </c>
      <c r="I22" s="10">
        <f t="shared" ref="I22:L22" si="56">28%*I6</f>
        <v>16800</v>
      </c>
      <c r="J22" s="10">
        <f t="shared" si="56"/>
        <v>19600.000000000004</v>
      </c>
      <c r="K22" s="10">
        <f t="shared" si="56"/>
        <v>22400.000000000004</v>
      </c>
      <c r="L22" s="24">
        <f t="shared" si="56"/>
        <v>25200.000000000004</v>
      </c>
      <c r="M22" s="12">
        <f>M6*M38</f>
        <v>28000.000000000004</v>
      </c>
      <c r="N22" s="12">
        <f t="shared" ref="N22:AY22" si="57">N6*N38</f>
        <v>28840.000000000004</v>
      </c>
      <c r="O22" s="12">
        <f t="shared" si="57"/>
        <v>29705.200000000004</v>
      </c>
      <c r="P22" s="12">
        <f t="shared" si="57"/>
        <v>30596.356000000003</v>
      </c>
      <c r="Q22" s="12">
        <f t="shared" si="57"/>
        <v>31514.24668</v>
      </c>
      <c r="R22" s="12">
        <f t="shared" si="57"/>
        <v>32459.6740804</v>
      </c>
      <c r="S22" s="12">
        <f t="shared" si="57"/>
        <v>33433.464302812004</v>
      </c>
      <c r="T22" s="12">
        <f t="shared" si="57"/>
        <v>34436.468231896361</v>
      </c>
      <c r="U22" s="12">
        <f t="shared" si="57"/>
        <v>35469.562278853256</v>
      </c>
      <c r="V22" s="12">
        <f t="shared" si="57"/>
        <v>36533.649147218857</v>
      </c>
      <c r="W22" s="12">
        <f t="shared" si="57"/>
        <v>37629.658621635419</v>
      </c>
      <c r="X22" s="12">
        <f t="shared" si="57"/>
        <v>38758.548380284483</v>
      </c>
      <c r="Y22" s="12">
        <f t="shared" si="57"/>
        <v>39921.304831693022</v>
      </c>
      <c r="Z22" s="12">
        <f t="shared" si="57"/>
        <v>41118.943976643808</v>
      </c>
      <c r="AA22" s="12">
        <f t="shared" si="57"/>
        <v>42352.512295943125</v>
      </c>
      <c r="AB22" s="12">
        <f t="shared" si="57"/>
        <v>43623.087664821418</v>
      </c>
      <c r="AC22" s="12">
        <f t="shared" si="57"/>
        <v>44931.780294766068</v>
      </c>
      <c r="AD22" s="12">
        <f t="shared" si="57"/>
        <v>46279.733703609054</v>
      </c>
      <c r="AE22" s="12">
        <f t="shared" si="57"/>
        <v>47668.125714717324</v>
      </c>
      <c r="AF22" s="12">
        <f t="shared" si="57"/>
        <v>49098.16948615884</v>
      </c>
      <c r="AG22" s="12">
        <f t="shared" si="57"/>
        <v>50571.114570743608</v>
      </c>
      <c r="AH22" s="12">
        <f t="shared" si="57"/>
        <v>52088.248007865921</v>
      </c>
      <c r="AI22" s="12">
        <f t="shared" si="57"/>
        <v>53650.895448101903</v>
      </c>
      <c r="AJ22" s="12">
        <f t="shared" si="57"/>
        <v>55260.422311544957</v>
      </c>
      <c r="AK22" s="12">
        <f t="shared" si="57"/>
        <v>56918.234980891299</v>
      </c>
      <c r="AL22" s="12">
        <f t="shared" si="57"/>
        <v>58625.782030318042</v>
      </c>
      <c r="AM22" s="12">
        <f t="shared" si="57"/>
        <v>60384.555491227591</v>
      </c>
      <c r="AN22" s="12">
        <f t="shared" si="57"/>
        <v>62196.092155964419</v>
      </c>
      <c r="AO22" s="12">
        <f t="shared" si="57"/>
        <v>64061.974920643355</v>
      </c>
      <c r="AP22" s="12">
        <f t="shared" si="57"/>
        <v>65983.834168262649</v>
      </c>
      <c r="AQ22" s="12">
        <f t="shared" si="57"/>
        <v>67963.34919331054</v>
      </c>
      <c r="AR22" s="12">
        <f t="shared" si="57"/>
        <v>70002.249669109864</v>
      </c>
      <c r="AS22" s="12">
        <f t="shared" si="57"/>
        <v>72102.317159183163</v>
      </c>
      <c r="AT22" s="12">
        <f t="shared" si="57"/>
        <v>74265.386673958652</v>
      </c>
      <c r="AU22" s="12">
        <f t="shared" si="57"/>
        <v>76493.348274177421</v>
      </c>
      <c r="AV22" s="12">
        <f t="shared" si="57"/>
        <v>78788.148722402737</v>
      </c>
      <c r="AW22" s="12">
        <f t="shared" si="57"/>
        <v>81151.793184074821</v>
      </c>
      <c r="AX22" s="12">
        <f t="shared" si="57"/>
        <v>83586.346979597074</v>
      </c>
      <c r="AY22" s="12">
        <f t="shared" si="57"/>
        <v>86093.937388984981</v>
      </c>
    </row>
    <row r="23" spans="2:51" x14ac:dyDescent="0.2">
      <c r="H23" s="12"/>
      <c r="I23" s="12"/>
      <c r="J23" s="12"/>
      <c r="K23" s="12"/>
      <c r="L23" s="26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 x14ac:dyDescent="0.2">
      <c r="B24" s="1" t="s">
        <v>3</v>
      </c>
      <c r="C24" s="1"/>
      <c r="D24" s="1"/>
      <c r="E24" s="1"/>
      <c r="F24" s="1"/>
      <c r="G24" s="1"/>
      <c r="H24" s="39">
        <f>H20-H22</f>
        <v>2449.9999999999982</v>
      </c>
      <c r="I24" s="39">
        <f t="shared" ref="I24:L24" si="58">I20-I22</f>
        <v>7500</v>
      </c>
      <c r="J24" s="39">
        <f t="shared" si="58"/>
        <v>12549.999999999996</v>
      </c>
      <c r="K24" s="39">
        <f t="shared" si="58"/>
        <v>17599.999999999996</v>
      </c>
      <c r="L24" s="38">
        <f t="shared" si="58"/>
        <v>22649.999999999996</v>
      </c>
      <c r="M24" s="13">
        <f>M20-M22</f>
        <v>27699.999999999996</v>
      </c>
      <c r="N24" s="13">
        <f t="shared" ref="N24:AY24" si="59">N20-N22</f>
        <v>29214.999999999996</v>
      </c>
      <c r="O24" s="13">
        <f t="shared" si="59"/>
        <v>30775.44999999999</v>
      </c>
      <c r="P24" s="13">
        <f t="shared" si="59"/>
        <v>32382.713499999994</v>
      </c>
      <c r="Q24" s="13">
        <f t="shared" si="59"/>
        <v>34038.194904999997</v>
      </c>
      <c r="R24" s="13">
        <f t="shared" si="59"/>
        <v>39343.34075214999</v>
      </c>
      <c r="S24" s="13">
        <f t="shared" si="59"/>
        <v>41099.640974714493</v>
      </c>
      <c r="T24" s="13">
        <f t="shared" si="59"/>
        <v>42908.630203955938</v>
      </c>
      <c r="U24" s="13">
        <f t="shared" si="59"/>
        <v>44771.889110074604</v>
      </c>
      <c r="V24" s="13">
        <f t="shared" si="59"/>
        <v>46691.045783376852</v>
      </c>
      <c r="W24" s="13">
        <f t="shared" si="59"/>
        <v>48667.777156878161</v>
      </c>
      <c r="X24" s="13">
        <f t="shared" si="59"/>
        <v>50703.810471584511</v>
      </c>
      <c r="Y24" s="13">
        <f t="shared" si="59"/>
        <v>52800.924785732044</v>
      </c>
      <c r="Z24" s="13">
        <f t="shared" si="59"/>
        <v>54960.952529304013</v>
      </c>
      <c r="AA24" s="13">
        <f t="shared" si="59"/>
        <v>57185.78110518313</v>
      </c>
      <c r="AB24" s="13">
        <f t="shared" si="59"/>
        <v>59477.354538338623</v>
      </c>
      <c r="AC24" s="13">
        <f t="shared" si="59"/>
        <v>61837.675174488788</v>
      </c>
      <c r="AD24" s="13">
        <f t="shared" si="59"/>
        <v>64268.805429723456</v>
      </c>
      <c r="AE24" s="13">
        <f t="shared" si="59"/>
        <v>66772.86959261517</v>
      </c>
      <c r="AF24" s="13">
        <f t="shared" si="59"/>
        <v>69352.055680393591</v>
      </c>
      <c r="AG24" s="13">
        <f t="shared" si="59"/>
        <v>72008.61735080542</v>
      </c>
      <c r="AH24" s="13">
        <f t="shared" si="59"/>
        <v>74744.875871329597</v>
      </c>
      <c r="AI24" s="13">
        <f t="shared" si="59"/>
        <v>77563.222147469482</v>
      </c>
      <c r="AJ24" s="13">
        <f t="shared" si="59"/>
        <v>80466.118811893553</v>
      </c>
      <c r="AK24" s="13">
        <f t="shared" si="59"/>
        <v>83456.102376250361</v>
      </c>
      <c r="AL24" s="13">
        <f t="shared" si="59"/>
        <v>104535.7854475379</v>
      </c>
      <c r="AM24" s="13">
        <f t="shared" si="59"/>
        <v>107707.85901096402</v>
      </c>
      <c r="AN24" s="13">
        <f t="shared" si="59"/>
        <v>110975.09478129294</v>
      </c>
      <c r="AO24" s="13">
        <f t="shared" si="59"/>
        <v>114340.34762473174</v>
      </c>
      <c r="AP24" s="13">
        <f t="shared" si="59"/>
        <v>117806.55805347372</v>
      </c>
      <c r="AQ24" s="13">
        <f t="shared" si="59"/>
        <v>121376.75479507793</v>
      </c>
      <c r="AR24" s="13">
        <f t="shared" si="59"/>
        <v>125054.05743893025</v>
      </c>
      <c r="AS24" s="13">
        <f t="shared" si="59"/>
        <v>128841.67916209817</v>
      </c>
      <c r="AT24" s="13">
        <f t="shared" si="59"/>
        <v>132742.92953696114</v>
      </c>
      <c r="AU24" s="13">
        <f t="shared" si="59"/>
        <v>136761.21742306999</v>
      </c>
      <c r="AV24" s="13">
        <f t="shared" si="59"/>
        <v>140900.05394576205</v>
      </c>
      <c r="AW24" s="13">
        <f t="shared" si="59"/>
        <v>145163.05556413496</v>
      </c>
      <c r="AX24" s="13">
        <f t="shared" si="59"/>
        <v>149553.94723105902</v>
      </c>
      <c r="AY24" s="13">
        <f t="shared" si="59"/>
        <v>154076.56564799076</v>
      </c>
    </row>
    <row r="25" spans="2:51" x14ac:dyDescent="0.2">
      <c r="L25" s="27"/>
    </row>
    <row r="26" spans="2:51" x14ac:dyDescent="0.2">
      <c r="B26" s="2" t="s">
        <v>28</v>
      </c>
      <c r="H26" s="8">
        <f>0+H24</f>
        <v>2449.9999999999982</v>
      </c>
      <c r="I26" s="8">
        <f>H26*(1+1%)+I24</f>
        <v>9974.4999999999982</v>
      </c>
      <c r="J26" s="8">
        <f t="shared" ref="J26:L26" si="60">I26*(1+1%)+J24</f>
        <v>22624.244999999995</v>
      </c>
      <c r="K26" s="8">
        <f t="shared" si="60"/>
        <v>40450.487449999993</v>
      </c>
      <c r="L26" s="33">
        <f t="shared" si="60"/>
        <v>63504.992324499995</v>
      </c>
      <c r="M26" s="8">
        <f>L26*(1+M39)+M24</f>
        <v>91840.04224774499</v>
      </c>
      <c r="N26" s="8">
        <f t="shared" ref="N26:AY26" si="61">M26*(1+N39)+N24</f>
        <v>121973.44267022244</v>
      </c>
      <c r="O26" s="8">
        <f t="shared" si="61"/>
        <v>153968.62709692467</v>
      </c>
      <c r="P26" s="8">
        <f t="shared" si="61"/>
        <v>187891.0268678939</v>
      </c>
      <c r="Q26" s="8">
        <f t="shared" si="61"/>
        <v>223808.13204157283</v>
      </c>
      <c r="R26" s="8">
        <f t="shared" si="61"/>
        <v>265389.55411413853</v>
      </c>
      <c r="S26" s="8">
        <f t="shared" si="61"/>
        <v>309143.0906299944</v>
      </c>
      <c r="T26" s="8">
        <f t="shared" si="61"/>
        <v>355143.15174025029</v>
      </c>
      <c r="U26" s="8">
        <f t="shared" si="61"/>
        <v>403466.47236772743</v>
      </c>
      <c r="V26" s="8">
        <f t="shared" si="61"/>
        <v>454192.18287478155</v>
      </c>
      <c r="W26" s="8">
        <f t="shared" si="61"/>
        <v>507401.88186040753</v>
      </c>
      <c r="X26" s="8">
        <f t="shared" si="61"/>
        <v>563179.71115059615</v>
      </c>
      <c r="Y26" s="8">
        <f t="shared" si="61"/>
        <v>621612.4330478342</v>
      </c>
      <c r="Z26" s="8">
        <f t="shared" si="61"/>
        <v>682789.50990761654</v>
      </c>
      <c r="AA26" s="8">
        <f t="shared" si="61"/>
        <v>746803.18611187593</v>
      </c>
      <c r="AB26" s="8">
        <f t="shared" si="61"/>
        <v>813748.57251133327</v>
      </c>
      <c r="AC26" s="8">
        <f t="shared" si="61"/>
        <v>883723.73341093538</v>
      </c>
      <c r="AD26" s="8">
        <f t="shared" si="61"/>
        <v>956829.77617476822</v>
      </c>
      <c r="AE26" s="8">
        <f t="shared" si="61"/>
        <v>1033170.9435291311</v>
      </c>
      <c r="AF26" s="8">
        <f t="shared" si="61"/>
        <v>1112854.7086448162</v>
      </c>
      <c r="AG26" s="8">
        <f t="shared" si="61"/>
        <v>1195991.8730820697</v>
      </c>
      <c r="AH26" s="8">
        <f t="shared" si="61"/>
        <v>1282696.66768422</v>
      </c>
      <c r="AI26" s="8">
        <f t="shared" si="61"/>
        <v>1373086.8565085316</v>
      </c>
      <c r="AJ26" s="8">
        <f t="shared" si="61"/>
        <v>1467283.8438855105</v>
      </c>
      <c r="AK26" s="8">
        <f t="shared" si="61"/>
        <v>1565412.7847006158</v>
      </c>
      <c r="AL26" s="8">
        <f t="shared" si="61"/>
        <v>1685602.6979951598</v>
      </c>
      <c r="AM26" s="8">
        <f t="shared" si="61"/>
        <v>1810166.5839860754</v>
      </c>
      <c r="AN26" s="8">
        <f t="shared" si="61"/>
        <v>1939243.3446072289</v>
      </c>
      <c r="AO26" s="8">
        <f t="shared" si="61"/>
        <v>2072976.1256780329</v>
      </c>
      <c r="AP26" s="8">
        <f t="shared" si="61"/>
        <v>2211512.4449882871</v>
      </c>
      <c r="AQ26" s="8">
        <f t="shared" si="61"/>
        <v>2355004.3242332479</v>
      </c>
      <c r="AR26" s="8">
        <f t="shared" si="61"/>
        <v>2503608.4249145105</v>
      </c>
      <c r="AS26" s="8">
        <f t="shared" si="61"/>
        <v>2657486.1883257539</v>
      </c>
      <c r="AT26" s="8">
        <f t="shared" si="61"/>
        <v>2816803.9797459724</v>
      </c>
      <c r="AU26" s="8">
        <f t="shared" si="61"/>
        <v>2981733.2369665019</v>
      </c>
      <c r="AV26" s="8">
        <f t="shared" si="61"/>
        <v>3152450.6232819292</v>
      </c>
      <c r="AW26" s="8">
        <f t="shared" si="61"/>
        <v>3329138.1850788835</v>
      </c>
      <c r="AX26" s="8">
        <f t="shared" si="61"/>
        <v>3511983.5141607313</v>
      </c>
      <c r="AY26" s="47">
        <f t="shared" si="61"/>
        <v>3701179.9149503298</v>
      </c>
    </row>
    <row r="27" spans="2:51" x14ac:dyDescent="0.2">
      <c r="L27" s="21"/>
    </row>
    <row r="28" spans="2:51" x14ac:dyDescent="0.2">
      <c r="L28" s="21"/>
    </row>
    <row r="29" spans="2:51" x14ac:dyDescent="0.2">
      <c r="B29" s="5" t="s">
        <v>12</v>
      </c>
      <c r="L29" s="21"/>
    </row>
    <row r="30" spans="2:51" x14ac:dyDescent="0.2">
      <c r="L30" s="21"/>
    </row>
    <row r="31" spans="2:51" x14ac:dyDescent="0.2">
      <c r="C31" s="2" t="s">
        <v>19</v>
      </c>
      <c r="H31" s="40"/>
      <c r="I31" s="11">
        <f>I6/H6-1</f>
        <v>0.19999999999999996</v>
      </c>
      <c r="J31" s="11">
        <f t="shared" ref="J31:L31" si="62">J6/I6-1</f>
        <v>0.16666666666666674</v>
      </c>
      <c r="K31" s="11">
        <f t="shared" si="62"/>
        <v>0.14285714285714279</v>
      </c>
      <c r="L31" s="25">
        <f t="shared" si="62"/>
        <v>0.125</v>
      </c>
      <c r="M31" s="44">
        <v>0.11111111111111112</v>
      </c>
      <c r="N31" s="44">
        <v>0.03</v>
      </c>
      <c r="O31" s="45">
        <f>N31</f>
        <v>0.03</v>
      </c>
      <c r="P31" s="45">
        <f t="shared" ref="P31:AY31" si="63">O31</f>
        <v>0.03</v>
      </c>
      <c r="Q31" s="45">
        <f t="shared" si="63"/>
        <v>0.03</v>
      </c>
      <c r="R31" s="45">
        <f t="shared" si="63"/>
        <v>0.03</v>
      </c>
      <c r="S31" s="45">
        <f t="shared" si="63"/>
        <v>0.03</v>
      </c>
      <c r="T31" s="45">
        <f t="shared" si="63"/>
        <v>0.03</v>
      </c>
      <c r="U31" s="45">
        <f t="shared" si="63"/>
        <v>0.03</v>
      </c>
      <c r="V31" s="45">
        <f t="shared" si="63"/>
        <v>0.03</v>
      </c>
      <c r="W31" s="45">
        <f t="shared" si="63"/>
        <v>0.03</v>
      </c>
      <c r="X31" s="45">
        <f t="shared" si="63"/>
        <v>0.03</v>
      </c>
      <c r="Y31" s="45">
        <f t="shared" si="63"/>
        <v>0.03</v>
      </c>
      <c r="Z31" s="45">
        <f t="shared" si="63"/>
        <v>0.03</v>
      </c>
      <c r="AA31" s="45">
        <f t="shared" si="63"/>
        <v>0.03</v>
      </c>
      <c r="AB31" s="45">
        <f t="shared" si="63"/>
        <v>0.03</v>
      </c>
      <c r="AC31" s="45">
        <f t="shared" si="63"/>
        <v>0.03</v>
      </c>
      <c r="AD31" s="45">
        <f t="shared" si="63"/>
        <v>0.03</v>
      </c>
      <c r="AE31" s="45">
        <f t="shared" si="63"/>
        <v>0.03</v>
      </c>
      <c r="AF31" s="45">
        <f t="shared" si="63"/>
        <v>0.03</v>
      </c>
      <c r="AG31" s="45">
        <f t="shared" si="63"/>
        <v>0.03</v>
      </c>
      <c r="AH31" s="45">
        <f t="shared" si="63"/>
        <v>0.03</v>
      </c>
      <c r="AI31" s="45">
        <f t="shared" si="63"/>
        <v>0.03</v>
      </c>
      <c r="AJ31" s="45">
        <f t="shared" si="63"/>
        <v>0.03</v>
      </c>
      <c r="AK31" s="45">
        <f t="shared" si="63"/>
        <v>0.03</v>
      </c>
      <c r="AL31" s="45">
        <f t="shared" si="63"/>
        <v>0.03</v>
      </c>
      <c r="AM31" s="45">
        <f t="shared" si="63"/>
        <v>0.03</v>
      </c>
      <c r="AN31" s="45">
        <f t="shared" si="63"/>
        <v>0.03</v>
      </c>
      <c r="AO31" s="45">
        <f t="shared" si="63"/>
        <v>0.03</v>
      </c>
      <c r="AP31" s="45">
        <f t="shared" si="63"/>
        <v>0.03</v>
      </c>
      <c r="AQ31" s="45">
        <f t="shared" si="63"/>
        <v>0.03</v>
      </c>
      <c r="AR31" s="45">
        <f t="shared" si="63"/>
        <v>0.03</v>
      </c>
      <c r="AS31" s="45">
        <f t="shared" si="63"/>
        <v>0.03</v>
      </c>
      <c r="AT31" s="45">
        <f t="shared" si="63"/>
        <v>0.03</v>
      </c>
      <c r="AU31" s="45">
        <f t="shared" si="63"/>
        <v>0.03</v>
      </c>
      <c r="AV31" s="45">
        <f t="shared" si="63"/>
        <v>0.03</v>
      </c>
      <c r="AW31" s="45">
        <f t="shared" si="63"/>
        <v>0.03</v>
      </c>
      <c r="AX31" s="45">
        <f t="shared" si="63"/>
        <v>0.03</v>
      </c>
      <c r="AY31" s="45">
        <f t="shared" si="63"/>
        <v>0.03</v>
      </c>
    </row>
    <row r="32" spans="2:51" x14ac:dyDescent="0.2">
      <c r="C32" s="2" t="s">
        <v>21</v>
      </c>
      <c r="H32" s="11">
        <f>H11/H$6</f>
        <v>0.36</v>
      </c>
      <c r="I32" s="11">
        <f t="shared" ref="I32:L32" si="64">I11/I6</f>
        <v>0.3</v>
      </c>
      <c r="J32" s="11">
        <f t="shared" si="64"/>
        <v>0.25714285714285712</v>
      </c>
      <c r="K32" s="11">
        <f t="shared" si="64"/>
        <v>0.22500000000000001</v>
      </c>
      <c r="L32" s="25">
        <f t="shared" si="64"/>
        <v>0.2</v>
      </c>
      <c r="M32" s="2" t="s">
        <v>29</v>
      </c>
    </row>
    <row r="33" spans="3:51" x14ac:dyDescent="0.2">
      <c r="C33" s="2" t="s">
        <v>20</v>
      </c>
      <c r="H33" s="11">
        <f>H12/H$6</f>
        <v>7.1999999999999995E-2</v>
      </c>
      <c r="I33" s="11">
        <f t="shared" ref="I33:L33" si="65">I12/I$6</f>
        <v>0.06</v>
      </c>
      <c r="J33" s="11">
        <f t="shared" si="65"/>
        <v>5.1428571428571428E-2</v>
      </c>
      <c r="K33" s="11">
        <f t="shared" si="65"/>
        <v>4.4999999999999998E-2</v>
      </c>
      <c r="L33" s="25">
        <f t="shared" si="65"/>
        <v>0.04</v>
      </c>
      <c r="M33" s="2" t="s">
        <v>29</v>
      </c>
    </row>
    <row r="34" spans="3:51" x14ac:dyDescent="0.2">
      <c r="C34" s="2" t="s">
        <v>22</v>
      </c>
      <c r="H34" s="11">
        <f t="shared" ref="H34:L34" si="66">H13/H$6</f>
        <v>5.0000000000000001E-3</v>
      </c>
      <c r="I34" s="11">
        <f t="shared" si="66"/>
        <v>5.0000000000000001E-3</v>
      </c>
      <c r="J34" s="11">
        <f t="shared" si="66"/>
        <v>5.0000000000000001E-3</v>
      </c>
      <c r="K34" s="11">
        <f t="shared" si="66"/>
        <v>5.0000000000000001E-3</v>
      </c>
      <c r="L34" s="25">
        <f t="shared" si="66"/>
        <v>5.0000000000000001E-3</v>
      </c>
      <c r="M34" s="44">
        <v>5.0000000000000001E-3</v>
      </c>
      <c r="N34" s="42">
        <f>M34</f>
        <v>5.0000000000000001E-3</v>
      </c>
      <c r="O34" s="42">
        <f t="shared" ref="O34:AY34" si="67">N34</f>
        <v>5.0000000000000001E-3</v>
      </c>
      <c r="P34" s="42">
        <f t="shared" si="67"/>
        <v>5.0000000000000001E-3</v>
      </c>
      <c r="Q34" s="42">
        <f t="shared" si="67"/>
        <v>5.0000000000000001E-3</v>
      </c>
      <c r="R34" s="42">
        <f t="shared" si="67"/>
        <v>5.0000000000000001E-3</v>
      </c>
      <c r="S34" s="42">
        <f t="shared" si="67"/>
        <v>5.0000000000000001E-3</v>
      </c>
      <c r="T34" s="42">
        <f t="shared" si="67"/>
        <v>5.0000000000000001E-3</v>
      </c>
      <c r="U34" s="42">
        <f t="shared" si="67"/>
        <v>5.0000000000000001E-3</v>
      </c>
      <c r="V34" s="42">
        <f t="shared" si="67"/>
        <v>5.0000000000000001E-3</v>
      </c>
      <c r="W34" s="42">
        <f t="shared" si="67"/>
        <v>5.0000000000000001E-3</v>
      </c>
      <c r="X34" s="42">
        <f t="shared" si="67"/>
        <v>5.0000000000000001E-3</v>
      </c>
      <c r="Y34" s="42">
        <f t="shared" si="67"/>
        <v>5.0000000000000001E-3</v>
      </c>
      <c r="Z34" s="42">
        <f t="shared" si="67"/>
        <v>5.0000000000000001E-3</v>
      </c>
      <c r="AA34" s="42">
        <f t="shared" si="67"/>
        <v>5.0000000000000001E-3</v>
      </c>
      <c r="AB34" s="42">
        <f t="shared" si="67"/>
        <v>5.0000000000000001E-3</v>
      </c>
      <c r="AC34" s="42">
        <f t="shared" si="67"/>
        <v>5.0000000000000001E-3</v>
      </c>
      <c r="AD34" s="42">
        <f t="shared" si="67"/>
        <v>5.0000000000000001E-3</v>
      </c>
      <c r="AE34" s="42">
        <f t="shared" si="67"/>
        <v>5.0000000000000001E-3</v>
      </c>
      <c r="AF34" s="42">
        <f t="shared" si="67"/>
        <v>5.0000000000000001E-3</v>
      </c>
      <c r="AG34" s="42">
        <f t="shared" si="67"/>
        <v>5.0000000000000001E-3</v>
      </c>
      <c r="AH34" s="42">
        <f t="shared" si="67"/>
        <v>5.0000000000000001E-3</v>
      </c>
      <c r="AI34" s="42">
        <f t="shared" si="67"/>
        <v>5.0000000000000001E-3</v>
      </c>
      <c r="AJ34" s="42">
        <f t="shared" si="67"/>
        <v>5.0000000000000001E-3</v>
      </c>
      <c r="AK34" s="42">
        <f t="shared" si="67"/>
        <v>5.0000000000000001E-3</v>
      </c>
      <c r="AL34" s="42">
        <f t="shared" si="67"/>
        <v>5.0000000000000001E-3</v>
      </c>
      <c r="AM34" s="42">
        <f t="shared" si="67"/>
        <v>5.0000000000000001E-3</v>
      </c>
      <c r="AN34" s="42">
        <f t="shared" si="67"/>
        <v>5.0000000000000001E-3</v>
      </c>
      <c r="AO34" s="42">
        <f t="shared" si="67"/>
        <v>5.0000000000000001E-3</v>
      </c>
      <c r="AP34" s="42">
        <f t="shared" si="67"/>
        <v>5.0000000000000001E-3</v>
      </c>
      <c r="AQ34" s="42">
        <f t="shared" si="67"/>
        <v>5.0000000000000001E-3</v>
      </c>
      <c r="AR34" s="42">
        <f t="shared" si="67"/>
        <v>5.0000000000000001E-3</v>
      </c>
      <c r="AS34" s="42">
        <f t="shared" si="67"/>
        <v>5.0000000000000001E-3</v>
      </c>
      <c r="AT34" s="42">
        <f t="shared" si="67"/>
        <v>5.0000000000000001E-3</v>
      </c>
      <c r="AU34" s="42">
        <f t="shared" si="67"/>
        <v>5.0000000000000001E-3</v>
      </c>
      <c r="AV34" s="42">
        <f t="shared" si="67"/>
        <v>5.0000000000000001E-3</v>
      </c>
      <c r="AW34" s="42">
        <f t="shared" si="67"/>
        <v>5.0000000000000001E-3</v>
      </c>
      <c r="AX34" s="42">
        <f t="shared" si="67"/>
        <v>5.0000000000000001E-3</v>
      </c>
      <c r="AY34" s="42">
        <f t="shared" si="67"/>
        <v>5.0000000000000001E-3</v>
      </c>
    </row>
    <row r="35" spans="3:51" x14ac:dyDescent="0.2">
      <c r="C35" s="2" t="s">
        <v>23</v>
      </c>
      <c r="H35" s="11">
        <f t="shared" ref="H35:L35" si="68">H14/H$6</f>
        <v>0.09</v>
      </c>
      <c r="I35" s="11">
        <f t="shared" si="68"/>
        <v>0.09</v>
      </c>
      <c r="J35" s="11">
        <f t="shared" si="68"/>
        <v>0.09</v>
      </c>
      <c r="K35" s="11">
        <f t="shared" si="68"/>
        <v>0.09</v>
      </c>
      <c r="L35" s="25">
        <f t="shared" si="68"/>
        <v>0.09</v>
      </c>
      <c r="M35" s="44">
        <v>0.09</v>
      </c>
      <c r="N35" s="42">
        <f>M35</f>
        <v>0.09</v>
      </c>
      <c r="O35" s="42">
        <f t="shared" ref="O35:AY35" si="69">N35</f>
        <v>0.09</v>
      </c>
      <c r="P35" s="42">
        <f t="shared" si="69"/>
        <v>0.09</v>
      </c>
      <c r="Q35" s="42">
        <f t="shared" si="69"/>
        <v>0.09</v>
      </c>
      <c r="R35" s="42">
        <f t="shared" si="69"/>
        <v>0.09</v>
      </c>
      <c r="S35" s="42">
        <f t="shared" si="69"/>
        <v>0.09</v>
      </c>
      <c r="T35" s="42">
        <f t="shared" si="69"/>
        <v>0.09</v>
      </c>
      <c r="U35" s="42">
        <f t="shared" si="69"/>
        <v>0.09</v>
      </c>
      <c r="V35" s="42">
        <f t="shared" si="69"/>
        <v>0.09</v>
      </c>
      <c r="W35" s="42">
        <f t="shared" si="69"/>
        <v>0.09</v>
      </c>
      <c r="X35" s="42">
        <f t="shared" si="69"/>
        <v>0.09</v>
      </c>
      <c r="Y35" s="42">
        <f t="shared" si="69"/>
        <v>0.09</v>
      </c>
      <c r="Z35" s="42">
        <f t="shared" si="69"/>
        <v>0.09</v>
      </c>
      <c r="AA35" s="42">
        <f t="shared" si="69"/>
        <v>0.09</v>
      </c>
      <c r="AB35" s="42">
        <f t="shared" si="69"/>
        <v>0.09</v>
      </c>
      <c r="AC35" s="42">
        <f t="shared" si="69"/>
        <v>0.09</v>
      </c>
      <c r="AD35" s="42">
        <f t="shared" si="69"/>
        <v>0.09</v>
      </c>
      <c r="AE35" s="42">
        <f t="shared" si="69"/>
        <v>0.09</v>
      </c>
      <c r="AF35" s="42">
        <f t="shared" si="69"/>
        <v>0.09</v>
      </c>
      <c r="AG35" s="42">
        <f t="shared" si="69"/>
        <v>0.09</v>
      </c>
      <c r="AH35" s="42">
        <f t="shared" si="69"/>
        <v>0.09</v>
      </c>
      <c r="AI35" s="42">
        <f t="shared" si="69"/>
        <v>0.09</v>
      </c>
      <c r="AJ35" s="42">
        <f t="shared" si="69"/>
        <v>0.09</v>
      </c>
      <c r="AK35" s="42">
        <f t="shared" si="69"/>
        <v>0.09</v>
      </c>
      <c r="AL35" s="42">
        <f t="shared" si="69"/>
        <v>0.09</v>
      </c>
      <c r="AM35" s="42">
        <f t="shared" si="69"/>
        <v>0.09</v>
      </c>
      <c r="AN35" s="42">
        <f t="shared" si="69"/>
        <v>0.09</v>
      </c>
      <c r="AO35" s="42">
        <f t="shared" si="69"/>
        <v>0.09</v>
      </c>
      <c r="AP35" s="42">
        <f t="shared" si="69"/>
        <v>0.09</v>
      </c>
      <c r="AQ35" s="42">
        <f t="shared" si="69"/>
        <v>0.09</v>
      </c>
      <c r="AR35" s="42">
        <f t="shared" si="69"/>
        <v>0.09</v>
      </c>
      <c r="AS35" s="42">
        <f t="shared" si="69"/>
        <v>0.09</v>
      </c>
      <c r="AT35" s="42">
        <f t="shared" si="69"/>
        <v>0.09</v>
      </c>
      <c r="AU35" s="42">
        <f t="shared" si="69"/>
        <v>0.09</v>
      </c>
      <c r="AV35" s="42">
        <f t="shared" si="69"/>
        <v>0.09</v>
      </c>
      <c r="AW35" s="42">
        <f t="shared" si="69"/>
        <v>0.09</v>
      </c>
      <c r="AX35" s="42">
        <f t="shared" si="69"/>
        <v>0.09</v>
      </c>
      <c r="AY35" s="42">
        <f t="shared" si="69"/>
        <v>0.09</v>
      </c>
    </row>
    <row r="36" spans="3:51" x14ac:dyDescent="0.2">
      <c r="C36" s="2" t="s">
        <v>24</v>
      </c>
      <c r="H36" s="11">
        <f t="shared" ref="H36:L36" si="70">H15/H$6</f>
        <v>2.4E-2</v>
      </c>
      <c r="I36" s="11">
        <f t="shared" si="70"/>
        <v>0.02</v>
      </c>
      <c r="J36" s="11">
        <f t="shared" si="70"/>
        <v>1.7142857142857144E-2</v>
      </c>
      <c r="K36" s="11">
        <f t="shared" si="70"/>
        <v>1.4999999999999999E-2</v>
      </c>
      <c r="L36" s="25">
        <f t="shared" si="70"/>
        <v>1.3333333333333334E-2</v>
      </c>
      <c r="M36" s="2" t="s">
        <v>29</v>
      </c>
    </row>
    <row r="37" spans="3:51" x14ac:dyDescent="0.2">
      <c r="C37" s="2" t="s">
        <v>25</v>
      </c>
      <c r="H37" s="11">
        <f t="shared" ref="H37:L37" si="71">H16/H$6</f>
        <v>0.12</v>
      </c>
      <c r="I37" s="11">
        <f t="shared" si="71"/>
        <v>0.12</v>
      </c>
      <c r="J37" s="11">
        <f t="shared" si="71"/>
        <v>0.12</v>
      </c>
      <c r="K37" s="11">
        <f t="shared" si="71"/>
        <v>0.12</v>
      </c>
      <c r="L37" s="25">
        <f t="shared" si="71"/>
        <v>0.12</v>
      </c>
      <c r="M37" s="44">
        <v>0.12</v>
      </c>
      <c r="N37" s="42">
        <f>M37</f>
        <v>0.12</v>
      </c>
      <c r="O37" s="42">
        <f t="shared" ref="O37:AY37" si="72">N37</f>
        <v>0.12</v>
      </c>
      <c r="P37" s="42">
        <f t="shared" si="72"/>
        <v>0.12</v>
      </c>
      <c r="Q37" s="42">
        <f t="shared" si="72"/>
        <v>0.12</v>
      </c>
      <c r="R37" s="42">
        <f t="shared" si="72"/>
        <v>0.12</v>
      </c>
      <c r="S37" s="42">
        <f t="shared" si="72"/>
        <v>0.12</v>
      </c>
      <c r="T37" s="42">
        <f t="shared" si="72"/>
        <v>0.12</v>
      </c>
      <c r="U37" s="42">
        <f t="shared" si="72"/>
        <v>0.12</v>
      </c>
      <c r="V37" s="42">
        <f t="shared" si="72"/>
        <v>0.12</v>
      </c>
      <c r="W37" s="42">
        <f t="shared" si="72"/>
        <v>0.12</v>
      </c>
      <c r="X37" s="42">
        <f t="shared" si="72"/>
        <v>0.12</v>
      </c>
      <c r="Y37" s="42">
        <f t="shared" si="72"/>
        <v>0.12</v>
      </c>
      <c r="Z37" s="42">
        <f t="shared" si="72"/>
        <v>0.12</v>
      </c>
      <c r="AA37" s="42">
        <f t="shared" si="72"/>
        <v>0.12</v>
      </c>
      <c r="AB37" s="42">
        <f t="shared" si="72"/>
        <v>0.12</v>
      </c>
      <c r="AC37" s="42">
        <f t="shared" si="72"/>
        <v>0.12</v>
      </c>
      <c r="AD37" s="42">
        <f t="shared" si="72"/>
        <v>0.12</v>
      </c>
      <c r="AE37" s="42">
        <f t="shared" si="72"/>
        <v>0.12</v>
      </c>
      <c r="AF37" s="42">
        <f t="shared" si="72"/>
        <v>0.12</v>
      </c>
      <c r="AG37" s="42">
        <f t="shared" si="72"/>
        <v>0.12</v>
      </c>
      <c r="AH37" s="42">
        <f t="shared" si="72"/>
        <v>0.12</v>
      </c>
      <c r="AI37" s="42">
        <f t="shared" si="72"/>
        <v>0.12</v>
      </c>
      <c r="AJ37" s="42">
        <f t="shared" si="72"/>
        <v>0.12</v>
      </c>
      <c r="AK37" s="42">
        <f t="shared" si="72"/>
        <v>0.12</v>
      </c>
      <c r="AL37" s="42">
        <f t="shared" si="72"/>
        <v>0.12</v>
      </c>
      <c r="AM37" s="42">
        <f t="shared" si="72"/>
        <v>0.12</v>
      </c>
      <c r="AN37" s="42">
        <f t="shared" si="72"/>
        <v>0.12</v>
      </c>
      <c r="AO37" s="42">
        <f t="shared" si="72"/>
        <v>0.12</v>
      </c>
      <c r="AP37" s="42">
        <f t="shared" si="72"/>
        <v>0.12</v>
      </c>
      <c r="AQ37" s="42">
        <f t="shared" si="72"/>
        <v>0.12</v>
      </c>
      <c r="AR37" s="42">
        <f t="shared" si="72"/>
        <v>0.12</v>
      </c>
      <c r="AS37" s="42">
        <f t="shared" si="72"/>
        <v>0.12</v>
      </c>
      <c r="AT37" s="42">
        <f t="shared" si="72"/>
        <v>0.12</v>
      </c>
      <c r="AU37" s="42">
        <f t="shared" si="72"/>
        <v>0.12</v>
      </c>
      <c r="AV37" s="42">
        <f t="shared" si="72"/>
        <v>0.12</v>
      </c>
      <c r="AW37" s="42">
        <f t="shared" si="72"/>
        <v>0.12</v>
      </c>
      <c r="AX37" s="42">
        <f t="shared" si="72"/>
        <v>0.12</v>
      </c>
      <c r="AY37" s="42">
        <f t="shared" si="72"/>
        <v>0.12</v>
      </c>
    </row>
    <row r="38" spans="3:51" x14ac:dyDescent="0.2">
      <c r="C38" s="2" t="s">
        <v>27</v>
      </c>
      <c r="H38" s="11">
        <f>H22/H20</f>
        <v>0.85106382978723416</v>
      </c>
      <c r="I38" s="11">
        <f t="shared" ref="I38:L38" si="73">I22/I6</f>
        <v>0.28000000000000003</v>
      </c>
      <c r="J38" s="11">
        <f t="shared" si="73"/>
        <v>0.28000000000000003</v>
      </c>
      <c r="K38" s="11">
        <f t="shared" si="73"/>
        <v>0.28000000000000003</v>
      </c>
      <c r="L38" s="25">
        <f t="shared" si="73"/>
        <v>0.28000000000000003</v>
      </c>
      <c r="M38" s="43">
        <v>0.28000000000000003</v>
      </c>
      <c r="N38" s="41">
        <f>M38</f>
        <v>0.28000000000000003</v>
      </c>
      <c r="O38" s="41">
        <f t="shared" ref="O38:AY38" si="74">N38</f>
        <v>0.28000000000000003</v>
      </c>
      <c r="P38" s="41">
        <f t="shared" si="74"/>
        <v>0.28000000000000003</v>
      </c>
      <c r="Q38" s="41">
        <f t="shared" si="74"/>
        <v>0.28000000000000003</v>
      </c>
      <c r="R38" s="41">
        <f t="shared" si="74"/>
        <v>0.28000000000000003</v>
      </c>
      <c r="S38" s="41">
        <f t="shared" si="74"/>
        <v>0.28000000000000003</v>
      </c>
      <c r="T38" s="41">
        <f t="shared" si="74"/>
        <v>0.28000000000000003</v>
      </c>
      <c r="U38" s="41">
        <f t="shared" si="74"/>
        <v>0.28000000000000003</v>
      </c>
      <c r="V38" s="41">
        <f t="shared" si="74"/>
        <v>0.28000000000000003</v>
      </c>
      <c r="W38" s="41">
        <f t="shared" si="74"/>
        <v>0.28000000000000003</v>
      </c>
      <c r="X38" s="41">
        <f t="shared" si="74"/>
        <v>0.28000000000000003</v>
      </c>
      <c r="Y38" s="41">
        <f t="shared" si="74"/>
        <v>0.28000000000000003</v>
      </c>
      <c r="Z38" s="41">
        <f t="shared" si="74"/>
        <v>0.28000000000000003</v>
      </c>
      <c r="AA38" s="41">
        <f t="shared" si="74"/>
        <v>0.28000000000000003</v>
      </c>
      <c r="AB38" s="41">
        <f t="shared" si="74"/>
        <v>0.28000000000000003</v>
      </c>
      <c r="AC38" s="41">
        <f t="shared" si="74"/>
        <v>0.28000000000000003</v>
      </c>
      <c r="AD38" s="41">
        <f t="shared" si="74"/>
        <v>0.28000000000000003</v>
      </c>
      <c r="AE38" s="41">
        <f t="shared" si="74"/>
        <v>0.28000000000000003</v>
      </c>
      <c r="AF38" s="41">
        <f t="shared" si="74"/>
        <v>0.28000000000000003</v>
      </c>
      <c r="AG38" s="41">
        <f t="shared" si="74"/>
        <v>0.28000000000000003</v>
      </c>
      <c r="AH38" s="41">
        <f t="shared" si="74"/>
        <v>0.28000000000000003</v>
      </c>
      <c r="AI38" s="41">
        <f t="shared" si="74"/>
        <v>0.28000000000000003</v>
      </c>
      <c r="AJ38" s="41">
        <f t="shared" si="74"/>
        <v>0.28000000000000003</v>
      </c>
      <c r="AK38" s="41">
        <f t="shared" si="74"/>
        <v>0.28000000000000003</v>
      </c>
      <c r="AL38" s="41">
        <f t="shared" si="74"/>
        <v>0.28000000000000003</v>
      </c>
      <c r="AM38" s="41">
        <f t="shared" si="74"/>
        <v>0.28000000000000003</v>
      </c>
      <c r="AN38" s="41">
        <f t="shared" si="74"/>
        <v>0.28000000000000003</v>
      </c>
      <c r="AO38" s="41">
        <f t="shared" si="74"/>
        <v>0.28000000000000003</v>
      </c>
      <c r="AP38" s="41">
        <f t="shared" si="74"/>
        <v>0.28000000000000003</v>
      </c>
      <c r="AQ38" s="41">
        <f t="shared" si="74"/>
        <v>0.28000000000000003</v>
      </c>
      <c r="AR38" s="41">
        <f t="shared" si="74"/>
        <v>0.28000000000000003</v>
      </c>
      <c r="AS38" s="41">
        <f t="shared" si="74"/>
        <v>0.28000000000000003</v>
      </c>
      <c r="AT38" s="41">
        <f t="shared" si="74"/>
        <v>0.28000000000000003</v>
      </c>
      <c r="AU38" s="41">
        <f t="shared" si="74"/>
        <v>0.28000000000000003</v>
      </c>
      <c r="AV38" s="41">
        <f t="shared" si="74"/>
        <v>0.28000000000000003</v>
      </c>
      <c r="AW38" s="41">
        <f t="shared" si="74"/>
        <v>0.28000000000000003</v>
      </c>
      <c r="AX38" s="41">
        <f t="shared" si="74"/>
        <v>0.28000000000000003</v>
      </c>
      <c r="AY38" s="41">
        <f t="shared" si="74"/>
        <v>0.28000000000000003</v>
      </c>
    </row>
    <row r="39" spans="3:51" x14ac:dyDescent="0.2">
      <c r="C39" s="2" t="s">
        <v>26</v>
      </c>
      <c r="H39" s="42">
        <v>0.01</v>
      </c>
      <c r="I39" s="42">
        <v>0.01</v>
      </c>
      <c r="J39" s="42">
        <v>0.01</v>
      </c>
      <c r="K39" s="42">
        <v>0.01</v>
      </c>
      <c r="L39" s="46">
        <v>0.01</v>
      </c>
      <c r="M39" s="43">
        <v>0.01</v>
      </c>
      <c r="N39" s="41">
        <f>M39</f>
        <v>0.01</v>
      </c>
      <c r="O39" s="41">
        <f t="shared" ref="O39:AY39" si="75">N39</f>
        <v>0.01</v>
      </c>
      <c r="P39" s="41">
        <f t="shared" si="75"/>
        <v>0.01</v>
      </c>
      <c r="Q39" s="41">
        <f t="shared" si="75"/>
        <v>0.01</v>
      </c>
      <c r="R39" s="41">
        <f t="shared" si="75"/>
        <v>0.01</v>
      </c>
      <c r="S39" s="41">
        <f t="shared" si="75"/>
        <v>0.01</v>
      </c>
      <c r="T39" s="41">
        <f t="shared" si="75"/>
        <v>0.01</v>
      </c>
      <c r="U39" s="41">
        <f t="shared" si="75"/>
        <v>0.01</v>
      </c>
      <c r="V39" s="41">
        <f t="shared" si="75"/>
        <v>0.01</v>
      </c>
      <c r="W39" s="41">
        <f t="shared" si="75"/>
        <v>0.01</v>
      </c>
      <c r="X39" s="41">
        <f t="shared" si="75"/>
        <v>0.01</v>
      </c>
      <c r="Y39" s="41">
        <f t="shared" si="75"/>
        <v>0.01</v>
      </c>
      <c r="Z39" s="41">
        <f t="shared" si="75"/>
        <v>0.01</v>
      </c>
      <c r="AA39" s="41">
        <f t="shared" si="75"/>
        <v>0.01</v>
      </c>
      <c r="AB39" s="41">
        <f t="shared" si="75"/>
        <v>0.01</v>
      </c>
      <c r="AC39" s="41">
        <f t="shared" si="75"/>
        <v>0.01</v>
      </c>
      <c r="AD39" s="41">
        <f t="shared" si="75"/>
        <v>0.01</v>
      </c>
      <c r="AE39" s="41">
        <f t="shared" si="75"/>
        <v>0.01</v>
      </c>
      <c r="AF39" s="41">
        <f t="shared" si="75"/>
        <v>0.01</v>
      </c>
      <c r="AG39" s="41">
        <f t="shared" si="75"/>
        <v>0.01</v>
      </c>
      <c r="AH39" s="41">
        <f t="shared" si="75"/>
        <v>0.01</v>
      </c>
      <c r="AI39" s="41">
        <f t="shared" si="75"/>
        <v>0.01</v>
      </c>
      <c r="AJ39" s="41">
        <f t="shared" si="75"/>
        <v>0.01</v>
      </c>
      <c r="AK39" s="41">
        <f t="shared" si="75"/>
        <v>0.01</v>
      </c>
      <c r="AL39" s="41">
        <f t="shared" si="75"/>
        <v>0.01</v>
      </c>
      <c r="AM39" s="41">
        <f t="shared" si="75"/>
        <v>0.01</v>
      </c>
      <c r="AN39" s="41">
        <f t="shared" si="75"/>
        <v>0.01</v>
      </c>
      <c r="AO39" s="41">
        <f t="shared" si="75"/>
        <v>0.01</v>
      </c>
      <c r="AP39" s="41">
        <f t="shared" si="75"/>
        <v>0.01</v>
      </c>
      <c r="AQ39" s="41">
        <f t="shared" si="75"/>
        <v>0.01</v>
      </c>
      <c r="AR39" s="41">
        <f t="shared" si="75"/>
        <v>0.01</v>
      </c>
      <c r="AS39" s="41">
        <f t="shared" si="75"/>
        <v>0.01</v>
      </c>
      <c r="AT39" s="41">
        <f t="shared" si="75"/>
        <v>0.01</v>
      </c>
      <c r="AU39" s="41">
        <f t="shared" si="75"/>
        <v>0.01</v>
      </c>
      <c r="AV39" s="41">
        <f t="shared" si="75"/>
        <v>0.01</v>
      </c>
      <c r="AW39" s="41">
        <f t="shared" si="75"/>
        <v>0.01</v>
      </c>
      <c r="AX39" s="41">
        <f t="shared" si="75"/>
        <v>0.01</v>
      </c>
      <c r="AY39" s="41">
        <f t="shared" si="75"/>
        <v>0.01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Inputs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cp:lastPrinted>2016-11-25T07:36:45Z</cp:lastPrinted>
  <dcterms:created xsi:type="dcterms:W3CDTF">2016-11-23T15:02:51Z</dcterms:created>
  <dcterms:modified xsi:type="dcterms:W3CDTF">2016-12-07T14:09:11Z</dcterms:modified>
</cp:coreProperties>
</file>