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creznic/Google Drive/School/Spring 2020/COS377/TIA/Excel Beginners/TSC_Actuarial_Excel_Test_Part_2_workfiles/"/>
    </mc:Choice>
  </mc:AlternateContent>
  <xr:revisionPtr revIDLastSave="0" documentId="13_ncr:1_{1F3AE2D8-836D-E143-BD0E-A879F8FB537F}" xr6:coauthVersionLast="45" xr6:coauthVersionMax="45" xr10:uidLastSave="{00000000-0000-0000-0000-000000000000}"/>
  <bookViews>
    <workbookView xWindow="0" yWindow="0" windowWidth="51200" windowHeight="28800" activeTab="2" xr2:uid="{00000000-000D-0000-FFFF-FFFF00000000}"/>
  </bookViews>
  <sheets>
    <sheet name="Instructions" sheetId="4" r:id="rId1"/>
    <sheet name="Documentation" sheetId="7" r:id="rId2"/>
    <sheet name="claim listing clean" sheetId="9" r:id="rId3"/>
    <sheet name="lookup tables" sheetId="10" r:id="rId4"/>
  </sheets>
  <definedNames>
    <definedName name="_xlnm._FilterDatabase" localSheetId="2" hidden="1">'claim listing clean'!$A$1:$Q$21</definedName>
    <definedName name="_xlnm.Print_Area" localSheetId="0">Instructions!$A$1:$V$20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9" l="1"/>
  <c r="P3" i="9"/>
  <c r="Q3" i="9"/>
  <c r="O4" i="9"/>
  <c r="P4" i="9"/>
  <c r="Q4" i="9"/>
  <c r="O5" i="9"/>
  <c r="P5" i="9"/>
  <c r="Q5" i="9"/>
  <c r="O6" i="9"/>
  <c r="P6" i="9"/>
  <c r="Q6" i="9"/>
  <c r="O7" i="9"/>
  <c r="P7" i="9"/>
  <c r="Q7" i="9"/>
  <c r="O8" i="9"/>
  <c r="P8" i="9"/>
  <c r="Q8" i="9"/>
  <c r="O9" i="9"/>
  <c r="P9" i="9"/>
  <c r="Q9" i="9"/>
  <c r="O10" i="9"/>
  <c r="P10" i="9"/>
  <c r="Q10" i="9"/>
  <c r="O11" i="9"/>
  <c r="P11" i="9"/>
  <c r="Q11" i="9"/>
  <c r="O12" i="9"/>
  <c r="P12" i="9"/>
  <c r="Q12" i="9"/>
  <c r="O13" i="9"/>
  <c r="P13" i="9"/>
  <c r="Q13" i="9"/>
  <c r="O14" i="9"/>
  <c r="P14" i="9"/>
  <c r="Q14" i="9"/>
  <c r="O15" i="9"/>
  <c r="P15" i="9"/>
  <c r="Q15" i="9"/>
  <c r="O16" i="9"/>
  <c r="P16" i="9"/>
  <c r="Q16" i="9"/>
  <c r="O17" i="9"/>
  <c r="P17" i="9"/>
  <c r="Q17" i="9"/>
  <c r="O18" i="9"/>
  <c r="P18" i="9"/>
  <c r="Q18" i="9"/>
  <c r="O19" i="9"/>
  <c r="P19" i="9"/>
  <c r="Q19" i="9"/>
  <c r="O20" i="9"/>
  <c r="P20" i="9"/>
  <c r="Q20" i="9"/>
  <c r="O21" i="9"/>
  <c r="P21" i="9"/>
  <c r="Q21" i="9"/>
  <c r="Q2" i="9"/>
  <c r="P2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B2" i="7" l="1"/>
</calcChain>
</file>

<file path=xl/sharedStrings.xml><?xml version="1.0" encoding="utf-8"?>
<sst xmlns="http://schemas.openxmlformats.org/spreadsheetml/2006/main" count="99" uniqueCount="66">
  <si>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</si>
  <si>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</si>
  <si>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</si>
  <si>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</si>
  <si>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</si>
  <si>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</si>
  <si>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</si>
  <si>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</si>
  <si>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</si>
  <si>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</si>
  <si>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</si>
  <si>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</si>
  <si>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</si>
  <si>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</si>
  <si>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</si>
  <si>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</si>
  <si>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</si>
  <si>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</si>
  <si>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</si>
  <si>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</si>
  <si>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</si>
  <si>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</si>
  <si>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</si>
  <si>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</si>
  <si>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</si>
  <si>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</si>
  <si>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</si>
  <si>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</si>
  <si>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</si>
  <si>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</si>
  <si>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</si>
  <si>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</si>
  <si>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</si>
  <si>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</si>
  <si>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</si>
  <si>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</si>
  <si>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</si>
  <si>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</si>
  <si>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</si>
  <si>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</si>
  <si>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</si>
  <si>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</si>
  <si>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See thedocument "TSC Actuarial Excel Test Part 2 Description.pdf" to view the instructions for this project.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</si>
  <si>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</si>
  <si>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</si>
  <si>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</si>
  <si>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</si>
  <si>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</si>
  <si>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</si>
  <si>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</si>
  <si>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</si>
  <si>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</si>
  <si>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</si>
  <si>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</si>
  <si>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</si>
  <si>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</si>
  <si>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</si>
  <si>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</si>
  <si>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</si>
  <si>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</si>
  <si>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</si>
  <si>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</si>
  <si>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Add more fields to the claim listing clean data using lookup tables and important actuarial functions.</t>
  </si>
  <si>
    <t>lookup tables</t>
  </si>
  <si>
    <t>Contains tables for subscriber gender and claim code descriptions.</t>
  </si>
  <si>
    <t>James Creznic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</si>
</sst>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zoomScaleNormal="100" workbookViewId="0">
      <selection activeCell="E19" sqref="E19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</cols>
  <sheetData>
    <row r="4" spans="1:3" x14ac:dyDescent="0.2">
      <c r="A4" t="s">
        <v>21</v>
      </c>
      <c r="B4" s="1">
        <v>42847</v>
      </c>
    </row>
    <row r="5" spans="1:3" x14ac:dyDescent="0.2">
      <c r="A5" t="s">
        <v>22</v>
      </c>
      <c r="B5" t="s">
        <v>23</v>
      </c>
    </row>
    <row r="6" spans="1:3" x14ac:dyDescent="0.2">
      <c r="C6" t="s">
        <v>24</v>
      </c>
    </row>
    <row r="7" spans="1:3" x14ac:dyDescent="0.2">
      <c r="C7" s="2" t="s">
        <v>25</v>
      </c>
    </row>
    <row r="8" spans="1:3" x14ac:dyDescent="0.2">
      <c r="A8" t="s">
        <v>26</v>
      </c>
      <c r="B8" t="s">
        <v>29</v>
      </c>
    </row>
    <row r="10" spans="1:3" x14ac:dyDescent="0.2">
      <c r="A10" t="s">
        <v>42</v>
      </c>
    </row>
    <row r="12" spans="1:3" x14ac:dyDescent="0.2">
      <c r="A12" t="s">
        <v>27</v>
      </c>
      <c r="B12" t="s">
        <v>28</v>
      </c>
    </row>
  </sheetData>
  <hyperlinks>
    <hyperlink ref="C7" r:id="rId1" xr:uid="{00000000-0004-0000-0000-000000000000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" width="27" customWidth="1"/>
    <col min="2" max="2" width="13.83203125" bestFit="1" customWidth="1"/>
  </cols>
  <sheetData>
    <row r="1" spans="1:2" x14ac:dyDescent="0.2">
      <c r="A1" s="3" t="s">
        <v>22</v>
      </c>
      <c r="B1" t="s">
        <v>65</v>
      </c>
    </row>
    <row r="2" spans="1:2" x14ac:dyDescent="0.2">
      <c r="A2" s="3" t="s">
        <v>21</v>
      </c>
      <c r="B2" s="4">
        <f ca="1">NOW()</f>
        <v>43907.530858564816</v>
      </c>
    </row>
    <row r="3" spans="1:2" x14ac:dyDescent="0.2">
      <c r="A3" s="3" t="s">
        <v>30</v>
      </c>
      <c r="B3" t="s">
        <v>62</v>
      </c>
    </row>
    <row r="5" spans="1:2" x14ac:dyDescent="0.2">
      <c r="A5" s="3" t="s">
        <v>31</v>
      </c>
    </row>
    <row r="6" spans="1:2" x14ac:dyDescent="0.2">
      <c r="A6" s="5" t="s">
        <v>32</v>
      </c>
      <c r="B6" t="s">
        <v>33</v>
      </c>
    </row>
    <row r="7" spans="1:2" x14ac:dyDescent="0.2">
      <c r="A7" s="5" t="s">
        <v>63</v>
      </c>
      <c r="B7" t="s">
        <v>64</v>
      </c>
    </row>
    <row r="8" spans="1:2" x14ac:dyDescent="0.2">
      <c r="A8" s="5"/>
    </row>
    <row r="10" spans="1:2" x14ac:dyDescent="0.2">
      <c r="A10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tabSelected="1" workbookViewId="0">
      <selection activeCell="D27" sqref="D27"/>
    </sheetView>
  </sheetViews>
  <sheetFormatPr baseColWidth="10" defaultColWidth="8.83203125" defaultRowHeight="15" x14ac:dyDescent="0.2"/>
  <cols>
    <col min="1" max="1" width="12" customWidth="1"/>
    <col min="2" max="2" width="14.5" bestFit="1" customWidth="1"/>
    <col min="3" max="3" width="19.5" bestFit="1" customWidth="1"/>
    <col min="4" max="4" width="20" bestFit="1" customWidth="1"/>
    <col min="5" max="5" width="17.6640625" customWidth="1"/>
    <col min="6" max="6" width="11.33203125" bestFit="1" customWidth="1"/>
    <col min="7" max="7" width="15.1640625" customWidth="1"/>
    <col min="8" max="8" width="15.6640625" customWidth="1"/>
    <col min="9" max="9" width="12.6640625" customWidth="1"/>
    <col min="10" max="10" width="19.1640625" bestFit="1" customWidth="1"/>
    <col min="11" max="11" width="17.5" customWidth="1"/>
    <col min="12" max="12" width="15.5" bestFit="1" customWidth="1"/>
    <col min="13" max="13" width="13.5" bestFit="1" customWidth="1"/>
    <col min="14" max="14" width="17" bestFit="1" customWidth="1"/>
    <col min="15" max="15" width="15.83203125" bestFit="1" customWidth="1"/>
    <col min="16" max="16" width="13.83203125" bestFit="1" customWidth="1"/>
    <col min="17" max="17" width="17" customWidth="1"/>
  </cols>
  <sheetData>
    <row r="1" spans="1:17" x14ac:dyDescent="0.2">
      <c r="A1" s="7" t="s">
        <v>34</v>
      </c>
      <c r="B1" s="7" t="s">
        <v>35</v>
      </c>
      <c r="C1" s="7" t="s">
        <v>36</v>
      </c>
      <c r="D1" s="7" t="s">
        <v>37</v>
      </c>
      <c r="E1" s="7" t="s">
        <v>46</v>
      </c>
      <c r="F1" s="7" t="s">
        <v>0</v>
      </c>
      <c r="G1" s="7" t="s">
        <v>38</v>
      </c>
      <c r="H1" s="7" t="s">
        <v>39</v>
      </c>
      <c r="I1" s="7" t="s">
        <v>40</v>
      </c>
      <c r="J1" s="9" t="s">
        <v>54</v>
      </c>
      <c r="K1" s="7" t="s">
        <v>41</v>
      </c>
      <c r="L1" s="7" t="s">
        <v>47</v>
      </c>
      <c r="M1" s="7" t="s">
        <v>48</v>
      </c>
      <c r="N1" s="7" t="s">
        <v>51</v>
      </c>
      <c r="O1" s="7" t="s">
        <v>49</v>
      </c>
      <c r="P1" s="7" t="s">
        <v>50</v>
      </c>
      <c r="Q1" s="7" t="s">
        <v>52</v>
      </c>
    </row>
    <row r="2" spans="1:17" x14ac:dyDescent="0.2">
      <c r="A2" s="7">
        <v>1</v>
      </c>
      <c r="B2" s="7">
        <v>1</v>
      </c>
      <c r="C2" s="7" t="s">
        <v>1</v>
      </c>
      <c r="D2" s="7" t="s">
        <v>2</v>
      </c>
      <c r="E2" s="9" t="str">
        <f>VLOOKUP('claim listing clean'!B2,'lookup tables'!$B$4:$C$13,2,FALSE)</f>
        <v>M</v>
      </c>
      <c r="F2" s="7">
        <v>1</v>
      </c>
      <c r="G2" s="8">
        <v>42736</v>
      </c>
      <c r="H2" s="8">
        <v>42767</v>
      </c>
      <c r="I2" s="7">
        <v>1</v>
      </c>
      <c r="J2" s="9" t="str">
        <f>VLOOKUP(I2,'lookup tables'!$F$4:$G$11,2,FALSE)</f>
        <v>Assessment Visit</v>
      </c>
      <c r="K2" s="7">
        <v>100</v>
      </c>
      <c r="L2" s="9">
        <f>MONTH(G2)</f>
        <v>1</v>
      </c>
      <c r="M2" s="9">
        <f>YEAR(G2)</f>
        <v>2017</v>
      </c>
      <c r="N2" s="9" t="str">
        <f>IF(LEN(MONTH(G2))=1,YEAR(G2)&amp;"0"&amp;MONTH(G2),YEAR(G2)&amp;MONTH(G2))</f>
        <v>201701</v>
      </c>
      <c r="O2" s="9">
        <f>MONTH(H2)</f>
        <v>2</v>
      </c>
      <c r="P2" s="9">
        <f>YEAR(H2)</f>
        <v>2017</v>
      </c>
      <c r="Q2" s="9" t="str">
        <f>IF(LEN(MONTH(H2))=1,YEAR(H2)&amp;"0"&amp;MONTH(H2),YEAR(H2)&amp;MONTH(H2))</f>
        <v>201702</v>
      </c>
    </row>
    <row r="3" spans="1:17" x14ac:dyDescent="0.2">
      <c r="A3" s="7">
        <v>2</v>
      </c>
      <c r="B3" s="7">
        <v>2</v>
      </c>
      <c r="C3" s="7" t="s">
        <v>3</v>
      </c>
      <c r="D3" s="7" t="s">
        <v>4</v>
      </c>
      <c r="E3" s="9" t="str">
        <f>VLOOKUP('claim listing clean'!B3,'lookup tables'!$B$4:$C$13,2,FALSE)</f>
        <v>F</v>
      </c>
      <c r="F3" s="7">
        <v>5</v>
      </c>
      <c r="G3" s="8">
        <v>43101</v>
      </c>
      <c r="H3" s="8">
        <v>43160</v>
      </c>
      <c r="I3" s="7">
        <v>2</v>
      </c>
      <c r="J3" s="9" t="str">
        <f>VLOOKUP(I3,'lookup tables'!$F$4:$G$11,2,FALSE)</f>
        <v>Induction Vist</v>
      </c>
      <c r="K3" s="7">
        <v>500</v>
      </c>
      <c r="L3" s="9">
        <f t="shared" ref="L3:L21" si="0">MONTH(G3)</f>
        <v>1</v>
      </c>
      <c r="M3" s="9">
        <f t="shared" ref="M3:M21" si="1">YEAR(G3)</f>
        <v>2018</v>
      </c>
      <c r="N3" s="9" t="str">
        <f t="shared" ref="N3:N21" si="2">IF(LEN(MONTH(G3))=1,YEAR(G3)&amp;"0"&amp;MONTH(G3),YEAR(G3)&amp;MONTH(G3))</f>
        <v>201801</v>
      </c>
      <c r="O3" s="9">
        <f t="shared" ref="O3:O21" si="3">MONTH(H3)</f>
        <v>3</v>
      </c>
      <c r="P3" s="9">
        <f t="shared" ref="P3:P21" si="4">YEAR(H3)</f>
        <v>2018</v>
      </c>
      <c r="Q3" s="9" t="str">
        <f t="shared" ref="Q3:Q21" si="5">IF(LEN(MONTH(H3))=1,YEAR(H3)&amp;"0"&amp;MONTH(H3),YEAR(H3)&amp;MONTH(H3))</f>
        <v>201803</v>
      </c>
    </row>
    <row r="4" spans="1:17" x14ac:dyDescent="0.2">
      <c r="A4" s="7">
        <v>3</v>
      </c>
      <c r="B4" s="7">
        <v>3</v>
      </c>
      <c r="C4" s="7" t="s">
        <v>5</v>
      </c>
      <c r="D4" s="7" t="s">
        <v>6</v>
      </c>
      <c r="E4" s="9" t="str">
        <f>VLOOKUP('claim listing clean'!B4,'lookup tables'!$B$4:$C$13,2,FALSE)</f>
        <v>M</v>
      </c>
      <c r="F4" s="7">
        <v>5</v>
      </c>
      <c r="G4" s="8">
        <v>42856</v>
      </c>
      <c r="H4" s="8">
        <v>42917</v>
      </c>
      <c r="I4" s="7">
        <v>8</v>
      </c>
      <c r="J4" s="9" t="str">
        <f>VLOOKUP(I4,'lookup tables'!$F$4:$G$11,2,FALSE)</f>
        <v>Minor Surgery</v>
      </c>
      <c r="K4" s="7">
        <v>495</v>
      </c>
      <c r="L4" s="9">
        <f t="shared" si="0"/>
        <v>5</v>
      </c>
      <c r="M4" s="9">
        <f t="shared" si="1"/>
        <v>2017</v>
      </c>
      <c r="N4" s="9" t="str">
        <f t="shared" si="2"/>
        <v>201705</v>
      </c>
      <c r="O4" s="9">
        <f t="shared" si="3"/>
        <v>7</v>
      </c>
      <c r="P4" s="9">
        <f t="shared" si="4"/>
        <v>2017</v>
      </c>
      <c r="Q4" s="9" t="str">
        <f t="shared" si="5"/>
        <v>201707</v>
      </c>
    </row>
    <row r="5" spans="1:17" x14ac:dyDescent="0.2">
      <c r="A5" s="7">
        <v>4</v>
      </c>
      <c r="B5" s="7">
        <v>4</v>
      </c>
      <c r="C5" s="7" t="s">
        <v>7</v>
      </c>
      <c r="D5" s="7" t="s">
        <v>8</v>
      </c>
      <c r="E5" s="9" t="str">
        <f>VLOOKUP('claim listing clean'!B5,'lookup tables'!$B$4:$C$13,2,FALSE)</f>
        <v>M</v>
      </c>
      <c r="F5" s="7">
        <v>3</v>
      </c>
      <c r="G5" s="8">
        <v>43344</v>
      </c>
      <c r="H5" s="8">
        <v>43378</v>
      </c>
      <c r="I5" s="7">
        <v>6</v>
      </c>
      <c r="J5" s="9" t="str">
        <f>VLOOKUP(I5,'lookup tables'!$F$4:$G$11,2,FALSE)</f>
        <v>Hospital Visit</v>
      </c>
      <c r="K5" s="7">
        <v>900</v>
      </c>
      <c r="L5" s="9">
        <f t="shared" si="0"/>
        <v>9</v>
      </c>
      <c r="M5" s="9">
        <f t="shared" si="1"/>
        <v>2018</v>
      </c>
      <c r="N5" s="9" t="str">
        <f t="shared" si="2"/>
        <v>201809</v>
      </c>
      <c r="O5" s="9">
        <f t="shared" si="3"/>
        <v>10</v>
      </c>
      <c r="P5" s="9">
        <f t="shared" si="4"/>
        <v>2018</v>
      </c>
      <c r="Q5" s="9" t="str">
        <f t="shared" si="5"/>
        <v>201810</v>
      </c>
    </row>
    <row r="6" spans="1:17" x14ac:dyDescent="0.2">
      <c r="A6" s="7">
        <v>5</v>
      </c>
      <c r="B6" s="7">
        <v>5</v>
      </c>
      <c r="C6" s="7" t="s">
        <v>9</v>
      </c>
      <c r="D6" s="7" t="s">
        <v>10</v>
      </c>
      <c r="E6" s="9" t="str">
        <f>VLOOKUP('claim listing clean'!B6,'lookup tables'!$B$4:$C$13,2,FALSE)</f>
        <v>F</v>
      </c>
      <c r="F6" s="7">
        <v>1</v>
      </c>
      <c r="G6" s="8">
        <v>42659</v>
      </c>
      <c r="H6" s="8">
        <v>42736</v>
      </c>
      <c r="I6" s="7">
        <v>1</v>
      </c>
      <c r="J6" s="9" t="str">
        <f>VLOOKUP(I6,'lookup tables'!$F$4:$G$11,2,FALSE)</f>
        <v>Assessment Visit</v>
      </c>
      <c r="K6" s="7">
        <v>95</v>
      </c>
      <c r="L6" s="9">
        <f t="shared" si="0"/>
        <v>10</v>
      </c>
      <c r="M6" s="9">
        <f t="shared" si="1"/>
        <v>2016</v>
      </c>
      <c r="N6" s="9" t="str">
        <f t="shared" si="2"/>
        <v>201610</v>
      </c>
      <c r="O6" s="9">
        <f t="shared" si="3"/>
        <v>1</v>
      </c>
      <c r="P6" s="9">
        <f t="shared" si="4"/>
        <v>2017</v>
      </c>
      <c r="Q6" s="9" t="str">
        <f t="shared" si="5"/>
        <v>201701</v>
      </c>
    </row>
    <row r="7" spans="1:17" x14ac:dyDescent="0.2">
      <c r="A7" s="7">
        <v>6</v>
      </c>
      <c r="B7" s="7">
        <v>6</v>
      </c>
      <c r="C7" s="7" t="s">
        <v>11</v>
      </c>
      <c r="D7" s="7" t="s">
        <v>12</v>
      </c>
      <c r="E7" s="9" t="str">
        <f>VLOOKUP('claim listing clean'!B7,'lookup tables'!$B$4:$C$13,2,FALSE)</f>
        <v>M</v>
      </c>
      <c r="F7" s="7">
        <v>4</v>
      </c>
      <c r="G7" s="8">
        <v>42494</v>
      </c>
      <c r="H7" s="8">
        <v>42554</v>
      </c>
      <c r="I7" s="7">
        <v>5</v>
      </c>
      <c r="J7" s="9" t="str">
        <f>VLOOKUP(I7,'lookup tables'!$F$4:$G$11,2,FALSE)</f>
        <v>Urgent Care Visit</v>
      </c>
      <c r="K7" s="7">
        <v>600</v>
      </c>
      <c r="L7" s="9">
        <f t="shared" si="0"/>
        <v>5</v>
      </c>
      <c r="M7" s="9">
        <f t="shared" si="1"/>
        <v>2016</v>
      </c>
      <c r="N7" s="9" t="str">
        <f t="shared" si="2"/>
        <v>201605</v>
      </c>
      <c r="O7" s="9">
        <f t="shared" si="3"/>
        <v>7</v>
      </c>
      <c r="P7" s="9">
        <f t="shared" si="4"/>
        <v>2016</v>
      </c>
      <c r="Q7" s="9" t="str">
        <f t="shared" si="5"/>
        <v>201607</v>
      </c>
    </row>
    <row r="8" spans="1:17" x14ac:dyDescent="0.2">
      <c r="A8" s="7">
        <v>7</v>
      </c>
      <c r="B8" s="7">
        <v>7</v>
      </c>
      <c r="C8" s="7" t="s">
        <v>13</v>
      </c>
      <c r="D8" s="7" t="s">
        <v>14</v>
      </c>
      <c r="E8" s="9" t="str">
        <f>VLOOKUP('claim listing clean'!B8,'lookup tables'!$B$4:$C$13,2,FALSE)</f>
        <v>M</v>
      </c>
      <c r="F8" s="7">
        <v>3</v>
      </c>
      <c r="G8" s="8">
        <v>42985</v>
      </c>
      <c r="H8" s="8">
        <v>43039</v>
      </c>
      <c r="I8" s="7">
        <v>1</v>
      </c>
      <c r="J8" s="9" t="str">
        <f>VLOOKUP(I8,'lookup tables'!$F$4:$G$11,2,FALSE)</f>
        <v>Assessment Visit</v>
      </c>
      <c r="K8" s="7">
        <v>110</v>
      </c>
      <c r="L8" s="9">
        <f t="shared" si="0"/>
        <v>9</v>
      </c>
      <c r="M8" s="9">
        <f t="shared" si="1"/>
        <v>2017</v>
      </c>
      <c r="N8" s="9" t="str">
        <f t="shared" si="2"/>
        <v>201709</v>
      </c>
      <c r="O8" s="9">
        <f t="shared" si="3"/>
        <v>10</v>
      </c>
      <c r="P8" s="9">
        <f t="shared" si="4"/>
        <v>2017</v>
      </c>
      <c r="Q8" s="9" t="str">
        <f t="shared" si="5"/>
        <v>201710</v>
      </c>
    </row>
    <row r="9" spans="1:17" x14ac:dyDescent="0.2">
      <c r="A9" s="7">
        <v>8</v>
      </c>
      <c r="B9" s="7">
        <v>1</v>
      </c>
      <c r="C9" s="7" t="s">
        <v>1</v>
      </c>
      <c r="D9" s="7" t="s">
        <v>2</v>
      </c>
      <c r="E9" s="9" t="str">
        <f>VLOOKUP('claim listing clean'!B9,'lookup tables'!$B$4:$C$13,2,FALSE)</f>
        <v>M</v>
      </c>
      <c r="F9" s="7">
        <v>1</v>
      </c>
      <c r="G9" s="8">
        <v>42767</v>
      </c>
      <c r="H9" s="8">
        <v>42781</v>
      </c>
      <c r="I9" s="7">
        <v>1</v>
      </c>
      <c r="J9" s="9" t="str">
        <f>VLOOKUP(I9,'lookup tables'!$F$4:$G$11,2,FALSE)</f>
        <v>Assessment Visit</v>
      </c>
      <c r="K9" s="7">
        <v>100</v>
      </c>
      <c r="L9" s="9">
        <f t="shared" si="0"/>
        <v>2</v>
      </c>
      <c r="M9" s="9">
        <f t="shared" si="1"/>
        <v>2017</v>
      </c>
      <c r="N9" s="9" t="str">
        <f t="shared" si="2"/>
        <v>201702</v>
      </c>
      <c r="O9" s="9">
        <f t="shared" si="3"/>
        <v>2</v>
      </c>
      <c r="P9" s="9">
        <f t="shared" si="4"/>
        <v>2017</v>
      </c>
      <c r="Q9" s="9" t="str">
        <f t="shared" si="5"/>
        <v>201702</v>
      </c>
    </row>
    <row r="10" spans="1:17" x14ac:dyDescent="0.2">
      <c r="A10" s="7">
        <v>9</v>
      </c>
      <c r="B10" s="7">
        <v>8</v>
      </c>
      <c r="C10" s="7" t="s">
        <v>15</v>
      </c>
      <c r="D10" s="7" t="s">
        <v>16</v>
      </c>
      <c r="E10" s="9" t="str">
        <f>VLOOKUP('claim listing clean'!B10,'lookup tables'!$B$4:$C$13,2,FALSE)</f>
        <v>M</v>
      </c>
      <c r="F10" s="7">
        <v>2</v>
      </c>
      <c r="G10" s="8">
        <v>42497</v>
      </c>
      <c r="H10" s="8">
        <v>42541</v>
      </c>
      <c r="I10" s="7">
        <v>6</v>
      </c>
      <c r="J10" s="9" t="str">
        <f>VLOOKUP(I10,'lookup tables'!$F$4:$G$11,2,FALSE)</f>
        <v>Hospital Visit</v>
      </c>
      <c r="K10" s="7">
        <v>1500</v>
      </c>
      <c r="L10" s="9">
        <f t="shared" si="0"/>
        <v>5</v>
      </c>
      <c r="M10" s="9">
        <f t="shared" si="1"/>
        <v>2016</v>
      </c>
      <c r="N10" s="9" t="str">
        <f t="shared" si="2"/>
        <v>201605</v>
      </c>
      <c r="O10" s="9">
        <f t="shared" si="3"/>
        <v>6</v>
      </c>
      <c r="P10" s="9">
        <f t="shared" si="4"/>
        <v>2016</v>
      </c>
      <c r="Q10" s="9" t="str">
        <f t="shared" si="5"/>
        <v>201606</v>
      </c>
    </row>
    <row r="11" spans="1:17" x14ac:dyDescent="0.2">
      <c r="A11" s="7">
        <v>10</v>
      </c>
      <c r="B11" s="7">
        <v>4</v>
      </c>
      <c r="C11" s="7" t="s">
        <v>7</v>
      </c>
      <c r="D11" s="7" t="s">
        <v>8</v>
      </c>
      <c r="E11" s="9" t="str">
        <f>VLOOKUP('claim listing clean'!B11,'lookup tables'!$B$4:$C$13,2,FALSE)</f>
        <v>M</v>
      </c>
      <c r="F11" s="7">
        <v>3</v>
      </c>
      <c r="G11" s="8">
        <v>43388</v>
      </c>
      <c r="H11" s="8">
        <v>43405</v>
      </c>
      <c r="I11" s="7">
        <v>1</v>
      </c>
      <c r="J11" s="9" t="str">
        <f>VLOOKUP(I11,'lookup tables'!$F$4:$G$11,2,FALSE)</f>
        <v>Assessment Visit</v>
      </c>
      <c r="K11" s="7">
        <v>150</v>
      </c>
      <c r="L11" s="9">
        <f t="shared" si="0"/>
        <v>10</v>
      </c>
      <c r="M11" s="9">
        <f t="shared" si="1"/>
        <v>2018</v>
      </c>
      <c r="N11" s="9" t="str">
        <f t="shared" si="2"/>
        <v>201810</v>
      </c>
      <c r="O11" s="9">
        <f t="shared" si="3"/>
        <v>11</v>
      </c>
      <c r="P11" s="9">
        <f t="shared" si="4"/>
        <v>2018</v>
      </c>
      <c r="Q11" s="9" t="str">
        <f t="shared" si="5"/>
        <v>201811</v>
      </c>
    </row>
    <row r="12" spans="1:17" x14ac:dyDescent="0.2">
      <c r="A12" s="7">
        <v>11</v>
      </c>
      <c r="B12" s="7">
        <v>9</v>
      </c>
      <c r="C12" s="7" t="s">
        <v>17</v>
      </c>
      <c r="D12" s="7" t="s">
        <v>18</v>
      </c>
      <c r="E12" s="9" t="str">
        <f>VLOOKUP('claim listing clean'!B12,'lookup tables'!$B$4:$C$13,2,FALSE)</f>
        <v>F</v>
      </c>
      <c r="F12" s="7">
        <v>3</v>
      </c>
      <c r="G12" s="8">
        <v>42918</v>
      </c>
      <c r="H12" s="8">
        <v>43003</v>
      </c>
      <c r="I12" s="7">
        <v>1</v>
      </c>
      <c r="J12" s="9" t="str">
        <f>VLOOKUP(I12,'lookup tables'!$F$4:$G$11,2,FALSE)</f>
        <v>Assessment Visit</v>
      </c>
      <c r="K12" s="7">
        <v>86</v>
      </c>
      <c r="L12" s="9">
        <f t="shared" si="0"/>
        <v>7</v>
      </c>
      <c r="M12" s="9">
        <f t="shared" si="1"/>
        <v>2017</v>
      </c>
      <c r="N12" s="9" t="str">
        <f t="shared" si="2"/>
        <v>201707</v>
      </c>
      <c r="O12" s="9">
        <f t="shared" si="3"/>
        <v>9</v>
      </c>
      <c r="P12" s="9">
        <f t="shared" si="4"/>
        <v>2017</v>
      </c>
      <c r="Q12" s="9" t="str">
        <f t="shared" si="5"/>
        <v>201709</v>
      </c>
    </row>
    <row r="13" spans="1:17" x14ac:dyDescent="0.2">
      <c r="A13" s="7">
        <v>12</v>
      </c>
      <c r="B13" s="7">
        <v>1</v>
      </c>
      <c r="C13" s="7" t="s">
        <v>1</v>
      </c>
      <c r="D13" s="7" t="s">
        <v>2</v>
      </c>
      <c r="E13" s="9" t="str">
        <f>VLOOKUP('claim listing clean'!B13,'lookup tables'!$B$4:$C$13,2,FALSE)</f>
        <v>M</v>
      </c>
      <c r="F13" s="7">
        <v>1</v>
      </c>
      <c r="G13" s="8">
        <v>42795</v>
      </c>
      <c r="H13" s="8">
        <v>42810</v>
      </c>
      <c r="I13" s="7">
        <v>1</v>
      </c>
      <c r="J13" s="9" t="str">
        <f>VLOOKUP(I13,'lookup tables'!$F$4:$G$11,2,FALSE)</f>
        <v>Assessment Visit</v>
      </c>
      <c r="K13" s="7">
        <v>100</v>
      </c>
      <c r="L13" s="9">
        <f t="shared" si="0"/>
        <v>3</v>
      </c>
      <c r="M13" s="9">
        <f t="shared" si="1"/>
        <v>2017</v>
      </c>
      <c r="N13" s="9" t="str">
        <f t="shared" si="2"/>
        <v>201703</v>
      </c>
      <c r="O13" s="9">
        <f t="shared" si="3"/>
        <v>3</v>
      </c>
      <c r="P13" s="9">
        <f t="shared" si="4"/>
        <v>2017</v>
      </c>
      <c r="Q13" s="9" t="str">
        <f t="shared" si="5"/>
        <v>201703</v>
      </c>
    </row>
    <row r="14" spans="1:17" x14ac:dyDescent="0.2">
      <c r="A14" s="7">
        <v>13</v>
      </c>
      <c r="B14" s="7">
        <v>10</v>
      </c>
      <c r="C14" s="7" t="s">
        <v>19</v>
      </c>
      <c r="D14" s="7" t="s">
        <v>20</v>
      </c>
      <c r="E14" s="9" t="str">
        <f>VLOOKUP('claim listing clean'!B14,'lookup tables'!$B$4:$C$13,2,FALSE)</f>
        <v>M</v>
      </c>
      <c r="F14" s="7">
        <v>6</v>
      </c>
      <c r="G14" s="8">
        <v>42465</v>
      </c>
      <c r="H14" s="8">
        <v>42495</v>
      </c>
      <c r="I14" s="7">
        <v>1</v>
      </c>
      <c r="J14" s="9" t="str">
        <f>VLOOKUP(I14,'lookup tables'!$F$4:$G$11,2,FALSE)</f>
        <v>Assessment Visit</v>
      </c>
      <c r="K14" s="7">
        <v>101</v>
      </c>
      <c r="L14" s="9">
        <f t="shared" si="0"/>
        <v>4</v>
      </c>
      <c r="M14" s="9">
        <f t="shared" si="1"/>
        <v>2016</v>
      </c>
      <c r="N14" s="9" t="str">
        <f t="shared" si="2"/>
        <v>201604</v>
      </c>
      <c r="O14" s="9">
        <f t="shared" si="3"/>
        <v>5</v>
      </c>
      <c r="P14" s="9">
        <f t="shared" si="4"/>
        <v>2016</v>
      </c>
      <c r="Q14" s="9" t="str">
        <f t="shared" si="5"/>
        <v>201605</v>
      </c>
    </row>
    <row r="15" spans="1:17" x14ac:dyDescent="0.2">
      <c r="A15" s="7">
        <v>14</v>
      </c>
      <c r="B15" s="7">
        <v>5</v>
      </c>
      <c r="C15" s="7" t="s">
        <v>9</v>
      </c>
      <c r="D15" s="7" t="s">
        <v>10</v>
      </c>
      <c r="E15" s="9" t="str">
        <f>VLOOKUP('claim listing clean'!B15,'lookup tables'!$B$4:$C$13,2,FALSE)</f>
        <v>F</v>
      </c>
      <c r="F15" s="7">
        <v>1</v>
      </c>
      <c r="G15" s="8">
        <v>42771</v>
      </c>
      <c r="H15" s="8">
        <v>42841</v>
      </c>
      <c r="I15" s="7">
        <v>2</v>
      </c>
      <c r="J15" s="9" t="str">
        <f>VLOOKUP(I15,'lookup tables'!$F$4:$G$11,2,FALSE)</f>
        <v>Induction Vist</v>
      </c>
      <c r="K15" s="7">
        <v>200</v>
      </c>
      <c r="L15" s="9">
        <f t="shared" si="0"/>
        <v>2</v>
      </c>
      <c r="M15" s="9">
        <f t="shared" si="1"/>
        <v>2017</v>
      </c>
      <c r="N15" s="9" t="str">
        <f t="shared" si="2"/>
        <v>201702</v>
      </c>
      <c r="O15" s="9">
        <f t="shared" si="3"/>
        <v>4</v>
      </c>
      <c r="P15" s="9">
        <f t="shared" si="4"/>
        <v>2017</v>
      </c>
      <c r="Q15" s="9" t="str">
        <f t="shared" si="5"/>
        <v>201704</v>
      </c>
    </row>
    <row r="16" spans="1:17" x14ac:dyDescent="0.2">
      <c r="A16" s="7">
        <v>15</v>
      </c>
      <c r="B16" s="7">
        <v>10</v>
      </c>
      <c r="C16" s="7" t="s">
        <v>19</v>
      </c>
      <c r="D16" s="7" t="s">
        <v>20</v>
      </c>
      <c r="E16" s="9" t="str">
        <f>VLOOKUP('claim listing clean'!B16,'lookup tables'!$B$4:$C$13,2,FALSE)</f>
        <v>M</v>
      </c>
      <c r="F16" s="7">
        <v>2</v>
      </c>
      <c r="G16" s="8">
        <v>43313</v>
      </c>
      <c r="H16" s="8">
        <v>43382</v>
      </c>
      <c r="I16" s="7">
        <v>1</v>
      </c>
      <c r="J16" s="9" t="str">
        <f>VLOOKUP(I16,'lookup tables'!$F$4:$G$11,2,FALSE)</f>
        <v>Assessment Visit</v>
      </c>
      <c r="K16" s="7">
        <v>95</v>
      </c>
      <c r="L16" s="9">
        <f t="shared" si="0"/>
        <v>8</v>
      </c>
      <c r="M16" s="9">
        <f t="shared" si="1"/>
        <v>2018</v>
      </c>
      <c r="N16" s="9" t="str">
        <f t="shared" si="2"/>
        <v>201808</v>
      </c>
      <c r="O16" s="9">
        <f t="shared" si="3"/>
        <v>10</v>
      </c>
      <c r="P16" s="9">
        <f t="shared" si="4"/>
        <v>2018</v>
      </c>
      <c r="Q16" s="9" t="str">
        <f t="shared" si="5"/>
        <v>201810</v>
      </c>
    </row>
    <row r="17" spans="1:17" x14ac:dyDescent="0.2">
      <c r="A17" s="7">
        <v>16</v>
      </c>
      <c r="B17" s="7">
        <v>5</v>
      </c>
      <c r="C17" s="7" t="s">
        <v>9</v>
      </c>
      <c r="D17" s="7" t="s">
        <v>10</v>
      </c>
      <c r="E17" s="9" t="str">
        <f>VLOOKUP('claim listing clean'!B17,'lookup tables'!$B$4:$C$13,2,FALSE)</f>
        <v>F</v>
      </c>
      <c r="F17" s="7">
        <v>2</v>
      </c>
      <c r="G17" s="8">
        <v>42887</v>
      </c>
      <c r="H17" s="8">
        <v>42979</v>
      </c>
      <c r="I17" s="7">
        <v>3</v>
      </c>
      <c r="J17" s="9" t="str">
        <f>VLOOKUP(I17,'lookup tables'!$F$4:$G$11,2,FALSE)</f>
        <v>Maintenance Visit</v>
      </c>
      <c r="K17" s="7">
        <v>456</v>
      </c>
      <c r="L17" s="9">
        <f t="shared" si="0"/>
        <v>6</v>
      </c>
      <c r="M17" s="9">
        <f t="shared" si="1"/>
        <v>2017</v>
      </c>
      <c r="N17" s="9" t="str">
        <f t="shared" si="2"/>
        <v>201706</v>
      </c>
      <c r="O17" s="9">
        <f t="shared" si="3"/>
        <v>9</v>
      </c>
      <c r="P17" s="9">
        <f t="shared" si="4"/>
        <v>2017</v>
      </c>
      <c r="Q17" s="9" t="str">
        <f t="shared" si="5"/>
        <v>201709</v>
      </c>
    </row>
    <row r="18" spans="1:17" x14ac:dyDescent="0.2">
      <c r="A18" s="7">
        <v>17</v>
      </c>
      <c r="B18" s="7">
        <v>1</v>
      </c>
      <c r="C18" s="7" t="s">
        <v>1</v>
      </c>
      <c r="D18" s="7" t="s">
        <v>2</v>
      </c>
      <c r="E18" s="9" t="str">
        <f>VLOOKUP('claim listing clean'!B18,'lookup tables'!$B$4:$C$13,2,FALSE)</f>
        <v>M</v>
      </c>
      <c r="F18" s="7">
        <v>1</v>
      </c>
      <c r="G18" s="8">
        <v>42826</v>
      </c>
      <c r="H18" s="8">
        <v>42858</v>
      </c>
      <c r="I18" s="7">
        <v>1</v>
      </c>
      <c r="J18" s="9" t="str">
        <f>VLOOKUP(I18,'lookup tables'!$F$4:$G$11,2,FALSE)</f>
        <v>Assessment Visit</v>
      </c>
      <c r="K18" s="7">
        <v>100</v>
      </c>
      <c r="L18" s="9">
        <f t="shared" si="0"/>
        <v>4</v>
      </c>
      <c r="M18" s="9">
        <f t="shared" si="1"/>
        <v>2017</v>
      </c>
      <c r="N18" s="9" t="str">
        <f t="shared" si="2"/>
        <v>201704</v>
      </c>
      <c r="O18" s="9">
        <f t="shared" si="3"/>
        <v>5</v>
      </c>
      <c r="P18" s="9">
        <f t="shared" si="4"/>
        <v>2017</v>
      </c>
      <c r="Q18" s="9" t="str">
        <f t="shared" si="5"/>
        <v>201705</v>
      </c>
    </row>
    <row r="19" spans="1:17" x14ac:dyDescent="0.2">
      <c r="A19" s="7">
        <v>18</v>
      </c>
      <c r="B19" s="7">
        <v>2</v>
      </c>
      <c r="C19" s="7" t="s">
        <v>3</v>
      </c>
      <c r="D19" s="7" t="s">
        <v>4</v>
      </c>
      <c r="E19" s="9" t="str">
        <f>VLOOKUP('claim listing clean'!B19,'lookup tables'!$B$4:$C$13,2,FALSE)</f>
        <v>F</v>
      </c>
      <c r="F19" s="7">
        <v>5</v>
      </c>
      <c r="G19" s="8">
        <v>43282</v>
      </c>
      <c r="H19" s="8">
        <v>43378</v>
      </c>
      <c r="I19" s="7">
        <v>3</v>
      </c>
      <c r="J19" s="9" t="str">
        <f>VLOOKUP(I19,'lookup tables'!$F$4:$G$11,2,FALSE)</f>
        <v>Maintenance Visit</v>
      </c>
      <c r="K19" s="7">
        <v>750</v>
      </c>
      <c r="L19" s="9">
        <f t="shared" si="0"/>
        <v>7</v>
      </c>
      <c r="M19" s="9">
        <f t="shared" si="1"/>
        <v>2018</v>
      </c>
      <c r="N19" s="9" t="str">
        <f t="shared" si="2"/>
        <v>201807</v>
      </c>
      <c r="O19" s="9">
        <f t="shared" si="3"/>
        <v>10</v>
      </c>
      <c r="P19" s="9">
        <f t="shared" si="4"/>
        <v>2018</v>
      </c>
      <c r="Q19" s="9" t="str">
        <f t="shared" si="5"/>
        <v>201810</v>
      </c>
    </row>
    <row r="20" spans="1:17" x14ac:dyDescent="0.2">
      <c r="A20" s="7">
        <v>19</v>
      </c>
      <c r="B20" s="7">
        <v>7</v>
      </c>
      <c r="C20" s="7" t="s">
        <v>13</v>
      </c>
      <c r="D20" s="7" t="s">
        <v>14</v>
      </c>
      <c r="E20" s="9" t="str">
        <f>VLOOKUP('claim listing clean'!B20,'lookup tables'!$B$4:$C$13,2,FALSE)</f>
        <v>M</v>
      </c>
      <c r="F20" s="7">
        <v>3</v>
      </c>
      <c r="G20" s="8">
        <v>43136</v>
      </c>
      <c r="H20" s="8">
        <v>42825</v>
      </c>
      <c r="I20" s="7">
        <v>7</v>
      </c>
      <c r="J20" s="9" t="str">
        <f>VLOOKUP(I20,'lookup tables'!$F$4:$G$11,2,FALSE)</f>
        <v>Major Surgery</v>
      </c>
      <c r="K20" s="7">
        <v>865</v>
      </c>
      <c r="L20" s="9">
        <f t="shared" si="0"/>
        <v>2</v>
      </c>
      <c r="M20" s="9">
        <f t="shared" si="1"/>
        <v>2018</v>
      </c>
      <c r="N20" s="9" t="str">
        <f t="shared" si="2"/>
        <v>201802</v>
      </c>
      <c r="O20" s="9">
        <f t="shared" si="3"/>
        <v>3</v>
      </c>
      <c r="P20" s="9">
        <f t="shared" si="4"/>
        <v>2017</v>
      </c>
      <c r="Q20" s="9" t="str">
        <f t="shared" si="5"/>
        <v>201703</v>
      </c>
    </row>
    <row r="21" spans="1:17" x14ac:dyDescent="0.2">
      <c r="A21" s="7">
        <v>20</v>
      </c>
      <c r="B21" s="7">
        <v>1</v>
      </c>
      <c r="C21" s="7" t="s">
        <v>1</v>
      </c>
      <c r="D21" s="7" t="s">
        <v>2</v>
      </c>
      <c r="E21" s="9" t="str">
        <f>VLOOKUP('claim listing clean'!B21,'lookup tables'!$B$4:$C$13,2,FALSE)</f>
        <v>M</v>
      </c>
      <c r="F21" s="7">
        <v>1</v>
      </c>
      <c r="G21" s="8">
        <v>42826</v>
      </c>
      <c r="H21" s="8">
        <v>42847</v>
      </c>
      <c r="I21" s="7">
        <v>2</v>
      </c>
      <c r="J21" s="9" t="str">
        <f>VLOOKUP(I21,'lookup tables'!$F$4:$G$11,2,FALSE)</f>
        <v>Induction Vist</v>
      </c>
      <c r="K21" s="7">
        <v>250</v>
      </c>
      <c r="L21" s="9">
        <f t="shared" si="0"/>
        <v>4</v>
      </c>
      <c r="M21" s="9">
        <f t="shared" si="1"/>
        <v>2017</v>
      </c>
      <c r="N21" s="9" t="str">
        <f t="shared" si="2"/>
        <v>201704</v>
      </c>
      <c r="O21" s="9">
        <f t="shared" si="3"/>
        <v>4</v>
      </c>
      <c r="P21" s="9">
        <f t="shared" si="4"/>
        <v>2017</v>
      </c>
      <c r="Q21" s="9" t="str">
        <f t="shared" si="5"/>
        <v>201704</v>
      </c>
    </row>
  </sheetData>
  <autoFilter ref="A1:Q2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14.5" bestFit="1" customWidth="1"/>
    <col min="6" max="6" width="14.5" bestFit="1" customWidth="1"/>
    <col min="7" max="7" width="21.5" customWidth="1"/>
  </cols>
  <sheetData>
    <row r="3" spans="2:7" x14ac:dyDescent="0.2">
      <c r="B3" s="6" t="s">
        <v>35</v>
      </c>
      <c r="C3" s="6" t="s">
        <v>43</v>
      </c>
      <c r="F3" s="6" t="s">
        <v>40</v>
      </c>
      <c r="G3" s="6" t="s">
        <v>54</v>
      </c>
    </row>
    <row r="4" spans="2:7" x14ac:dyDescent="0.2">
      <c r="B4" s="6">
        <v>1</v>
      </c>
      <c r="C4" s="6" t="s">
        <v>44</v>
      </c>
      <c r="F4" s="6">
        <v>1</v>
      </c>
      <c r="G4" s="6" t="s">
        <v>53</v>
      </c>
    </row>
    <row r="5" spans="2:7" x14ac:dyDescent="0.2">
      <c r="B5" s="6">
        <v>2</v>
      </c>
      <c r="C5" s="6" t="s">
        <v>45</v>
      </c>
      <c r="F5" s="6">
        <v>2</v>
      </c>
      <c r="G5" s="6" t="s">
        <v>55</v>
      </c>
    </row>
    <row r="6" spans="2:7" x14ac:dyDescent="0.2">
      <c r="B6" s="6">
        <v>3</v>
      </c>
      <c r="C6" s="6" t="s">
        <v>44</v>
      </c>
      <c r="F6" s="6">
        <v>3</v>
      </c>
      <c r="G6" s="6" t="s">
        <v>56</v>
      </c>
    </row>
    <row r="7" spans="2:7" x14ac:dyDescent="0.2">
      <c r="B7" s="6">
        <v>4</v>
      </c>
      <c r="C7" s="6" t="s">
        <v>44</v>
      </c>
      <c r="F7" s="6">
        <v>4</v>
      </c>
      <c r="G7" s="6" t="s">
        <v>57</v>
      </c>
    </row>
    <row r="8" spans="2:7" x14ac:dyDescent="0.2">
      <c r="B8" s="6">
        <v>5</v>
      </c>
      <c r="C8" s="6" t="s">
        <v>45</v>
      </c>
      <c r="F8" s="6">
        <v>5</v>
      </c>
      <c r="G8" s="6" t="s">
        <v>58</v>
      </c>
    </row>
    <row r="9" spans="2:7" x14ac:dyDescent="0.2">
      <c r="B9" s="6">
        <v>6</v>
      </c>
      <c r="C9" s="6" t="s">
        <v>44</v>
      </c>
      <c r="F9" s="6">
        <v>6</v>
      </c>
      <c r="G9" s="6" t="s">
        <v>59</v>
      </c>
    </row>
    <row r="10" spans="2:7" x14ac:dyDescent="0.2">
      <c r="B10" s="6">
        <v>7</v>
      </c>
      <c r="C10" s="6" t="s">
        <v>44</v>
      </c>
      <c r="F10" s="6">
        <v>7</v>
      </c>
      <c r="G10" s="6" t="s">
        <v>60</v>
      </c>
    </row>
    <row r="11" spans="2:7" x14ac:dyDescent="0.2">
      <c r="B11" s="6">
        <v>8</v>
      </c>
      <c r="C11" s="6" t="s">
        <v>44</v>
      </c>
      <c r="F11" s="6">
        <v>8</v>
      </c>
      <c r="G11" s="6" t="s">
        <v>61</v>
      </c>
    </row>
    <row r="12" spans="2:7" x14ac:dyDescent="0.2">
      <c r="B12" s="6">
        <v>9</v>
      </c>
      <c r="C12" s="6" t="s">
        <v>45</v>
      </c>
    </row>
    <row r="13" spans="2:7" x14ac:dyDescent="0.2">
      <c r="B13" s="6">
        <v>10</v>
      </c>
      <c r="C13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Documentation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Jimmy A. Creznic</cp:lastModifiedBy>
  <dcterms:created xsi:type="dcterms:W3CDTF">2017-04-23T20:05:42Z</dcterms:created>
  <dcterms:modified xsi:type="dcterms:W3CDTF">2020-03-17T16:45:03Z</dcterms:modified>
</cp:coreProperties>
</file>