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mycreznic/Google Drive/School/Spring 2020/COS377/TIA/Excel Beginners/TSCActuarialExcelTestPart3/"/>
    </mc:Choice>
  </mc:AlternateContent>
  <xr:revisionPtr revIDLastSave="0" documentId="13_ncr:1_{7E9BEF91-5964-AA49-8C4B-6792EC951145}" xr6:coauthVersionLast="45" xr6:coauthVersionMax="45" xr10:uidLastSave="{00000000-0000-0000-0000-000000000000}"/>
  <bookViews>
    <workbookView xWindow="0" yWindow="460" windowWidth="21680" windowHeight="23100" activeTab="2" xr2:uid="{00000000-000D-0000-FFFF-FFFF00000000}"/>
  </bookViews>
  <sheets>
    <sheet name="Instructions" sheetId="4" r:id="rId1"/>
    <sheet name="Documentation" sheetId="7" r:id="rId2"/>
    <sheet name="bar" sheetId="11" r:id="rId3"/>
    <sheet name="pie" sheetId="12" r:id="rId4"/>
    <sheet name="combo" sheetId="13" r:id="rId5"/>
    <sheet name="histogram" sheetId="14" r:id="rId6"/>
    <sheet name="claim listing clean" sheetId="9" r:id="rId7"/>
    <sheet name="lookup tables" sheetId="10" r:id="rId8"/>
  </sheets>
  <definedNames>
    <definedName name="_xlnm._FilterDatabase" localSheetId="6" hidden="1">'claim listing clean'!$A$1:$Q$21</definedName>
    <definedName name="_xlchart.v1.0" hidden="1">pie!$A$2:$A$21</definedName>
    <definedName name="_xlchart.v1.1" hidden="1">pie!$B$2:$B$21</definedName>
    <definedName name="_xlchart.v1.10" hidden="1">pie!$A$2:$A$21</definedName>
    <definedName name="_xlchart.v1.11" hidden="1">pie!$B$2:$B$21</definedName>
    <definedName name="_xlchart.v1.12" hidden="1">combo!$A$1</definedName>
    <definedName name="_xlchart.v1.13" hidden="1">combo!$A$2:$A$21</definedName>
    <definedName name="_xlchart.v1.14" hidden="1">combo!$B$1</definedName>
    <definedName name="_xlchart.v1.15" hidden="1">combo!$B$2:$B$21</definedName>
    <definedName name="_xlchart.v1.16" hidden="1">combo!$C$1</definedName>
    <definedName name="_xlchart.v1.17" hidden="1">combo!$C$2:$C$21</definedName>
    <definedName name="_xlchart.v1.18" hidden="1">combo!$A$2:$A$21</definedName>
    <definedName name="_xlchart.v1.19" hidden="1">combo!$B$2:$B$21</definedName>
    <definedName name="_xlchart.v1.2" hidden="1">pie!$A$2:$A$21</definedName>
    <definedName name="_xlchart.v1.20" hidden="1">histogram!$A$1</definedName>
    <definedName name="_xlchart.v1.21" hidden="1">histogram!$A$2:$A$21</definedName>
    <definedName name="_xlchart.v1.22" hidden="1">histogram!$A$2:$A$21</definedName>
    <definedName name="_xlchart.v1.23" hidden="1">histogram!$A$1</definedName>
    <definedName name="_xlchart.v1.24" hidden="1">histogram!$A$2:$A$21</definedName>
    <definedName name="_xlchart.v1.25" hidden="1">histogram!$A$2:$A$21</definedName>
    <definedName name="_xlchart.v1.26" hidden="1">histogram!$A$1</definedName>
    <definedName name="_xlchart.v1.27" hidden="1">histogram!$A$2:$A$21</definedName>
    <definedName name="_xlchart.v1.28" hidden="1">histogram!$A$1</definedName>
    <definedName name="_xlchart.v1.29" hidden="1">histogram!$A$2:$A$21</definedName>
    <definedName name="_xlchart.v1.3" hidden="1">pie!$B$2:$B$21</definedName>
    <definedName name="_xlchart.v1.30" hidden="1">histogram!$A$1</definedName>
    <definedName name="_xlchart.v1.31" hidden="1">histogram!$A$2:$A$21</definedName>
    <definedName name="_xlchart.v1.4" hidden="1">pie!$A$2:$A$21</definedName>
    <definedName name="_xlchart.v1.5" hidden="1">pie!$B$2:$B$21</definedName>
    <definedName name="_xlchart.v1.6" hidden="1">pie!$A$2:$A$21</definedName>
    <definedName name="_xlchart.v1.7" hidden="1">pie!$B$2:$B$21</definedName>
    <definedName name="_xlchart.v1.8" hidden="1">pie!$A$2:$A$21</definedName>
    <definedName name="_xlchart.v1.9" hidden="1">pie!$B$2:$B$21</definedName>
    <definedName name="_xlnm.Print_Area" localSheetId="0">Instructions!$A$1:$V$20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2" l="1"/>
  <c r="D2" i="12"/>
  <c r="O3" i="9" l="1"/>
  <c r="Q3" i="9" s="1"/>
  <c r="P3" i="9"/>
  <c r="O4" i="9"/>
  <c r="Q4" i="9" s="1"/>
  <c r="P4" i="9"/>
  <c r="O5" i="9"/>
  <c r="Q5" i="9" s="1"/>
  <c r="P5" i="9"/>
  <c r="O6" i="9"/>
  <c r="P6" i="9"/>
  <c r="O7" i="9"/>
  <c r="P7" i="9"/>
  <c r="O8" i="9"/>
  <c r="P8" i="9"/>
  <c r="O9" i="9"/>
  <c r="P9" i="9"/>
  <c r="O10" i="9"/>
  <c r="Q10" i="9" s="1"/>
  <c r="P10" i="9"/>
  <c r="O11" i="9"/>
  <c r="Q11" i="9" s="1"/>
  <c r="P11" i="9"/>
  <c r="O12" i="9"/>
  <c r="Q12" i="9" s="1"/>
  <c r="P12" i="9"/>
  <c r="O13" i="9"/>
  <c r="Q13" i="9" s="1"/>
  <c r="P13" i="9"/>
  <c r="O14" i="9"/>
  <c r="Q14" i="9" s="1"/>
  <c r="P14" i="9"/>
  <c r="O15" i="9"/>
  <c r="Q15" i="9" s="1"/>
  <c r="P15" i="9"/>
  <c r="O16" i="9"/>
  <c r="Q16" i="9" s="1"/>
  <c r="P16" i="9"/>
  <c r="O17" i="9"/>
  <c r="Q17" i="9" s="1"/>
  <c r="P17" i="9"/>
  <c r="O18" i="9"/>
  <c r="P18" i="9"/>
  <c r="Q18" i="9"/>
  <c r="O19" i="9"/>
  <c r="P19" i="9"/>
  <c r="O20" i="9"/>
  <c r="P20" i="9"/>
  <c r="Q20" i="9" s="1"/>
  <c r="O21" i="9"/>
  <c r="P21" i="9"/>
  <c r="Q21" i="9"/>
  <c r="P2" i="9"/>
  <c r="O2" i="9"/>
  <c r="Q2" i="9" s="1"/>
  <c r="L3" i="9"/>
  <c r="M3" i="9"/>
  <c r="L4" i="9"/>
  <c r="M4" i="9"/>
  <c r="L5" i="9"/>
  <c r="M5" i="9"/>
  <c r="N5" i="9" s="1"/>
  <c r="L6" i="9"/>
  <c r="N6" i="9" s="1"/>
  <c r="M6" i="9"/>
  <c r="L7" i="9"/>
  <c r="N7" i="9" s="1"/>
  <c r="M7" i="9"/>
  <c r="L8" i="9"/>
  <c r="N8" i="9" s="1"/>
  <c r="M8" i="9"/>
  <c r="L9" i="9"/>
  <c r="N9" i="9" s="1"/>
  <c r="M9" i="9"/>
  <c r="L10" i="9"/>
  <c r="M10" i="9"/>
  <c r="N10" i="9" s="1"/>
  <c r="L11" i="9"/>
  <c r="N11" i="9" s="1"/>
  <c r="M11" i="9"/>
  <c r="L12" i="9"/>
  <c r="N12" i="9" s="1"/>
  <c r="M12" i="9"/>
  <c r="L13" i="9"/>
  <c r="M13" i="9"/>
  <c r="N13" i="9"/>
  <c r="L14" i="9"/>
  <c r="M14" i="9"/>
  <c r="L15" i="9"/>
  <c r="M15" i="9"/>
  <c r="L16" i="9"/>
  <c r="M16" i="9"/>
  <c r="L17" i="9"/>
  <c r="M17" i="9"/>
  <c r="N17" i="9" s="1"/>
  <c r="L18" i="9"/>
  <c r="M18" i="9"/>
  <c r="N18" i="9"/>
  <c r="L19" i="9"/>
  <c r="M19" i="9"/>
  <c r="L20" i="9"/>
  <c r="M20" i="9"/>
  <c r="L21" i="9"/>
  <c r="N21" i="9" s="1"/>
  <c r="M21" i="9"/>
  <c r="N2" i="9"/>
  <c r="M2" i="9"/>
  <c r="L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" i="9"/>
  <c r="N20" i="9" l="1"/>
  <c r="N15" i="9"/>
  <c r="N3" i="9"/>
  <c r="Q8" i="9"/>
  <c r="Q6" i="9"/>
  <c r="N19" i="9"/>
  <c r="N16" i="9"/>
  <c r="N14" i="9"/>
  <c r="N4" i="9"/>
  <c r="Q19" i="9"/>
  <c r="Q9" i="9"/>
  <c r="Q7" i="9"/>
</calcChain>
</file>

<file path=xl/sharedStrings.xml><?xml version="1.0" encoding="utf-8"?>
<sst xmlns="http://schemas.openxmlformats.org/spreadsheetml/2006/main" count="156" uniqueCount="76">
  <si>
    <t>provider_id</t>
  </si>
  <si>
    <t>Smith</t>
  </si>
  <si>
    <t>John</t>
  </si>
  <si>
    <t>Johnson</t>
  </si>
  <si>
    <t>Jennifer</t>
  </si>
  <si>
    <t>Chang</t>
  </si>
  <si>
    <t>Robert</t>
  </si>
  <si>
    <t>Patterson</t>
  </si>
  <si>
    <t>Eric</t>
  </si>
  <si>
    <t>Hernandez</t>
  </si>
  <si>
    <t>Rose</t>
  </si>
  <si>
    <t>Yu</t>
  </si>
  <si>
    <t>Mike</t>
  </si>
  <si>
    <t>Thomas</t>
  </si>
  <si>
    <t>Damian</t>
  </si>
  <si>
    <t>Vanelli</t>
  </si>
  <si>
    <t>Marco</t>
  </si>
  <si>
    <t>Anderson</t>
  </si>
  <si>
    <t>Carrie</t>
  </si>
  <si>
    <t>Du</t>
  </si>
  <si>
    <t>Sen</t>
  </si>
  <si>
    <t>Date:</t>
  </si>
  <si>
    <t>Owner:</t>
  </si>
  <si>
    <t>The Infinite Actuary</t>
  </si>
  <si>
    <t>Technical Skills Course: Excel for Actuaries (Beginner's Course)</t>
  </si>
  <si>
    <t>http://www.theinfiniteactuary.com/skills</t>
  </si>
  <si>
    <t>Purpose:</t>
  </si>
  <si>
    <t>Disclaimer:</t>
  </si>
  <si>
    <t>Do not redistribute</t>
  </si>
  <si>
    <t>This is the workbook used in the Technical Skills Course: Excel for Actuaries (Beginner's Course).</t>
  </si>
  <si>
    <t>Purpose of this workbook:</t>
  </si>
  <si>
    <t>Tabs Desciption</t>
  </si>
  <si>
    <t>claim listing clean</t>
  </si>
  <si>
    <t>A copy of the claim listing raw tab. Data has been cleaned up.</t>
  </si>
  <si>
    <t>claim_number</t>
  </si>
  <si>
    <t>policy_number</t>
  </si>
  <si>
    <t>subscriber_lastname</t>
  </si>
  <si>
    <t>subscriber_firstname</t>
  </si>
  <si>
    <t>incurred_date</t>
  </si>
  <si>
    <t>reported_date</t>
  </si>
  <si>
    <t>claim_code</t>
  </si>
  <si>
    <t>claim_amount</t>
  </si>
  <si>
    <t>See thedocument "TSC Actuarial Excel Test Part 2 Description.pdf" to view the instructions for this project.</t>
  </si>
  <si>
    <t>gender</t>
  </si>
  <si>
    <t>M</t>
  </si>
  <si>
    <t>F</t>
  </si>
  <si>
    <t>subscriber_gender</t>
  </si>
  <si>
    <t>incurred_month</t>
  </si>
  <si>
    <t>incurred_year</t>
  </si>
  <si>
    <t>reported_month</t>
  </si>
  <si>
    <t>reported_year</t>
  </si>
  <si>
    <t>incurred_yyyymm</t>
  </si>
  <si>
    <t>reported_yyyymm</t>
  </si>
  <si>
    <t>Assessment Visit</t>
  </si>
  <si>
    <t>claim_description</t>
  </si>
  <si>
    <t>Induction Vist</t>
  </si>
  <si>
    <t>Maintenance Visit</t>
  </si>
  <si>
    <t>Follow Up Visit</t>
  </si>
  <si>
    <t>Urgent Care Visit</t>
  </si>
  <si>
    <t>Hospital Visit</t>
  </si>
  <si>
    <t>Major Surgery</t>
  </si>
  <si>
    <t>Minor Surgery</t>
  </si>
  <si>
    <t>Add more fields to the claim listing clean data using lookup tables and important actuarial functions.</t>
  </si>
  <si>
    <t>lookup tables</t>
  </si>
  <si>
    <t>Contains tables for subscriber gender and claim code descriptions.</t>
  </si>
  <si>
    <t>bar</t>
  </si>
  <si>
    <t>pie</t>
  </si>
  <si>
    <t>combo</t>
  </si>
  <si>
    <t>histogram</t>
  </si>
  <si>
    <t>A bar chart of total claim amounts by claim description</t>
  </si>
  <si>
    <t>A pie chart of total claim amounts by gender</t>
  </si>
  <si>
    <t>A combo chart of total claim amounts and total claim counts by reported_yyyymm</t>
  </si>
  <si>
    <t>A histogram of the total claim amounts</t>
  </si>
  <si>
    <t>James Creznic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</si>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</sst>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&quot;$&quot;#,##0.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1" fillId="0" borderId="0" xfId="1"/>
    <xf numFmtId="0" fontId="2" fillId="0" borderId="0" xfId="0" applyFont="1"/>
    <xf numFmtId="0" fontId="0" fillId="0" borderId="0" xfId="0" applyAlignment="1">
      <alignment horizontal="left" indent="3"/>
    </xf>
    <xf numFmtId="0" fontId="0" fillId="0" borderId="1" xfId="0" applyBorder="1" applyAlignment="1">
      <alignment horizontal="center"/>
    </xf>
    <xf numFmtId="0" fontId="0" fillId="0" borderId="0" xfId="0" applyFill="1"/>
    <xf numFmtId="14" fontId="0" fillId="0" borderId="0" xfId="0" applyNumberFormat="1" applyFill="1"/>
    <xf numFmtId="0" fontId="0" fillId="2" borderId="0" xfId="0" applyFill="1"/>
    <xf numFmtId="0" fontId="0" fillId="2" borderId="0" xfId="0" applyFill="1" applyAlignment="1">
      <alignment horizontal="right"/>
    </xf>
    <xf numFmtId="0" fontId="0" fillId="2" borderId="0" xfId="0" applyFill="1" applyAlignment="1">
      <alignment horizontal="right" indent="1"/>
    </xf>
    <xf numFmtId="16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Claim</a:t>
            </a:r>
            <a:r>
              <a:rPr lang="en-US" baseline="0"/>
              <a:t> Amounts by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bar!$B$1</c:f>
              <c:strCache>
                <c:ptCount val="1"/>
                <c:pt idx="0">
                  <c:v>claim_amount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bar!$A$2:$A$21</c:f>
              <c:strCache>
                <c:ptCount val="20"/>
                <c:pt idx="0">
                  <c:v>Assessment Visit</c:v>
                </c:pt>
                <c:pt idx="1">
                  <c:v>Induction Vist</c:v>
                </c:pt>
                <c:pt idx="2">
                  <c:v>Minor Surgery</c:v>
                </c:pt>
                <c:pt idx="3">
                  <c:v>Hospital Visit</c:v>
                </c:pt>
                <c:pt idx="4">
                  <c:v>Assessment Visit</c:v>
                </c:pt>
                <c:pt idx="5">
                  <c:v>Urgent Care Visit</c:v>
                </c:pt>
                <c:pt idx="6">
                  <c:v>Assessment Visit</c:v>
                </c:pt>
                <c:pt idx="7">
                  <c:v>Assessment Visit</c:v>
                </c:pt>
                <c:pt idx="8">
                  <c:v>Hospital Visit</c:v>
                </c:pt>
                <c:pt idx="9">
                  <c:v>Assessment Visit</c:v>
                </c:pt>
                <c:pt idx="10">
                  <c:v>Assessment Visit</c:v>
                </c:pt>
                <c:pt idx="11">
                  <c:v>Assessment Visit</c:v>
                </c:pt>
                <c:pt idx="12">
                  <c:v>Assessment Visit</c:v>
                </c:pt>
                <c:pt idx="13">
                  <c:v>Induction Vist</c:v>
                </c:pt>
                <c:pt idx="14">
                  <c:v>Assessment Visit</c:v>
                </c:pt>
                <c:pt idx="15">
                  <c:v>Maintenance Visit</c:v>
                </c:pt>
                <c:pt idx="16">
                  <c:v>Assessment Visit</c:v>
                </c:pt>
                <c:pt idx="17">
                  <c:v>Maintenance Visit</c:v>
                </c:pt>
                <c:pt idx="18">
                  <c:v>Major Surgery</c:v>
                </c:pt>
                <c:pt idx="19">
                  <c:v>Induction Vist</c:v>
                </c:pt>
              </c:strCache>
            </c:strRef>
          </c:cat>
          <c:val>
            <c:numRef>
              <c:f>bar!$B$2:$B$21</c:f>
              <c:numCache>
                <c:formatCode>General</c:formatCode>
                <c:ptCount val="20"/>
                <c:pt idx="0">
                  <c:v>100</c:v>
                </c:pt>
                <c:pt idx="1">
                  <c:v>500</c:v>
                </c:pt>
                <c:pt idx="2">
                  <c:v>495</c:v>
                </c:pt>
                <c:pt idx="3">
                  <c:v>900</c:v>
                </c:pt>
                <c:pt idx="4">
                  <c:v>95</c:v>
                </c:pt>
                <c:pt idx="5">
                  <c:v>600</c:v>
                </c:pt>
                <c:pt idx="6">
                  <c:v>110</c:v>
                </c:pt>
                <c:pt idx="7">
                  <c:v>100</c:v>
                </c:pt>
                <c:pt idx="8">
                  <c:v>1500</c:v>
                </c:pt>
                <c:pt idx="9">
                  <c:v>150</c:v>
                </c:pt>
                <c:pt idx="10">
                  <c:v>86</c:v>
                </c:pt>
                <c:pt idx="11">
                  <c:v>100</c:v>
                </c:pt>
                <c:pt idx="12">
                  <c:v>101</c:v>
                </c:pt>
                <c:pt idx="13">
                  <c:v>200</c:v>
                </c:pt>
                <c:pt idx="14">
                  <c:v>95</c:v>
                </c:pt>
                <c:pt idx="15">
                  <c:v>456</c:v>
                </c:pt>
                <c:pt idx="16">
                  <c:v>100</c:v>
                </c:pt>
                <c:pt idx="17">
                  <c:v>750</c:v>
                </c:pt>
                <c:pt idx="18">
                  <c:v>865</c:v>
                </c:pt>
                <c:pt idx="19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3C-7B46-93AA-B80DAE4B1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5627920"/>
        <c:axId val="1530136160"/>
      </c:barChart>
      <c:catAx>
        <c:axId val="146562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136160"/>
        <c:crosses val="autoZero"/>
        <c:auto val="1"/>
        <c:lblAlgn val="ctr"/>
        <c:lblOffset val="100"/>
        <c:noMultiLvlLbl val="0"/>
      </c:catAx>
      <c:valAx>
        <c:axId val="153013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62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Claim Amounts</a:t>
            </a:r>
            <a:r>
              <a:rPr lang="en-US" baseline="0"/>
              <a:t> by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pie!$C$2:$C$3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pie!$D$2:$D$3</c:f>
              <c:numCache>
                <c:formatCode>General</c:formatCode>
                <c:ptCount val="2"/>
                <c:pt idx="0">
                  <c:v>5466</c:v>
                </c:pt>
                <c:pt idx="1">
                  <c:v>2087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2E-414C-92D2-1AC43FF01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Claim Amounts by Year and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combo!$A$1</c:f>
              <c:strCache>
                <c:ptCount val="1"/>
                <c:pt idx="0">
                  <c:v>claim_amount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combo!$A$2:$A$21</c:f>
              <c:numCache>
                <c:formatCode>General</c:formatCode>
                <c:ptCount val="20"/>
                <c:pt idx="0">
                  <c:v>100</c:v>
                </c:pt>
                <c:pt idx="1">
                  <c:v>500</c:v>
                </c:pt>
                <c:pt idx="2">
                  <c:v>495</c:v>
                </c:pt>
                <c:pt idx="3">
                  <c:v>900</c:v>
                </c:pt>
                <c:pt idx="4">
                  <c:v>95</c:v>
                </c:pt>
                <c:pt idx="5">
                  <c:v>600</c:v>
                </c:pt>
                <c:pt idx="6">
                  <c:v>110</c:v>
                </c:pt>
                <c:pt idx="7">
                  <c:v>100</c:v>
                </c:pt>
                <c:pt idx="8">
                  <c:v>1500</c:v>
                </c:pt>
                <c:pt idx="9">
                  <c:v>150</c:v>
                </c:pt>
                <c:pt idx="10">
                  <c:v>86</c:v>
                </c:pt>
                <c:pt idx="11">
                  <c:v>100</c:v>
                </c:pt>
                <c:pt idx="12">
                  <c:v>101</c:v>
                </c:pt>
                <c:pt idx="13">
                  <c:v>200</c:v>
                </c:pt>
                <c:pt idx="14">
                  <c:v>95</c:v>
                </c:pt>
                <c:pt idx="15">
                  <c:v>456</c:v>
                </c:pt>
                <c:pt idx="16">
                  <c:v>100</c:v>
                </c:pt>
                <c:pt idx="17">
                  <c:v>750</c:v>
                </c:pt>
                <c:pt idx="18">
                  <c:v>865</c:v>
                </c:pt>
                <c:pt idx="19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F-6C44-B906-CEF1D0A4C552}"/>
            </c:ext>
          </c:extLst>
        </c:ser>
        <c:ser>
          <c:idx val="1"/>
          <c:order val="1"/>
          <c:tx>
            <c:strRef>
              <c:f>combo!$B$1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combo!$B$2:$B$21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1-5EAF-6C44-B906-CEF1D0A4C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9538400"/>
        <c:axId val="1530719088"/>
      </c:barChart>
      <c:lineChart>
        <c:grouping val="standard"/>
        <c:varyColors val="0"/>
        <c:ser>
          <c:idx val="2"/>
          <c:order val="2"/>
          <c:tx>
            <c:strRef>
              <c:f>combo!$C$1</c:f>
              <c:strCache>
                <c:ptCount val="1"/>
                <c:pt idx="0">
                  <c:v>reported_year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combo!$C$2:$C$21</c:f>
              <c:numCache>
                <c:formatCode>General</c:formatCode>
                <c:ptCount val="20"/>
                <c:pt idx="0">
                  <c:v>2017</c:v>
                </c:pt>
                <c:pt idx="1">
                  <c:v>2018</c:v>
                </c:pt>
                <c:pt idx="2">
                  <c:v>2017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2017</c:v>
                </c:pt>
                <c:pt idx="7">
                  <c:v>2017</c:v>
                </c:pt>
                <c:pt idx="8">
                  <c:v>2016</c:v>
                </c:pt>
                <c:pt idx="9">
                  <c:v>2018</c:v>
                </c:pt>
                <c:pt idx="10">
                  <c:v>2017</c:v>
                </c:pt>
                <c:pt idx="11">
                  <c:v>2017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2017</c:v>
                </c:pt>
                <c:pt idx="16">
                  <c:v>2017</c:v>
                </c:pt>
                <c:pt idx="17">
                  <c:v>2018</c:v>
                </c:pt>
                <c:pt idx="18">
                  <c:v>2017</c:v>
                </c:pt>
                <c:pt idx="19">
                  <c:v>2017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AF-6C44-B906-CEF1D0A4C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9021968"/>
        <c:axId val="1629198192"/>
      </c:lineChart>
      <c:catAx>
        <c:axId val="16095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719088"/>
        <c:crosses val="autoZero"/>
        <c:auto val="1"/>
        <c:lblAlgn val="ctr"/>
        <c:lblOffset val="100"/>
        <c:noMultiLvlLbl val="0"/>
      </c:catAx>
      <c:valAx>
        <c:axId val="1530719088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538400"/>
        <c:crossBetween val="between"/>
        <c:majorUnit val="100"/>
      </c:valAx>
      <c:valAx>
        <c:axId val="1629198192"/>
        <c:scaling>
          <c:orientation val="minMax"/>
          <c:max val="2018"/>
          <c:min val="2016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021968"/>
        <c:crosses val="max"/>
        <c:crossBetween val="between"/>
        <c:majorUnit val="1"/>
      </c:valAx>
      <c:catAx>
        <c:axId val="1629021968"/>
        <c:scaling>
          <c:orientation val="minMax"/>
        </c:scaling>
        <c:delete val="1"/>
        <c:axPos val="b"/>
        <c:majorTickMark val="none"/>
        <c:minorTickMark val="none"/>
        <c:tickLblPos val="nextTo"/>
        <c:crossAx val="16291981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</cx:chartData>
  <cx:chart>
    <cx:title pos="t" align="ctr" overlay="0">
      <cx:tx>
        <cx:txData>
          <cx:v>Claim Amounts by Size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Claim Amounts by Size</a:t>
          </a:r>
        </a:p>
      </cx:txPr>
    </cx:title>
    <cx:plotArea>
      <cx:plotAreaRegion>
        <cx:series layoutId="clusteredColumn" uniqueId="{5C9DBEA6-17DF-5045-88FF-ECF480CE4B8C}">
          <cx:dataId val="0"/>
          <cx:layoutPr>
            <cx:binning intervalClosed="r" underflow="100" overflow="500">
              <cx:binSize val="141.4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485775</xdr:colOff>
      <xdr:row>2</xdr:row>
      <xdr:rowOff>154643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4CCE36-D10E-4124-B920-759F59285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505075" cy="5204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565150</xdr:colOff>
      <xdr:row>1</xdr:row>
      <xdr:rowOff>146050</xdr:rowOff>
    </xdr:from>
    <xdr:to>
      <xdr:col>10</xdr:col>
      <xdr:colOff>425450</xdr:colOff>
      <xdr:row>16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48BA6B-6E38-3F44-A993-FB7EF459E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412750</xdr:colOff>
      <xdr:row>22</xdr:row>
      <xdr:rowOff>69850</xdr:rowOff>
    </xdr:from>
    <xdr:to>
      <xdr:col>13</xdr:col>
      <xdr:colOff>273050</xdr:colOff>
      <xdr:row>36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1CF02D-CBD1-7449-B8AF-FBACA9AC53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584200</xdr:colOff>
      <xdr:row>2</xdr:row>
      <xdr:rowOff>88900</xdr:rowOff>
    </xdr:from>
    <xdr:to>
      <xdr:col>14</xdr:col>
      <xdr:colOff>349250</xdr:colOff>
      <xdr:row>26</xdr:row>
      <xdr:rowOff>95250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DD38A26-861C-EB4D-89EA-6F0704A2E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69850</xdr:colOff>
      <xdr:row>3</xdr:row>
      <xdr:rowOff>82550</xdr:rowOff>
    </xdr:from>
    <xdr:to>
      <xdr:col>9</xdr:col>
      <xdr:colOff>603250</xdr:colOff>
      <xdr:row>17</xdr:row>
      <xdr:rowOff>158750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290F7CC-4B1E-3E4B-8EF5-169436ACD8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14550" y="6540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theinfiniteactuary.com/skill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C12"/>
  <sheetViews>
    <sheetView showGridLines="0" zoomScaleNormal="100" workbookViewId="0">
      <selection activeCell="E19" sqref="E19"/>
    </sheetView>
  </sheetViews>
  <sheetFormatPr baseColWidth="10" defaultColWidth="8.83203125" defaultRowHeight="15" x14ac:dyDescent="0.2"/>
  <cols>
    <col min="1" max="1" width="10.83203125" customWidth="1"/>
    <col min="2" max="2" width="9.6640625" customWidth="1"/>
  </cols>
  <sheetData>
    <row r="4" spans="1:3" x14ac:dyDescent="0.2">
      <c r="A4" t="s">
        <v>21</v>
      </c>
      <c r="B4" s="1">
        <v>42847</v>
      </c>
    </row>
    <row r="5" spans="1:3" x14ac:dyDescent="0.2">
      <c r="A5" t="s">
        <v>22</v>
      </c>
      <c r="B5" t="s">
        <v>23</v>
      </c>
    </row>
    <row r="6" spans="1:3" x14ac:dyDescent="0.2">
      <c r="C6" t="s">
        <v>24</v>
      </c>
    </row>
    <row r="7" spans="1:3" x14ac:dyDescent="0.2">
      <c r="C7" s="2" t="s">
        <v>25</v>
      </c>
    </row>
    <row r="8" spans="1:3" x14ac:dyDescent="0.2">
      <c r="A8" t="s">
        <v>26</v>
      </c>
      <c r="B8" t="s">
        <v>29</v>
      </c>
    </row>
    <row r="10" spans="1:3" x14ac:dyDescent="0.2">
      <c r="A10" t="s">
        <v>42</v>
      </c>
    </row>
    <row r="12" spans="1:3" x14ac:dyDescent="0.2">
      <c r="A12" t="s">
        <v>27</v>
      </c>
      <c r="B12" t="s">
        <v>28</v>
      </c>
    </row>
  </sheetData>
  <hyperlinks>
    <hyperlink ref="C7" r:id="rId1" xr:uid="{00000000-0004-0000-0000-000000000000}"/>
  </hyperlinks>
  <pageMargins left="0.7" right="0.7" top="0.75" bottom="0.75" header="0.3" footer="0.3"/>
  <pageSetup scale="61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zoomScaleNormal="100" workbookViewId="0">
      <selection activeCell="E1" sqref="E1"/>
    </sheetView>
  </sheetViews>
  <sheetFormatPr baseColWidth="10" defaultColWidth="8.83203125" defaultRowHeight="15" x14ac:dyDescent="0.2"/>
  <cols>
    <col min="1" max="1" width="27" customWidth="1"/>
    <col min="2" max="2" width="13.83203125" bestFit="1" customWidth="1"/>
  </cols>
  <sheetData>
    <row r="1" spans="1:2" x14ac:dyDescent="0.2">
      <c r="A1" s="3" t="s">
        <v>22</v>
      </c>
      <c r="B1" t="s">
        <v>73</v>
      </c>
    </row>
    <row r="2" spans="1:2" x14ac:dyDescent="0.2">
      <c r="A2" s="3" t="s">
        <v>21</v>
      </c>
      <c r="B2" s="1">
        <v>25571</v>
      </c>
    </row>
    <row r="3" spans="1:2" x14ac:dyDescent="0.2">
      <c r="A3" s="3" t="s">
        <v>30</v>
      </c>
      <c r="B3" t="s">
        <v>62</v>
      </c>
    </row>
    <row r="5" spans="1:2" x14ac:dyDescent="0.2">
      <c r="A5" s="3" t="s">
        <v>31</v>
      </c>
    </row>
    <row r="6" spans="1:2" x14ac:dyDescent="0.2">
      <c r="A6" s="4" t="s">
        <v>32</v>
      </c>
      <c r="B6" t="s">
        <v>33</v>
      </c>
    </row>
    <row r="7" spans="1:2" x14ac:dyDescent="0.2">
      <c r="A7" s="4" t="s">
        <v>63</v>
      </c>
      <c r="B7" t="s">
        <v>64</v>
      </c>
    </row>
    <row r="8" spans="1:2" x14ac:dyDescent="0.2">
      <c r="A8" s="4" t="s">
        <v>65</v>
      </c>
      <c r="B8" t="s">
        <v>69</v>
      </c>
    </row>
    <row r="9" spans="1:2" x14ac:dyDescent="0.2">
      <c r="A9" s="4" t="s">
        <v>66</v>
      </c>
      <c r="B9" t="s">
        <v>70</v>
      </c>
    </row>
    <row r="10" spans="1:2" x14ac:dyDescent="0.2">
      <c r="A10" s="4" t="s">
        <v>67</v>
      </c>
      <c r="B10" t="s">
        <v>71</v>
      </c>
    </row>
    <row r="11" spans="1:2" x14ac:dyDescent="0.2">
      <c r="A11" s="4" t="s">
        <v>68</v>
      </c>
      <c r="B11" t="s">
        <v>72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B21"/>
  <sheetViews>
    <sheetView tabSelected="1" workbookViewId="0">
      <selection activeCell="E48" sqref="E48"/>
    </sheetView>
  </sheetViews>
  <sheetFormatPr baseColWidth="10" defaultColWidth="8.83203125" defaultRowHeight="15" x14ac:dyDescent="0.2"/>
  <sheetData>
    <row r="1" spans="1:2" x14ac:dyDescent="0.2">
      <c r="A1" t="s">
        <v>54</v>
      </c>
      <c r="B1" t="s">
        <v>41</v>
      </c>
    </row>
    <row r="2" spans="1:2" x14ac:dyDescent="0.2">
      <c r="A2" t="s">
        <v>53</v>
      </c>
      <c r="B2">
        <v>100</v>
      </c>
    </row>
    <row r="3" spans="1:2" x14ac:dyDescent="0.2">
      <c r="A3" t="s">
        <v>55</v>
      </c>
      <c r="B3">
        <v>500</v>
      </c>
    </row>
    <row r="4" spans="1:2" x14ac:dyDescent="0.2">
      <c r="A4" t="s">
        <v>61</v>
      </c>
      <c r="B4">
        <v>495</v>
      </c>
    </row>
    <row r="5" spans="1:2" x14ac:dyDescent="0.2">
      <c r="A5" t="s">
        <v>59</v>
      </c>
      <c r="B5">
        <v>900</v>
      </c>
    </row>
    <row r="6" spans="1:2" x14ac:dyDescent="0.2">
      <c r="A6" t="s">
        <v>53</v>
      </c>
      <c r="B6">
        <v>95</v>
      </c>
    </row>
    <row r="7" spans="1:2" x14ac:dyDescent="0.2">
      <c r="A7" t="s">
        <v>58</v>
      </c>
      <c r="B7">
        <v>600</v>
      </c>
    </row>
    <row r="8" spans="1:2" x14ac:dyDescent="0.2">
      <c r="A8" t="s">
        <v>53</v>
      </c>
      <c r="B8">
        <v>110</v>
      </c>
    </row>
    <row r="9" spans="1:2" x14ac:dyDescent="0.2">
      <c r="A9" t="s">
        <v>53</v>
      </c>
      <c r="B9">
        <v>100</v>
      </c>
    </row>
    <row r="10" spans="1:2" x14ac:dyDescent="0.2">
      <c r="A10" t="s">
        <v>59</v>
      </c>
      <c r="B10">
        <v>1500</v>
      </c>
    </row>
    <row r="11" spans="1:2" x14ac:dyDescent="0.2">
      <c r="A11" t="s">
        <v>53</v>
      </c>
      <c r="B11">
        <v>150</v>
      </c>
    </row>
    <row r="12" spans="1:2" x14ac:dyDescent="0.2">
      <c r="A12" t="s">
        <v>53</v>
      </c>
      <c r="B12">
        <v>86</v>
      </c>
    </row>
    <row r="13" spans="1:2" x14ac:dyDescent="0.2">
      <c r="A13" t="s">
        <v>53</v>
      </c>
      <c r="B13">
        <v>100</v>
      </c>
    </row>
    <row r="14" spans="1:2" x14ac:dyDescent="0.2">
      <c r="A14" t="s">
        <v>53</v>
      </c>
      <c r="B14">
        <v>101</v>
      </c>
    </row>
    <row r="15" spans="1:2" x14ac:dyDescent="0.2">
      <c r="A15" t="s">
        <v>55</v>
      </c>
      <c r="B15">
        <v>200</v>
      </c>
    </row>
    <row r="16" spans="1:2" x14ac:dyDescent="0.2">
      <c r="A16" t="s">
        <v>53</v>
      </c>
      <c r="B16">
        <v>95</v>
      </c>
    </row>
    <row r="17" spans="1:2" x14ac:dyDescent="0.2">
      <c r="A17" t="s">
        <v>56</v>
      </c>
      <c r="B17">
        <v>456</v>
      </c>
    </row>
    <row r="18" spans="1:2" x14ac:dyDescent="0.2">
      <c r="A18" t="s">
        <v>53</v>
      </c>
      <c r="B18">
        <v>100</v>
      </c>
    </row>
    <row r="19" spans="1:2" x14ac:dyDescent="0.2">
      <c r="A19" t="s">
        <v>56</v>
      </c>
      <c r="B19">
        <v>750</v>
      </c>
    </row>
    <row r="20" spans="1:2" x14ac:dyDescent="0.2">
      <c r="A20" t="s">
        <v>60</v>
      </c>
      <c r="B20">
        <v>865</v>
      </c>
    </row>
    <row r="21" spans="1:2" x14ac:dyDescent="0.2">
      <c r="A21" t="s">
        <v>55</v>
      </c>
      <c r="B21">
        <v>250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D21"/>
  <sheetViews>
    <sheetView workbookViewId="0">
      <selection activeCell="F35" sqref="F35"/>
    </sheetView>
  </sheetViews>
  <sheetFormatPr baseColWidth="10" defaultColWidth="8.83203125" defaultRowHeight="15" x14ac:dyDescent="0.2"/>
  <sheetData>
    <row r="1" spans="1:4" x14ac:dyDescent="0.2">
      <c r="A1" t="s">
        <v>46</v>
      </c>
      <c r="B1" t="s">
        <v>41</v>
      </c>
    </row>
    <row r="2" spans="1:4" x14ac:dyDescent="0.2">
      <c r="A2" t="s">
        <v>44</v>
      </c>
      <c r="B2">
        <v>100</v>
      </c>
      <c r="C2" t="s">
        <v>74</v>
      </c>
      <c r="D2">
        <f ca="1">SUMIF($A$2:$B$21,"M",B2:B21)</f>
        <v>5466</v>
      </c>
    </row>
    <row r="3" spans="1:4" x14ac:dyDescent="0.2">
      <c r="A3" t="s">
        <v>45</v>
      </c>
      <c r="B3">
        <v>500</v>
      </c>
      <c r="C3" t="s">
        <v>75</v>
      </c>
      <c r="D3">
        <f ca="1">SUMIF($A$2:$B$21,"F",B2:B21)</f>
        <v>2087</v>
      </c>
    </row>
    <row r="4" spans="1:4" x14ac:dyDescent="0.2">
      <c r="A4" t="s">
        <v>44</v>
      </c>
      <c r="B4">
        <v>495</v>
      </c>
    </row>
    <row r="5" spans="1:4" x14ac:dyDescent="0.2">
      <c r="A5" t="s">
        <v>44</v>
      </c>
      <c r="B5">
        <v>900</v>
      </c>
    </row>
    <row r="6" spans="1:4" x14ac:dyDescent="0.2">
      <c r="A6" t="s">
        <v>45</v>
      </c>
      <c r="B6">
        <v>95</v>
      </c>
    </row>
    <row r="7" spans="1:4" x14ac:dyDescent="0.2">
      <c r="A7" t="s">
        <v>44</v>
      </c>
      <c r="B7">
        <v>600</v>
      </c>
    </row>
    <row r="8" spans="1:4" x14ac:dyDescent="0.2">
      <c r="A8" t="s">
        <v>44</v>
      </c>
      <c r="B8">
        <v>110</v>
      </c>
    </row>
    <row r="9" spans="1:4" x14ac:dyDescent="0.2">
      <c r="A9" t="s">
        <v>44</v>
      </c>
      <c r="B9">
        <v>100</v>
      </c>
    </row>
    <row r="10" spans="1:4" x14ac:dyDescent="0.2">
      <c r="A10" t="s">
        <v>44</v>
      </c>
      <c r="B10">
        <v>1500</v>
      </c>
    </row>
    <row r="11" spans="1:4" x14ac:dyDescent="0.2">
      <c r="A11" t="s">
        <v>44</v>
      </c>
      <c r="B11">
        <v>150</v>
      </c>
    </row>
    <row r="12" spans="1:4" x14ac:dyDescent="0.2">
      <c r="A12" t="s">
        <v>45</v>
      </c>
      <c r="B12">
        <v>86</v>
      </c>
    </row>
    <row r="13" spans="1:4" x14ac:dyDescent="0.2">
      <c r="A13" t="s">
        <v>44</v>
      </c>
      <c r="B13">
        <v>100</v>
      </c>
    </row>
    <row r="14" spans="1:4" x14ac:dyDescent="0.2">
      <c r="A14" t="s">
        <v>44</v>
      </c>
      <c r="B14">
        <v>101</v>
      </c>
    </row>
    <row r="15" spans="1:4" x14ac:dyDescent="0.2">
      <c r="A15" t="s">
        <v>45</v>
      </c>
      <c r="B15">
        <v>200</v>
      </c>
    </row>
    <row r="16" spans="1:4" x14ac:dyDescent="0.2">
      <c r="A16" t="s">
        <v>44</v>
      </c>
      <c r="B16">
        <v>95</v>
      </c>
    </row>
    <row r="17" spans="1:2" x14ac:dyDescent="0.2">
      <c r="A17" t="s">
        <v>45</v>
      </c>
      <c r="B17">
        <v>456</v>
      </c>
    </row>
    <row r="18" spans="1:2" x14ac:dyDescent="0.2">
      <c r="A18" t="s">
        <v>44</v>
      </c>
      <c r="B18">
        <v>100</v>
      </c>
    </row>
    <row r="19" spans="1:2" x14ac:dyDescent="0.2">
      <c r="A19" t="s">
        <v>45</v>
      </c>
      <c r="B19">
        <v>750</v>
      </c>
    </row>
    <row r="20" spans="1:2" x14ac:dyDescent="0.2">
      <c r="A20" t="s">
        <v>44</v>
      </c>
      <c r="B20">
        <v>865</v>
      </c>
    </row>
    <row r="21" spans="1:2" x14ac:dyDescent="0.2">
      <c r="A21" t="s">
        <v>44</v>
      </c>
      <c r="B21">
        <v>250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C21"/>
  <sheetViews>
    <sheetView workbookViewId="0">
      <selection activeCell="I43" sqref="I43"/>
    </sheetView>
  </sheetViews>
  <sheetFormatPr baseColWidth="10" defaultColWidth="8.83203125" defaultRowHeight="15" x14ac:dyDescent="0.2"/>
  <sheetData>
    <row r="1" spans="1:3" x14ac:dyDescent="0.2">
      <c r="A1" t="s">
        <v>41</v>
      </c>
      <c r="B1" s="6"/>
      <c r="C1" s="6" t="s">
        <v>50</v>
      </c>
    </row>
    <row r="2" spans="1:3" x14ac:dyDescent="0.2">
      <c r="A2">
        <v>100</v>
      </c>
      <c r="B2" s="8"/>
      <c r="C2" s="8">
        <v>2017</v>
      </c>
    </row>
    <row r="3" spans="1:3" x14ac:dyDescent="0.2">
      <c r="A3">
        <v>500</v>
      </c>
      <c r="B3" s="8"/>
      <c r="C3" s="8">
        <v>2018</v>
      </c>
    </row>
    <row r="4" spans="1:3" x14ac:dyDescent="0.2">
      <c r="A4">
        <v>495</v>
      </c>
      <c r="B4" s="8"/>
      <c r="C4" s="8">
        <v>2017</v>
      </c>
    </row>
    <row r="5" spans="1:3" x14ac:dyDescent="0.2">
      <c r="A5">
        <v>900</v>
      </c>
      <c r="B5" s="8"/>
      <c r="C5" s="8">
        <v>2018</v>
      </c>
    </row>
    <row r="6" spans="1:3" x14ac:dyDescent="0.2">
      <c r="A6">
        <v>95</v>
      </c>
      <c r="B6" s="8"/>
      <c r="C6" s="8">
        <v>2017</v>
      </c>
    </row>
    <row r="7" spans="1:3" x14ac:dyDescent="0.2">
      <c r="A7">
        <v>600</v>
      </c>
      <c r="B7" s="8"/>
      <c r="C7" s="8">
        <v>2016</v>
      </c>
    </row>
    <row r="8" spans="1:3" x14ac:dyDescent="0.2">
      <c r="A8">
        <v>110</v>
      </c>
      <c r="B8" s="8"/>
      <c r="C8" s="8">
        <v>2017</v>
      </c>
    </row>
    <row r="9" spans="1:3" x14ac:dyDescent="0.2">
      <c r="A9">
        <v>100</v>
      </c>
      <c r="B9" s="8"/>
      <c r="C9" s="8">
        <v>2017</v>
      </c>
    </row>
    <row r="10" spans="1:3" x14ac:dyDescent="0.2">
      <c r="A10">
        <v>1500</v>
      </c>
      <c r="B10" s="8"/>
      <c r="C10" s="8">
        <v>2016</v>
      </c>
    </row>
    <row r="11" spans="1:3" x14ac:dyDescent="0.2">
      <c r="A11">
        <v>150</v>
      </c>
      <c r="B11" s="8"/>
      <c r="C11" s="8">
        <v>2018</v>
      </c>
    </row>
    <row r="12" spans="1:3" x14ac:dyDescent="0.2">
      <c r="A12">
        <v>86</v>
      </c>
      <c r="B12" s="8"/>
      <c r="C12" s="8">
        <v>2017</v>
      </c>
    </row>
    <row r="13" spans="1:3" x14ac:dyDescent="0.2">
      <c r="A13">
        <v>100</v>
      </c>
      <c r="B13" s="8"/>
      <c r="C13" s="8">
        <v>2017</v>
      </c>
    </row>
    <row r="14" spans="1:3" x14ac:dyDescent="0.2">
      <c r="A14">
        <v>101</v>
      </c>
      <c r="B14" s="8"/>
      <c r="C14" s="8">
        <v>2016</v>
      </c>
    </row>
    <row r="15" spans="1:3" x14ac:dyDescent="0.2">
      <c r="A15">
        <v>200</v>
      </c>
      <c r="B15" s="8"/>
      <c r="C15" s="8">
        <v>2017</v>
      </c>
    </row>
    <row r="16" spans="1:3" x14ac:dyDescent="0.2">
      <c r="A16">
        <v>95</v>
      </c>
      <c r="B16" s="8"/>
      <c r="C16" s="8">
        <v>2018</v>
      </c>
    </row>
    <row r="17" spans="1:3" x14ac:dyDescent="0.2">
      <c r="A17">
        <v>456</v>
      </c>
      <c r="B17" s="8"/>
      <c r="C17" s="8">
        <v>2017</v>
      </c>
    </row>
    <row r="18" spans="1:3" x14ac:dyDescent="0.2">
      <c r="A18">
        <v>100</v>
      </c>
      <c r="B18" s="8"/>
      <c r="C18" s="8">
        <v>2017</v>
      </c>
    </row>
    <row r="19" spans="1:3" x14ac:dyDescent="0.2">
      <c r="A19">
        <v>750</v>
      </c>
      <c r="B19" s="8"/>
      <c r="C19" s="8">
        <v>2018</v>
      </c>
    </row>
    <row r="20" spans="1:3" x14ac:dyDescent="0.2">
      <c r="A20">
        <v>865</v>
      </c>
      <c r="B20" s="8"/>
      <c r="C20" s="8">
        <v>2017</v>
      </c>
    </row>
    <row r="21" spans="1:3" x14ac:dyDescent="0.2">
      <c r="A21">
        <v>250</v>
      </c>
      <c r="B21" s="8"/>
      <c r="C21" s="8">
        <v>2017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A21"/>
  <sheetViews>
    <sheetView workbookViewId="0">
      <selection activeCell="A2" sqref="A2:A21"/>
    </sheetView>
  </sheetViews>
  <sheetFormatPr baseColWidth="10" defaultColWidth="8.83203125" defaultRowHeight="15" x14ac:dyDescent="0.2"/>
  <cols>
    <col min="1" max="1" width="9.1640625" bestFit="1" customWidth="1"/>
  </cols>
  <sheetData>
    <row r="1" spans="1:1" x14ac:dyDescent="0.2">
      <c r="A1" t="s">
        <v>41</v>
      </c>
    </row>
    <row r="2" spans="1:1" x14ac:dyDescent="0.2">
      <c r="A2" s="11">
        <v>100</v>
      </c>
    </row>
    <row r="3" spans="1:1" x14ac:dyDescent="0.2">
      <c r="A3" s="11">
        <v>500</v>
      </c>
    </row>
    <row r="4" spans="1:1" x14ac:dyDescent="0.2">
      <c r="A4" s="11">
        <v>495</v>
      </c>
    </row>
    <row r="5" spans="1:1" x14ac:dyDescent="0.2">
      <c r="A5" s="11">
        <v>900</v>
      </c>
    </row>
    <row r="6" spans="1:1" x14ac:dyDescent="0.2">
      <c r="A6" s="11">
        <v>95</v>
      </c>
    </row>
    <row r="7" spans="1:1" x14ac:dyDescent="0.2">
      <c r="A7" s="11">
        <v>600</v>
      </c>
    </row>
    <row r="8" spans="1:1" x14ac:dyDescent="0.2">
      <c r="A8" s="11">
        <v>110</v>
      </c>
    </row>
    <row r="9" spans="1:1" x14ac:dyDescent="0.2">
      <c r="A9" s="11">
        <v>100</v>
      </c>
    </row>
    <row r="10" spans="1:1" x14ac:dyDescent="0.2">
      <c r="A10" s="11">
        <v>1500</v>
      </c>
    </row>
    <row r="11" spans="1:1" x14ac:dyDescent="0.2">
      <c r="A11" s="11">
        <v>150</v>
      </c>
    </row>
    <row r="12" spans="1:1" x14ac:dyDescent="0.2">
      <c r="A12" s="11">
        <v>86</v>
      </c>
    </row>
    <row r="13" spans="1:1" x14ac:dyDescent="0.2">
      <c r="A13" s="11">
        <v>100</v>
      </c>
    </row>
    <row r="14" spans="1:1" x14ac:dyDescent="0.2">
      <c r="A14" s="11">
        <v>101</v>
      </c>
    </row>
    <row r="15" spans="1:1" x14ac:dyDescent="0.2">
      <c r="A15" s="11">
        <v>200</v>
      </c>
    </row>
    <row r="16" spans="1:1" x14ac:dyDescent="0.2">
      <c r="A16" s="11">
        <v>95</v>
      </c>
    </row>
    <row r="17" spans="1:1" x14ac:dyDescent="0.2">
      <c r="A17" s="11">
        <v>456</v>
      </c>
    </row>
    <row r="18" spans="1:1" x14ac:dyDescent="0.2">
      <c r="A18" s="11">
        <v>100</v>
      </c>
    </row>
    <row r="19" spans="1:1" x14ac:dyDescent="0.2">
      <c r="A19" s="11">
        <v>750</v>
      </c>
    </row>
    <row r="20" spans="1:1" x14ac:dyDescent="0.2">
      <c r="A20" s="11">
        <v>865</v>
      </c>
    </row>
    <row r="21" spans="1:1" x14ac:dyDescent="0.2">
      <c r="A21" s="11">
        <v>250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1"/>
  <sheetViews>
    <sheetView topLeftCell="G1" workbookViewId="0">
      <selection activeCell="K1" sqref="K1:K21"/>
    </sheetView>
  </sheetViews>
  <sheetFormatPr baseColWidth="10" defaultColWidth="8.83203125" defaultRowHeight="15" x14ac:dyDescent="0.2"/>
  <cols>
    <col min="1" max="1" width="12" customWidth="1"/>
    <col min="2" max="2" width="14.5" bestFit="1" customWidth="1"/>
    <col min="3" max="3" width="19.5" bestFit="1" customWidth="1"/>
    <col min="4" max="4" width="20" bestFit="1" customWidth="1"/>
    <col min="5" max="5" width="17.6640625" customWidth="1"/>
    <col min="6" max="6" width="11.33203125" bestFit="1" customWidth="1"/>
    <col min="7" max="7" width="15.1640625" customWidth="1"/>
    <col min="8" max="8" width="15.6640625" customWidth="1"/>
    <col min="9" max="9" width="12.6640625" customWidth="1"/>
    <col min="10" max="10" width="19.1640625" bestFit="1" customWidth="1"/>
    <col min="11" max="11" width="17.5" customWidth="1"/>
    <col min="12" max="12" width="15.5" bestFit="1" customWidth="1"/>
    <col min="13" max="13" width="13.5" bestFit="1" customWidth="1"/>
    <col min="14" max="14" width="17" bestFit="1" customWidth="1"/>
    <col min="15" max="15" width="15.83203125" bestFit="1" customWidth="1"/>
    <col min="16" max="16" width="13.83203125" bestFit="1" customWidth="1"/>
    <col min="17" max="17" width="17" customWidth="1"/>
  </cols>
  <sheetData>
    <row r="1" spans="1:17" x14ac:dyDescent="0.2">
      <c r="A1" s="6" t="s">
        <v>34</v>
      </c>
      <c r="B1" s="6" t="s">
        <v>35</v>
      </c>
      <c r="C1" s="6" t="s">
        <v>36</v>
      </c>
      <c r="D1" s="6" t="s">
        <v>37</v>
      </c>
      <c r="E1" s="6" t="s">
        <v>46</v>
      </c>
      <c r="F1" s="6" t="s">
        <v>0</v>
      </c>
      <c r="G1" s="6" t="s">
        <v>38</v>
      </c>
      <c r="H1" s="6" t="s">
        <v>39</v>
      </c>
      <c r="I1" s="6" t="s">
        <v>40</v>
      </c>
      <c r="J1" s="8" t="s">
        <v>54</v>
      </c>
      <c r="K1" s="6" t="s">
        <v>41</v>
      </c>
      <c r="L1" s="6" t="s">
        <v>47</v>
      </c>
      <c r="M1" s="6" t="s">
        <v>48</v>
      </c>
      <c r="N1" s="6" t="s">
        <v>51</v>
      </c>
      <c r="O1" s="6" t="s">
        <v>49</v>
      </c>
      <c r="P1" s="6" t="s">
        <v>50</v>
      </c>
      <c r="Q1" s="6" t="s">
        <v>52</v>
      </c>
    </row>
    <row r="2" spans="1:17" x14ac:dyDescent="0.2">
      <c r="A2" s="6">
        <v>1</v>
      </c>
      <c r="B2" s="6">
        <v>1</v>
      </c>
      <c r="C2" s="6" t="s">
        <v>1</v>
      </c>
      <c r="D2" s="6" t="s">
        <v>2</v>
      </c>
      <c r="E2" s="8" t="str">
        <f>VLOOKUP(B2,'lookup tables'!$B$4:$C$13,2,FALSE)</f>
        <v>M</v>
      </c>
      <c r="F2" s="6">
        <v>1</v>
      </c>
      <c r="G2" s="7">
        <v>42736</v>
      </c>
      <c r="H2" s="7">
        <v>42767</v>
      </c>
      <c r="I2" s="6">
        <v>1</v>
      </c>
      <c r="J2" s="8" t="str">
        <f>VLOOKUP(I2,'lookup tables'!$F$4:$G$11,2,FALSE)</f>
        <v>Assessment Visit</v>
      </c>
      <c r="K2" s="6">
        <v>100</v>
      </c>
      <c r="L2" s="8">
        <f>MONTH(G2)</f>
        <v>1</v>
      </c>
      <c r="M2" s="8">
        <f>YEAR(H2)</f>
        <v>2017</v>
      </c>
      <c r="N2" s="9" t="str">
        <f>IF(LEN(L2)=1,M2&amp;"0"&amp;L2,M2&amp;L2)</f>
        <v>201701</v>
      </c>
      <c r="O2" s="8">
        <f>MONTH(H2)</f>
        <v>2</v>
      </c>
      <c r="P2" s="8">
        <f>YEAR(H2)</f>
        <v>2017</v>
      </c>
      <c r="Q2" s="10" t="str">
        <f>IF(LEN(O2)=1,P2&amp;"0"&amp;O2,P2&amp;O2)</f>
        <v>201702</v>
      </c>
    </row>
    <row r="3" spans="1:17" x14ac:dyDescent="0.2">
      <c r="A3" s="6">
        <v>2</v>
      </c>
      <c r="B3" s="6">
        <v>2</v>
      </c>
      <c r="C3" s="6" t="s">
        <v>3</v>
      </c>
      <c r="D3" s="6" t="s">
        <v>4</v>
      </c>
      <c r="E3" s="8" t="str">
        <f>VLOOKUP(B3,'lookup tables'!$B$4:$C$13,2,FALSE)</f>
        <v>F</v>
      </c>
      <c r="F3" s="6">
        <v>5</v>
      </c>
      <c r="G3" s="7">
        <v>43101</v>
      </c>
      <c r="H3" s="7">
        <v>43160</v>
      </c>
      <c r="I3" s="6">
        <v>2</v>
      </c>
      <c r="J3" s="8" t="str">
        <f>VLOOKUP(I3,'lookup tables'!$F$4:$G$11,2,FALSE)</f>
        <v>Induction Vist</v>
      </c>
      <c r="K3" s="6">
        <v>500</v>
      </c>
      <c r="L3" s="8">
        <f t="shared" ref="L3:L21" si="0">MONTH(G3)</f>
        <v>1</v>
      </c>
      <c r="M3" s="8">
        <f t="shared" ref="M3:M21" si="1">YEAR(H3)</f>
        <v>2018</v>
      </c>
      <c r="N3" s="9" t="str">
        <f t="shared" ref="N3:N21" si="2">IF(LEN(L3)=1,M3&amp;"0"&amp;L3,M3&amp;L3)</f>
        <v>201801</v>
      </c>
      <c r="O3" s="8">
        <f t="shared" ref="O3:O21" si="3">MONTH(H3)</f>
        <v>3</v>
      </c>
      <c r="P3" s="8">
        <f t="shared" ref="P3:P21" si="4">YEAR(H3)</f>
        <v>2018</v>
      </c>
      <c r="Q3" s="10" t="str">
        <f t="shared" ref="Q3:Q21" si="5">IF(LEN(O3)=1,P3&amp;"0"&amp;O3,P3&amp;O3)</f>
        <v>201803</v>
      </c>
    </row>
    <row r="4" spans="1:17" x14ac:dyDescent="0.2">
      <c r="A4" s="6">
        <v>3</v>
      </c>
      <c r="B4" s="6">
        <v>3</v>
      </c>
      <c r="C4" s="6" t="s">
        <v>5</v>
      </c>
      <c r="D4" s="6" t="s">
        <v>6</v>
      </c>
      <c r="E4" s="8" t="str">
        <f>VLOOKUP(B4,'lookup tables'!$B$4:$C$13,2,FALSE)</f>
        <v>M</v>
      </c>
      <c r="F4" s="6">
        <v>5</v>
      </c>
      <c r="G4" s="7">
        <v>42856</v>
      </c>
      <c r="H4" s="7">
        <v>42917</v>
      </c>
      <c r="I4" s="6">
        <v>8</v>
      </c>
      <c r="J4" s="8" t="str">
        <f>VLOOKUP(I4,'lookup tables'!$F$4:$G$11,2,FALSE)</f>
        <v>Minor Surgery</v>
      </c>
      <c r="K4" s="6">
        <v>495</v>
      </c>
      <c r="L4" s="8">
        <f t="shared" si="0"/>
        <v>5</v>
      </c>
      <c r="M4" s="8">
        <f t="shared" si="1"/>
        <v>2017</v>
      </c>
      <c r="N4" s="9" t="str">
        <f t="shared" si="2"/>
        <v>201705</v>
      </c>
      <c r="O4" s="8">
        <f t="shared" si="3"/>
        <v>7</v>
      </c>
      <c r="P4" s="8">
        <f t="shared" si="4"/>
        <v>2017</v>
      </c>
      <c r="Q4" s="10" t="str">
        <f t="shared" si="5"/>
        <v>201707</v>
      </c>
    </row>
    <row r="5" spans="1:17" x14ac:dyDescent="0.2">
      <c r="A5" s="6">
        <v>4</v>
      </c>
      <c r="B5" s="6">
        <v>4</v>
      </c>
      <c r="C5" s="6" t="s">
        <v>7</v>
      </c>
      <c r="D5" s="6" t="s">
        <v>8</v>
      </c>
      <c r="E5" s="8" t="str">
        <f>VLOOKUP(B5,'lookup tables'!$B$4:$C$13,2,FALSE)</f>
        <v>M</v>
      </c>
      <c r="F5" s="6">
        <v>3</v>
      </c>
      <c r="G5" s="7">
        <v>43344</v>
      </c>
      <c r="H5" s="7">
        <v>43378</v>
      </c>
      <c r="I5" s="6">
        <v>6</v>
      </c>
      <c r="J5" s="8" t="str">
        <f>VLOOKUP(I5,'lookup tables'!$F$4:$G$11,2,FALSE)</f>
        <v>Hospital Visit</v>
      </c>
      <c r="K5" s="6">
        <v>900</v>
      </c>
      <c r="L5" s="8">
        <f t="shared" si="0"/>
        <v>9</v>
      </c>
      <c r="M5" s="8">
        <f t="shared" si="1"/>
        <v>2018</v>
      </c>
      <c r="N5" s="9" t="str">
        <f t="shared" si="2"/>
        <v>201809</v>
      </c>
      <c r="O5" s="8">
        <f t="shared" si="3"/>
        <v>10</v>
      </c>
      <c r="P5" s="8">
        <f t="shared" si="4"/>
        <v>2018</v>
      </c>
      <c r="Q5" s="10" t="str">
        <f t="shared" si="5"/>
        <v>201810</v>
      </c>
    </row>
    <row r="6" spans="1:17" x14ac:dyDescent="0.2">
      <c r="A6" s="6">
        <v>5</v>
      </c>
      <c r="B6" s="6">
        <v>5</v>
      </c>
      <c r="C6" s="6" t="s">
        <v>9</v>
      </c>
      <c r="D6" s="6" t="s">
        <v>10</v>
      </c>
      <c r="E6" s="8" t="str">
        <f>VLOOKUP(B6,'lookup tables'!$B$4:$C$13,2,FALSE)</f>
        <v>F</v>
      </c>
      <c r="F6" s="6">
        <v>1</v>
      </c>
      <c r="G6" s="7">
        <v>42659</v>
      </c>
      <c r="H6" s="7">
        <v>42736</v>
      </c>
      <c r="I6" s="6">
        <v>1</v>
      </c>
      <c r="J6" s="8" t="str">
        <f>VLOOKUP(I6,'lookup tables'!$F$4:$G$11,2,FALSE)</f>
        <v>Assessment Visit</v>
      </c>
      <c r="K6" s="6">
        <v>95</v>
      </c>
      <c r="L6" s="8">
        <f t="shared" si="0"/>
        <v>10</v>
      </c>
      <c r="M6" s="8">
        <f t="shared" si="1"/>
        <v>2017</v>
      </c>
      <c r="N6" s="9" t="str">
        <f t="shared" si="2"/>
        <v>201710</v>
      </c>
      <c r="O6" s="8">
        <f t="shared" si="3"/>
        <v>1</v>
      </c>
      <c r="P6" s="8">
        <f t="shared" si="4"/>
        <v>2017</v>
      </c>
      <c r="Q6" s="10" t="str">
        <f t="shared" si="5"/>
        <v>201701</v>
      </c>
    </row>
    <row r="7" spans="1:17" x14ac:dyDescent="0.2">
      <c r="A7" s="6">
        <v>6</v>
      </c>
      <c r="B7" s="6">
        <v>6</v>
      </c>
      <c r="C7" s="6" t="s">
        <v>11</v>
      </c>
      <c r="D7" s="6" t="s">
        <v>12</v>
      </c>
      <c r="E7" s="8" t="str">
        <f>VLOOKUP(B7,'lookup tables'!$B$4:$C$13,2,FALSE)</f>
        <v>M</v>
      </c>
      <c r="F7" s="6">
        <v>4</v>
      </c>
      <c r="G7" s="7">
        <v>42494</v>
      </c>
      <c r="H7" s="7">
        <v>42554</v>
      </c>
      <c r="I7" s="6">
        <v>5</v>
      </c>
      <c r="J7" s="8" t="str">
        <f>VLOOKUP(I7,'lookup tables'!$F$4:$G$11,2,FALSE)</f>
        <v>Urgent Care Visit</v>
      </c>
      <c r="K7" s="6">
        <v>600</v>
      </c>
      <c r="L7" s="8">
        <f t="shared" si="0"/>
        <v>5</v>
      </c>
      <c r="M7" s="8">
        <f t="shared" si="1"/>
        <v>2016</v>
      </c>
      <c r="N7" s="9" t="str">
        <f t="shared" si="2"/>
        <v>201605</v>
      </c>
      <c r="O7" s="8">
        <f t="shared" si="3"/>
        <v>7</v>
      </c>
      <c r="P7" s="8">
        <f t="shared" si="4"/>
        <v>2016</v>
      </c>
      <c r="Q7" s="10" t="str">
        <f t="shared" si="5"/>
        <v>201607</v>
      </c>
    </row>
    <row r="8" spans="1:17" x14ac:dyDescent="0.2">
      <c r="A8" s="6">
        <v>7</v>
      </c>
      <c r="B8" s="6">
        <v>7</v>
      </c>
      <c r="C8" s="6" t="s">
        <v>13</v>
      </c>
      <c r="D8" s="6" t="s">
        <v>14</v>
      </c>
      <c r="E8" s="8" t="str">
        <f>VLOOKUP(B8,'lookup tables'!$B$4:$C$13,2,FALSE)</f>
        <v>M</v>
      </c>
      <c r="F8" s="6">
        <v>3</v>
      </c>
      <c r="G8" s="7">
        <v>42985</v>
      </c>
      <c r="H8" s="7">
        <v>43039</v>
      </c>
      <c r="I8" s="6">
        <v>1</v>
      </c>
      <c r="J8" s="8" t="str">
        <f>VLOOKUP(I8,'lookup tables'!$F$4:$G$11,2,FALSE)</f>
        <v>Assessment Visit</v>
      </c>
      <c r="K8" s="6">
        <v>110</v>
      </c>
      <c r="L8" s="8">
        <f t="shared" si="0"/>
        <v>9</v>
      </c>
      <c r="M8" s="8">
        <f t="shared" si="1"/>
        <v>2017</v>
      </c>
      <c r="N8" s="9" t="str">
        <f t="shared" si="2"/>
        <v>201709</v>
      </c>
      <c r="O8" s="8">
        <f t="shared" si="3"/>
        <v>10</v>
      </c>
      <c r="P8" s="8">
        <f t="shared" si="4"/>
        <v>2017</v>
      </c>
      <c r="Q8" s="10" t="str">
        <f t="shared" si="5"/>
        <v>201710</v>
      </c>
    </row>
    <row r="9" spans="1:17" x14ac:dyDescent="0.2">
      <c r="A9" s="6">
        <v>8</v>
      </c>
      <c r="B9" s="6">
        <v>1</v>
      </c>
      <c r="C9" s="6" t="s">
        <v>1</v>
      </c>
      <c r="D9" s="6" t="s">
        <v>2</v>
      </c>
      <c r="E9" s="8" t="str">
        <f>VLOOKUP(B9,'lookup tables'!$B$4:$C$13,2,FALSE)</f>
        <v>M</v>
      </c>
      <c r="F9" s="6">
        <v>1</v>
      </c>
      <c r="G9" s="7">
        <v>42767</v>
      </c>
      <c r="H9" s="7">
        <v>42781</v>
      </c>
      <c r="I9" s="6">
        <v>1</v>
      </c>
      <c r="J9" s="8" t="str">
        <f>VLOOKUP(I9,'lookup tables'!$F$4:$G$11,2,FALSE)</f>
        <v>Assessment Visit</v>
      </c>
      <c r="K9" s="6">
        <v>100</v>
      </c>
      <c r="L9" s="8">
        <f t="shared" si="0"/>
        <v>2</v>
      </c>
      <c r="M9" s="8">
        <f t="shared" si="1"/>
        <v>2017</v>
      </c>
      <c r="N9" s="9" t="str">
        <f t="shared" si="2"/>
        <v>201702</v>
      </c>
      <c r="O9" s="8">
        <f t="shared" si="3"/>
        <v>2</v>
      </c>
      <c r="P9" s="8">
        <f t="shared" si="4"/>
        <v>2017</v>
      </c>
      <c r="Q9" s="10" t="str">
        <f t="shared" si="5"/>
        <v>201702</v>
      </c>
    </row>
    <row r="10" spans="1:17" x14ac:dyDescent="0.2">
      <c r="A10" s="6">
        <v>9</v>
      </c>
      <c r="B10" s="6">
        <v>8</v>
      </c>
      <c r="C10" s="6" t="s">
        <v>15</v>
      </c>
      <c r="D10" s="6" t="s">
        <v>16</v>
      </c>
      <c r="E10" s="8" t="str">
        <f>VLOOKUP(B10,'lookup tables'!$B$4:$C$13,2,FALSE)</f>
        <v>M</v>
      </c>
      <c r="F10" s="6">
        <v>2</v>
      </c>
      <c r="G10" s="7">
        <v>42497</v>
      </c>
      <c r="H10" s="7">
        <v>42541</v>
      </c>
      <c r="I10" s="6">
        <v>6</v>
      </c>
      <c r="J10" s="8" t="str">
        <f>VLOOKUP(I10,'lookup tables'!$F$4:$G$11,2,FALSE)</f>
        <v>Hospital Visit</v>
      </c>
      <c r="K10" s="6">
        <v>1500</v>
      </c>
      <c r="L10" s="8">
        <f t="shared" si="0"/>
        <v>5</v>
      </c>
      <c r="M10" s="8">
        <f t="shared" si="1"/>
        <v>2016</v>
      </c>
      <c r="N10" s="9" t="str">
        <f t="shared" si="2"/>
        <v>201605</v>
      </c>
      <c r="O10" s="8">
        <f t="shared" si="3"/>
        <v>6</v>
      </c>
      <c r="P10" s="8">
        <f t="shared" si="4"/>
        <v>2016</v>
      </c>
      <c r="Q10" s="10" t="str">
        <f t="shared" si="5"/>
        <v>201606</v>
      </c>
    </row>
    <row r="11" spans="1:17" x14ac:dyDescent="0.2">
      <c r="A11" s="6">
        <v>10</v>
      </c>
      <c r="B11" s="6">
        <v>4</v>
      </c>
      <c r="C11" s="6" t="s">
        <v>7</v>
      </c>
      <c r="D11" s="6" t="s">
        <v>8</v>
      </c>
      <c r="E11" s="8" t="str">
        <f>VLOOKUP(B11,'lookup tables'!$B$4:$C$13,2,FALSE)</f>
        <v>M</v>
      </c>
      <c r="F11" s="6">
        <v>3</v>
      </c>
      <c r="G11" s="7">
        <v>43388</v>
      </c>
      <c r="H11" s="7">
        <v>43405</v>
      </c>
      <c r="I11" s="6">
        <v>1</v>
      </c>
      <c r="J11" s="8" t="str">
        <f>VLOOKUP(I11,'lookup tables'!$F$4:$G$11,2,FALSE)</f>
        <v>Assessment Visit</v>
      </c>
      <c r="K11" s="6">
        <v>150</v>
      </c>
      <c r="L11" s="8">
        <f t="shared" si="0"/>
        <v>10</v>
      </c>
      <c r="M11" s="8">
        <f t="shared" si="1"/>
        <v>2018</v>
      </c>
      <c r="N11" s="9" t="str">
        <f t="shared" si="2"/>
        <v>201810</v>
      </c>
      <c r="O11" s="8">
        <f t="shared" si="3"/>
        <v>11</v>
      </c>
      <c r="P11" s="8">
        <f t="shared" si="4"/>
        <v>2018</v>
      </c>
      <c r="Q11" s="10" t="str">
        <f t="shared" si="5"/>
        <v>201811</v>
      </c>
    </row>
    <row r="12" spans="1:17" x14ac:dyDescent="0.2">
      <c r="A12" s="6">
        <v>11</v>
      </c>
      <c r="B12" s="6">
        <v>9</v>
      </c>
      <c r="C12" s="6" t="s">
        <v>17</v>
      </c>
      <c r="D12" s="6" t="s">
        <v>18</v>
      </c>
      <c r="E12" s="8" t="str">
        <f>VLOOKUP(B12,'lookup tables'!$B$4:$C$13,2,FALSE)</f>
        <v>F</v>
      </c>
      <c r="F12" s="6">
        <v>3</v>
      </c>
      <c r="G12" s="7">
        <v>42918</v>
      </c>
      <c r="H12" s="7">
        <v>43003</v>
      </c>
      <c r="I12" s="6">
        <v>1</v>
      </c>
      <c r="J12" s="8" t="str">
        <f>VLOOKUP(I12,'lookup tables'!$F$4:$G$11,2,FALSE)</f>
        <v>Assessment Visit</v>
      </c>
      <c r="K12" s="6">
        <v>86</v>
      </c>
      <c r="L12" s="8">
        <f t="shared" si="0"/>
        <v>7</v>
      </c>
      <c r="M12" s="8">
        <f t="shared" si="1"/>
        <v>2017</v>
      </c>
      <c r="N12" s="9" t="str">
        <f t="shared" si="2"/>
        <v>201707</v>
      </c>
      <c r="O12" s="8">
        <f t="shared" si="3"/>
        <v>9</v>
      </c>
      <c r="P12" s="8">
        <f t="shared" si="4"/>
        <v>2017</v>
      </c>
      <c r="Q12" s="10" t="str">
        <f t="shared" si="5"/>
        <v>201709</v>
      </c>
    </row>
    <row r="13" spans="1:17" x14ac:dyDescent="0.2">
      <c r="A13" s="6">
        <v>12</v>
      </c>
      <c r="B13" s="6">
        <v>1</v>
      </c>
      <c r="C13" s="6" t="s">
        <v>1</v>
      </c>
      <c r="D13" s="6" t="s">
        <v>2</v>
      </c>
      <c r="E13" s="8" t="str">
        <f>VLOOKUP(B13,'lookup tables'!$B$4:$C$13,2,FALSE)</f>
        <v>M</v>
      </c>
      <c r="F13" s="6">
        <v>1</v>
      </c>
      <c r="G13" s="7">
        <v>42795</v>
      </c>
      <c r="H13" s="7">
        <v>42810</v>
      </c>
      <c r="I13" s="6">
        <v>1</v>
      </c>
      <c r="J13" s="8" t="str">
        <f>VLOOKUP(I13,'lookup tables'!$F$4:$G$11,2,FALSE)</f>
        <v>Assessment Visit</v>
      </c>
      <c r="K13" s="6">
        <v>100</v>
      </c>
      <c r="L13" s="8">
        <f t="shared" si="0"/>
        <v>3</v>
      </c>
      <c r="M13" s="8">
        <f t="shared" si="1"/>
        <v>2017</v>
      </c>
      <c r="N13" s="9" t="str">
        <f t="shared" si="2"/>
        <v>201703</v>
      </c>
      <c r="O13" s="8">
        <f t="shared" si="3"/>
        <v>3</v>
      </c>
      <c r="P13" s="8">
        <f t="shared" si="4"/>
        <v>2017</v>
      </c>
      <c r="Q13" s="10" t="str">
        <f t="shared" si="5"/>
        <v>201703</v>
      </c>
    </row>
    <row r="14" spans="1:17" x14ac:dyDescent="0.2">
      <c r="A14" s="6">
        <v>13</v>
      </c>
      <c r="B14" s="6">
        <v>10</v>
      </c>
      <c r="C14" s="6" t="s">
        <v>19</v>
      </c>
      <c r="D14" s="6" t="s">
        <v>20</v>
      </c>
      <c r="E14" s="8" t="str">
        <f>VLOOKUP(B14,'lookup tables'!$B$4:$C$13,2,FALSE)</f>
        <v>M</v>
      </c>
      <c r="F14" s="6">
        <v>6</v>
      </c>
      <c r="G14" s="7">
        <v>42465</v>
      </c>
      <c r="H14" s="7">
        <v>42495</v>
      </c>
      <c r="I14" s="6">
        <v>1</v>
      </c>
      <c r="J14" s="8" t="str">
        <f>VLOOKUP(I14,'lookup tables'!$F$4:$G$11,2,FALSE)</f>
        <v>Assessment Visit</v>
      </c>
      <c r="K14" s="6">
        <v>101</v>
      </c>
      <c r="L14" s="8">
        <f t="shared" si="0"/>
        <v>4</v>
      </c>
      <c r="M14" s="8">
        <f t="shared" si="1"/>
        <v>2016</v>
      </c>
      <c r="N14" s="9" t="str">
        <f t="shared" si="2"/>
        <v>201604</v>
      </c>
      <c r="O14" s="8">
        <f t="shared" si="3"/>
        <v>5</v>
      </c>
      <c r="P14" s="8">
        <f t="shared" si="4"/>
        <v>2016</v>
      </c>
      <c r="Q14" s="10" t="str">
        <f t="shared" si="5"/>
        <v>201605</v>
      </c>
    </row>
    <row r="15" spans="1:17" x14ac:dyDescent="0.2">
      <c r="A15" s="6">
        <v>14</v>
      </c>
      <c r="B15" s="6">
        <v>5</v>
      </c>
      <c r="C15" s="6" t="s">
        <v>9</v>
      </c>
      <c r="D15" s="6" t="s">
        <v>10</v>
      </c>
      <c r="E15" s="8" t="str">
        <f>VLOOKUP(B15,'lookup tables'!$B$4:$C$13,2,FALSE)</f>
        <v>F</v>
      </c>
      <c r="F15" s="6">
        <v>1</v>
      </c>
      <c r="G15" s="7">
        <v>42771</v>
      </c>
      <c r="H15" s="7">
        <v>42841</v>
      </c>
      <c r="I15" s="6">
        <v>2</v>
      </c>
      <c r="J15" s="8" t="str">
        <f>VLOOKUP(I15,'lookup tables'!$F$4:$G$11,2,FALSE)</f>
        <v>Induction Vist</v>
      </c>
      <c r="K15" s="6">
        <v>200</v>
      </c>
      <c r="L15" s="8">
        <f t="shared" si="0"/>
        <v>2</v>
      </c>
      <c r="M15" s="8">
        <f t="shared" si="1"/>
        <v>2017</v>
      </c>
      <c r="N15" s="9" t="str">
        <f t="shared" si="2"/>
        <v>201702</v>
      </c>
      <c r="O15" s="8">
        <f t="shared" si="3"/>
        <v>4</v>
      </c>
      <c r="P15" s="8">
        <f t="shared" si="4"/>
        <v>2017</v>
      </c>
      <c r="Q15" s="10" t="str">
        <f t="shared" si="5"/>
        <v>201704</v>
      </c>
    </row>
    <row r="16" spans="1:17" x14ac:dyDescent="0.2">
      <c r="A16" s="6">
        <v>15</v>
      </c>
      <c r="B16" s="6">
        <v>10</v>
      </c>
      <c r="C16" s="6" t="s">
        <v>19</v>
      </c>
      <c r="D16" s="6" t="s">
        <v>20</v>
      </c>
      <c r="E16" s="8" t="str">
        <f>VLOOKUP(B16,'lookup tables'!$B$4:$C$13,2,FALSE)</f>
        <v>M</v>
      </c>
      <c r="F16" s="6">
        <v>2</v>
      </c>
      <c r="G16" s="7">
        <v>43313</v>
      </c>
      <c r="H16" s="7">
        <v>43382</v>
      </c>
      <c r="I16" s="6">
        <v>1</v>
      </c>
      <c r="J16" s="8" t="str">
        <f>VLOOKUP(I16,'lookup tables'!$F$4:$G$11,2,FALSE)</f>
        <v>Assessment Visit</v>
      </c>
      <c r="K16" s="6">
        <v>95</v>
      </c>
      <c r="L16" s="8">
        <f t="shared" si="0"/>
        <v>8</v>
      </c>
      <c r="M16" s="8">
        <f t="shared" si="1"/>
        <v>2018</v>
      </c>
      <c r="N16" s="9" t="str">
        <f t="shared" si="2"/>
        <v>201808</v>
      </c>
      <c r="O16" s="8">
        <f t="shared" si="3"/>
        <v>10</v>
      </c>
      <c r="P16" s="8">
        <f t="shared" si="4"/>
        <v>2018</v>
      </c>
      <c r="Q16" s="10" t="str">
        <f t="shared" si="5"/>
        <v>201810</v>
      </c>
    </row>
    <row r="17" spans="1:17" x14ac:dyDescent="0.2">
      <c r="A17" s="6">
        <v>16</v>
      </c>
      <c r="B17" s="6">
        <v>5</v>
      </c>
      <c r="C17" s="6" t="s">
        <v>9</v>
      </c>
      <c r="D17" s="6" t="s">
        <v>10</v>
      </c>
      <c r="E17" s="8" t="str">
        <f>VLOOKUP(B17,'lookup tables'!$B$4:$C$13,2,FALSE)</f>
        <v>F</v>
      </c>
      <c r="F17" s="6">
        <v>2</v>
      </c>
      <c r="G17" s="7">
        <v>42887</v>
      </c>
      <c r="H17" s="7">
        <v>42979</v>
      </c>
      <c r="I17" s="6">
        <v>3</v>
      </c>
      <c r="J17" s="8" t="str">
        <f>VLOOKUP(I17,'lookup tables'!$F$4:$G$11,2,FALSE)</f>
        <v>Maintenance Visit</v>
      </c>
      <c r="K17" s="6">
        <v>456</v>
      </c>
      <c r="L17" s="8">
        <f t="shared" si="0"/>
        <v>6</v>
      </c>
      <c r="M17" s="8">
        <f t="shared" si="1"/>
        <v>2017</v>
      </c>
      <c r="N17" s="9" t="str">
        <f t="shared" si="2"/>
        <v>201706</v>
      </c>
      <c r="O17" s="8">
        <f t="shared" si="3"/>
        <v>9</v>
      </c>
      <c r="P17" s="8">
        <f t="shared" si="4"/>
        <v>2017</v>
      </c>
      <c r="Q17" s="10" t="str">
        <f t="shared" si="5"/>
        <v>201709</v>
      </c>
    </row>
    <row r="18" spans="1:17" x14ac:dyDescent="0.2">
      <c r="A18" s="6">
        <v>17</v>
      </c>
      <c r="B18" s="6">
        <v>1</v>
      </c>
      <c r="C18" s="6" t="s">
        <v>1</v>
      </c>
      <c r="D18" s="6" t="s">
        <v>2</v>
      </c>
      <c r="E18" s="8" t="str">
        <f>VLOOKUP(B18,'lookup tables'!$B$4:$C$13,2,FALSE)</f>
        <v>M</v>
      </c>
      <c r="F18" s="6">
        <v>1</v>
      </c>
      <c r="G18" s="7">
        <v>42826</v>
      </c>
      <c r="H18" s="7">
        <v>42858</v>
      </c>
      <c r="I18" s="6">
        <v>1</v>
      </c>
      <c r="J18" s="8" t="str">
        <f>VLOOKUP(I18,'lookup tables'!$F$4:$G$11,2,FALSE)</f>
        <v>Assessment Visit</v>
      </c>
      <c r="K18" s="6">
        <v>100</v>
      </c>
      <c r="L18" s="8">
        <f t="shared" si="0"/>
        <v>4</v>
      </c>
      <c r="M18" s="8">
        <f t="shared" si="1"/>
        <v>2017</v>
      </c>
      <c r="N18" s="9" t="str">
        <f t="shared" si="2"/>
        <v>201704</v>
      </c>
      <c r="O18" s="8">
        <f t="shared" si="3"/>
        <v>5</v>
      </c>
      <c r="P18" s="8">
        <f t="shared" si="4"/>
        <v>2017</v>
      </c>
      <c r="Q18" s="10" t="str">
        <f t="shared" si="5"/>
        <v>201705</v>
      </c>
    </row>
    <row r="19" spans="1:17" x14ac:dyDescent="0.2">
      <c r="A19" s="6">
        <v>18</v>
      </c>
      <c r="B19" s="6">
        <v>2</v>
      </c>
      <c r="C19" s="6" t="s">
        <v>3</v>
      </c>
      <c r="D19" s="6" t="s">
        <v>4</v>
      </c>
      <c r="E19" s="8" t="str">
        <f>VLOOKUP(B19,'lookup tables'!$B$4:$C$13,2,FALSE)</f>
        <v>F</v>
      </c>
      <c r="F19" s="6">
        <v>5</v>
      </c>
      <c r="G19" s="7">
        <v>43282</v>
      </c>
      <c r="H19" s="7">
        <v>43378</v>
      </c>
      <c r="I19" s="6">
        <v>3</v>
      </c>
      <c r="J19" s="8" t="str">
        <f>VLOOKUP(I19,'lookup tables'!$F$4:$G$11,2,FALSE)</f>
        <v>Maintenance Visit</v>
      </c>
      <c r="K19" s="6">
        <v>750</v>
      </c>
      <c r="L19" s="8">
        <f t="shared" si="0"/>
        <v>7</v>
      </c>
      <c r="M19" s="8">
        <f t="shared" si="1"/>
        <v>2018</v>
      </c>
      <c r="N19" s="9" t="str">
        <f t="shared" si="2"/>
        <v>201807</v>
      </c>
      <c r="O19" s="8">
        <f t="shared" si="3"/>
        <v>10</v>
      </c>
      <c r="P19" s="8">
        <f t="shared" si="4"/>
        <v>2018</v>
      </c>
      <c r="Q19" s="10" t="str">
        <f t="shared" si="5"/>
        <v>201810</v>
      </c>
    </row>
    <row r="20" spans="1:17" x14ac:dyDescent="0.2">
      <c r="A20" s="6">
        <v>19</v>
      </c>
      <c r="B20" s="6">
        <v>7</v>
      </c>
      <c r="C20" s="6" t="s">
        <v>13</v>
      </c>
      <c r="D20" s="6" t="s">
        <v>14</v>
      </c>
      <c r="E20" s="8" t="str">
        <f>VLOOKUP(B20,'lookup tables'!$B$4:$C$13,2,FALSE)</f>
        <v>M</v>
      </c>
      <c r="F20" s="6">
        <v>3</v>
      </c>
      <c r="G20" s="7">
        <v>43136</v>
      </c>
      <c r="H20" s="7">
        <v>42825</v>
      </c>
      <c r="I20" s="6">
        <v>7</v>
      </c>
      <c r="J20" s="8" t="str">
        <f>VLOOKUP(I20,'lookup tables'!$F$4:$G$11,2,FALSE)</f>
        <v>Major Surgery</v>
      </c>
      <c r="K20" s="6">
        <v>865</v>
      </c>
      <c r="L20" s="8">
        <f t="shared" si="0"/>
        <v>2</v>
      </c>
      <c r="M20" s="8">
        <f t="shared" si="1"/>
        <v>2017</v>
      </c>
      <c r="N20" s="9" t="str">
        <f t="shared" si="2"/>
        <v>201702</v>
      </c>
      <c r="O20" s="8">
        <f t="shared" si="3"/>
        <v>3</v>
      </c>
      <c r="P20" s="8">
        <f t="shared" si="4"/>
        <v>2017</v>
      </c>
      <c r="Q20" s="10" t="str">
        <f t="shared" si="5"/>
        <v>201703</v>
      </c>
    </row>
    <row r="21" spans="1:17" x14ac:dyDescent="0.2">
      <c r="A21" s="6">
        <v>20</v>
      </c>
      <c r="B21" s="6">
        <v>1</v>
      </c>
      <c r="C21" s="6" t="s">
        <v>1</v>
      </c>
      <c r="D21" s="6" t="s">
        <v>2</v>
      </c>
      <c r="E21" s="8" t="str">
        <f>VLOOKUP(B21,'lookup tables'!$B$4:$C$13,2,FALSE)</f>
        <v>M</v>
      </c>
      <c r="F21" s="6">
        <v>1</v>
      </c>
      <c r="G21" s="7">
        <v>42826</v>
      </c>
      <c r="H21" s="7">
        <v>42847</v>
      </c>
      <c r="I21" s="6">
        <v>2</v>
      </c>
      <c r="J21" s="8" t="str">
        <f>VLOOKUP(I21,'lookup tables'!$F$4:$G$11,2,FALSE)</f>
        <v>Induction Vist</v>
      </c>
      <c r="K21" s="6">
        <v>250</v>
      </c>
      <c r="L21" s="8">
        <f t="shared" si="0"/>
        <v>4</v>
      </c>
      <c r="M21" s="8">
        <f t="shared" si="1"/>
        <v>2017</v>
      </c>
      <c r="N21" s="9" t="str">
        <f t="shared" si="2"/>
        <v>201704</v>
      </c>
      <c r="O21" s="8">
        <f t="shared" si="3"/>
        <v>4</v>
      </c>
      <c r="P21" s="8">
        <f t="shared" si="4"/>
        <v>2017</v>
      </c>
      <c r="Q21" s="10" t="str">
        <f t="shared" si="5"/>
        <v>201704</v>
      </c>
    </row>
  </sheetData>
  <autoFilter ref="A1:Q21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G13"/>
  <sheetViews>
    <sheetView workbookViewId="0">
      <selection activeCell="F27" sqref="F27"/>
    </sheetView>
  </sheetViews>
  <sheetFormatPr baseColWidth="10" defaultColWidth="8.83203125" defaultRowHeight="15" x14ac:dyDescent="0.2"/>
  <cols>
    <col min="2" max="2" width="14.5" bestFit="1" customWidth="1"/>
    <col min="6" max="6" width="14.5" bestFit="1" customWidth="1"/>
    <col min="7" max="7" width="21.5" customWidth="1"/>
  </cols>
  <sheetData>
    <row r="3" spans="2:7" x14ac:dyDescent="0.2">
      <c r="B3" s="5" t="s">
        <v>35</v>
      </c>
      <c r="C3" s="5" t="s">
        <v>43</v>
      </c>
      <c r="F3" s="5" t="s">
        <v>40</v>
      </c>
      <c r="G3" s="5" t="s">
        <v>54</v>
      </c>
    </row>
    <row r="4" spans="2:7" x14ac:dyDescent="0.2">
      <c r="B4" s="5">
        <v>1</v>
      </c>
      <c r="C4" s="5" t="s">
        <v>44</v>
      </c>
      <c r="F4" s="5">
        <v>1</v>
      </c>
      <c r="G4" s="5" t="s">
        <v>53</v>
      </c>
    </row>
    <row r="5" spans="2:7" x14ac:dyDescent="0.2">
      <c r="B5" s="5">
        <v>2</v>
      </c>
      <c r="C5" s="5" t="s">
        <v>45</v>
      </c>
      <c r="F5" s="5">
        <v>2</v>
      </c>
      <c r="G5" s="5" t="s">
        <v>55</v>
      </c>
    </row>
    <row r="6" spans="2:7" x14ac:dyDescent="0.2">
      <c r="B6" s="5">
        <v>3</v>
      </c>
      <c r="C6" s="5" t="s">
        <v>44</v>
      </c>
      <c r="F6" s="5">
        <v>3</v>
      </c>
      <c r="G6" s="5" t="s">
        <v>56</v>
      </c>
    </row>
    <row r="7" spans="2:7" x14ac:dyDescent="0.2">
      <c r="B7" s="5">
        <v>4</v>
      </c>
      <c r="C7" s="5" t="s">
        <v>44</v>
      </c>
      <c r="F7" s="5">
        <v>4</v>
      </c>
      <c r="G7" s="5" t="s">
        <v>57</v>
      </c>
    </row>
    <row r="8" spans="2:7" x14ac:dyDescent="0.2">
      <c r="B8" s="5">
        <v>5</v>
      </c>
      <c r="C8" s="5" t="s">
        <v>45</v>
      </c>
      <c r="F8" s="5">
        <v>5</v>
      </c>
      <c r="G8" s="5" t="s">
        <v>58</v>
      </c>
    </row>
    <row r="9" spans="2:7" x14ac:dyDescent="0.2">
      <c r="B9" s="5">
        <v>6</v>
      </c>
      <c r="C9" s="5" t="s">
        <v>44</v>
      </c>
      <c r="F9" s="5">
        <v>6</v>
      </c>
      <c r="G9" s="5" t="s">
        <v>59</v>
      </c>
    </row>
    <row r="10" spans="2:7" x14ac:dyDescent="0.2">
      <c r="B10" s="5">
        <v>7</v>
      </c>
      <c r="C10" s="5" t="s">
        <v>44</v>
      </c>
      <c r="F10" s="5">
        <v>7</v>
      </c>
      <c r="G10" s="5" t="s">
        <v>60</v>
      </c>
    </row>
    <row r="11" spans="2:7" x14ac:dyDescent="0.2">
      <c r="B11" s="5">
        <v>8</v>
      </c>
      <c r="C11" s="5" t="s">
        <v>44</v>
      </c>
      <c r="F11" s="5">
        <v>8</v>
      </c>
      <c r="G11" s="5" t="s">
        <v>61</v>
      </c>
    </row>
    <row r="12" spans="2:7" x14ac:dyDescent="0.2">
      <c r="B12" s="5">
        <v>9</v>
      </c>
      <c r="C12" s="5" t="s">
        <v>45</v>
      </c>
    </row>
    <row r="13" spans="2:7" x14ac:dyDescent="0.2">
      <c r="B13" s="5">
        <v>10</v>
      </c>
      <c r="C13" s="5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Instructions</vt:lpstr>
      <vt:lpstr>Documentation</vt:lpstr>
      <vt:lpstr>bar</vt:lpstr>
      <vt:lpstr>pie</vt:lpstr>
      <vt:lpstr>combo</vt:lpstr>
      <vt:lpstr>histogram</vt:lpstr>
      <vt:lpstr>claim listing clean</vt:lpstr>
      <vt:lpstr>lookup tables</vt:lpstr>
      <vt:lpstr>Instructions!Print_Area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Rosales</dc:creator>
  <cp:lastModifiedBy>Jimmy A. Creznic</cp:lastModifiedBy>
  <dcterms:created xsi:type="dcterms:W3CDTF">2017-04-23T20:05:42Z</dcterms:created>
  <dcterms:modified xsi:type="dcterms:W3CDTF">2020-03-19T17:22:56Z</dcterms:modified>
</cp:coreProperties>
</file>