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22.xml" ContentType="application/vnd.openxmlformats-officedocument.drawingml.chart+xml"/>
  <Override PartName="/xl/charts/chart26.xml" ContentType="application/vnd.openxmlformats-officedocument.drawingml.chart+xml"/>
  <Override PartName="/xl/charts/chart23.xml" ContentType="application/vnd.openxmlformats-officedocument.drawingml.chart+xml"/>
  <Override PartName="/xl/charts/chart27.xml" ContentType="application/vnd.openxmlformats-officedocument.drawingml.chart+xml"/>
  <Override PartName="/xl/charts/chart24.xml" ContentType="application/vnd.openxmlformats-officedocument.drawingml.chart+xml"/>
  <Override PartName="/xl/charts/chart28.xml" ContentType="application/vnd.openxmlformats-officedocument.drawingml.chart+xml"/>
  <Override PartName="/xl/charts/chart21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92" windowHeight="8192" windowWidth="16384" xWindow="0" yWindow="0"/>
  </bookViews>
  <sheets>
    <sheet name="Sheet1" sheetId="1" state="visible" r:id="rId2"/>
    <sheet name="ELO" sheetId="2" state="visible" r:id="rId3"/>
    <sheet name="SUB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<sst xmlns="http://schemas.openxmlformats.org/spreadsheetml/2006/main" count="188" uniqueCount="142">
  <si>
    <t>k</t>
  </si>
  <si>
    <t>q</t>
  </si>
  <si>
    <t>T</t>
  </si>
  <si>
    <t>cell</t>
  </si>
  <si>
    <t>V_oc(V)</t>
  </si>
  <si>
    <t>V_oc_lim(V)</t>
  </si>
  <si>
    <t>J_sc(mA/cm^2)</t>
  </si>
  <si>
    <t>J_0_rad(mA/cm^2)</t>
  </si>
  <si>
    <t>J0 nr uit J0rad</t>
  </si>
  <si>
    <t>ERE(%)</t>
  </si>
  <si>
    <t>J0</t>
  </si>
  <si>
    <t>w1744ARC</t>
  </si>
  <si>
    <t>1.44487e-18</t>
  </si>
  <si>
    <t>w1744</t>
  </si>
  <si>
    <t>1.25728e-18</t>
  </si>
  <si>
    <t>w1743E</t>
  </si>
  <si>
    <t>1.00881e-18</t>
  </si>
  <si>
    <t>w1743B</t>
  </si>
  <si>
    <t>9.47335e-19</t>
  </si>
  <si>
    <t>w1735ARC</t>
  </si>
  <si>
    <t>1.31944e-18</t>
  </si>
  <si>
    <t>w1735</t>
  </si>
  <si>
    <t>9.26551e-19</t>
  </si>
  <si>
    <t>w1734</t>
  </si>
  <si>
    <t>1.05696e-18</t>
  </si>
  <si>
    <t>w1718</t>
  </si>
  <si>
    <t>1.12229e-18</t>
  </si>
  <si>
    <t>w1717</t>
  </si>
  <si>
    <t>1.08385e-18</t>
  </si>
  <si>
    <t>w1714</t>
  </si>
  <si>
    <t>8.9338e-19</t>
  </si>
  <si>
    <t>w1707-2</t>
  </si>
  <si>
    <t>1.07428e-18</t>
  </si>
  <si>
    <t>w1707-1</t>
  </si>
  <si>
    <t>1.0501e-18</t>
  </si>
  <si>
    <t>w1703</t>
  </si>
  <si>
    <t>1.51929e-18</t>
  </si>
  <si>
    <t>w1699ARC</t>
  </si>
  <si>
    <t>1.91601e-18</t>
  </si>
  <si>
    <t>w1699</t>
  </si>
  <si>
    <t>1.33156e-18</t>
  </si>
  <si>
    <t>w1691</t>
  </si>
  <si>
    <t>1.33625e-18</t>
  </si>
  <si>
    <t>w1689</t>
  </si>
  <si>
    <t>1.47696e-18</t>
  </si>
  <si>
    <t>W1689</t>
  </si>
  <si>
    <t>2.61746e-18</t>
  </si>
  <si>
    <t>2.06287e-16</t>
  </si>
  <si>
    <t>w1683</t>
  </si>
  <si>
    <t>9.06516e-19</t>
  </si>
  <si>
    <t>W1683</t>
  </si>
  <si>
    <t>2.58283e-18</t>
  </si>
  <si>
    <t>1.05421e-16</t>
  </si>
  <si>
    <t>w1682</t>
  </si>
  <si>
    <t>4.5809e-19</t>
  </si>
  <si>
    <t>w1680</t>
  </si>
  <si>
    <t>4.52588e-19</t>
  </si>
  <si>
    <t>w1679</t>
  </si>
  <si>
    <t>4.43347e-19</t>
  </si>
  <si>
    <t>w1678</t>
  </si>
  <si>
    <t>4.23014e-19</t>
  </si>
  <si>
    <t>w1675</t>
  </si>
  <si>
    <t>4.38674e-19</t>
  </si>
  <si>
    <t>w1674</t>
  </si>
  <si>
    <t>4.54775e-19</t>
  </si>
  <si>
    <t>w1672</t>
  </si>
  <si>
    <t>4.4648e-19</t>
  </si>
  <si>
    <t>w1671</t>
  </si>
  <si>
    <t>4.55803e-19</t>
  </si>
  <si>
    <t>w1670</t>
  </si>
  <si>
    <t>4.26603e-19</t>
  </si>
  <si>
    <t>W1670</t>
  </si>
  <si>
    <t>1.72342e-18</t>
  </si>
  <si>
    <t>4.49478e-17</t>
  </si>
  <si>
    <t>w1664</t>
  </si>
  <si>
    <t>1.20487e-18</t>
  </si>
  <si>
    <t>W1664</t>
  </si>
  <si>
    <t>2.89745e-18</t>
  </si>
  <si>
    <t>2.09404e-16</t>
  </si>
  <si>
    <t>w1662</t>
  </si>
  <si>
    <t>1.1597e-18</t>
  </si>
  <si>
    <t>W1662</t>
  </si>
  <si>
    <t>2.92539e-18</t>
  </si>
  <si>
    <t>9.52313e-17</t>
  </si>
  <si>
    <t>w1660</t>
  </si>
  <si>
    <t>1.1024e-18</t>
  </si>
  <si>
    <t>W1660</t>
  </si>
  <si>
    <t>2.65231e-18</t>
  </si>
  <si>
    <t>4.20995e-16</t>
  </si>
  <si>
    <t>W1657</t>
  </si>
  <si>
    <t>3.16026e-18</t>
  </si>
  <si>
    <t>2.91887e-16</t>
  </si>
  <si>
    <t>w1642</t>
  </si>
  <si>
    <t>1.04807e-18</t>
  </si>
  <si>
    <t>W1642</t>
  </si>
  <si>
    <t>2.52384e-18</t>
  </si>
  <si>
    <t>3.70748e-16</t>
  </si>
  <si>
    <t>W1632</t>
  </si>
  <si>
    <t>3.04844e-18</t>
  </si>
  <si>
    <t>4.48519e-16</t>
  </si>
  <si>
    <t>run</t>
  </si>
  <si>
    <t>thick</t>
  </si>
  <si>
    <t>P-ctc</t>
  </si>
  <si>
    <t>basedope</t>
  </si>
  <si>
    <t>comment</t>
  </si>
  <si>
    <t>voc</t>
  </si>
  <si>
    <t>voc lim</t>
  </si>
  <si>
    <t>jsc</t>
  </si>
  <si>
    <t>j0r</t>
  </si>
  <si>
    <t>j0nr</t>
  </si>
  <si>
    <t>ere</t>
  </si>
  <si>
    <t>2.58283E-18</t>
  </si>
  <si>
    <t>3.04844E-18</t>
  </si>
  <si>
    <t>W1705E</t>
  </si>
  <si>
    <t>AlGaAs</t>
  </si>
  <si>
    <t>1.24543e-18</t>
  </si>
  <si>
    <t>2.52384E-18</t>
  </si>
  <si>
    <t>W1744</t>
  </si>
  <si>
    <t>AlGaAs, Au Galvano</t>
  </si>
  <si>
    <t>7.5955e-17</t>
  </si>
  <si>
    <t>W1744arc</t>
  </si>
  <si>
    <t>1.00788e-16</t>
  </si>
  <si>
    <t>W1743</t>
  </si>
  <si>
    <t>AlGaAs, Ag</t>
  </si>
  <si>
    <t>8.32649e-19</t>
  </si>
  <si>
    <t>1.96152e-16</t>
  </si>
  <si>
    <t>9.26551E-19</t>
  </si>
  <si>
    <t>W1714G</t>
  </si>
  <si>
    <t>NOR</t>
  </si>
  <si>
    <t>2.61746E-18</t>
  </si>
  <si>
    <t>2.89745E-18</t>
  </si>
  <si>
    <t>2.92539E-18</t>
  </si>
  <si>
    <t>2.65231E-18</t>
  </si>
  <si>
    <t>3.16026E-18</t>
  </si>
  <si>
    <t>inv</t>
  </si>
  <si>
    <t>W1699</t>
  </si>
  <si>
    <t>2.01987e-16</t>
  </si>
  <si>
    <t>W1696</t>
  </si>
  <si>
    <t>1.58587e-16</t>
  </si>
  <si>
    <t>W1699arc</t>
  </si>
  <si>
    <t>2.34992e-16</t>
  </si>
  <si>
    <t>w1732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</si>
</sst>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E+000" numFmtId="166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Arial"/>
      <family val="2"/>
      <b val="true"/>
      <sz val="9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6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ELO!$C$8:$C$8,ELO!$C$10:$C$15</c:f>
              <c:numCache>
                <c:formatCode>General</c:formatCode>
                <c:ptCount val="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xVal>
          <c:yVal>
            <c:numRef>
              <c:f>ELO!$G$8:$G$8,ELO!$G$10:$G$15</c:f>
              <c:numCache>
                <c:formatCode>General</c:formatCode>
                <c:ptCount val="7"/>
                <c:pt idx="0">
                  <c:v>1.15631</c:v>
                </c:pt>
                <c:pt idx="1">
                  <c:v>1.15206</c:v>
                </c:pt>
                <c:pt idx="2">
                  <c:v>1.12322</c:v>
                </c:pt>
                <c:pt idx="3">
                  <c:v>1.12101</c:v>
                </c:pt>
                <c:pt idx="4">
                  <c:v>1.12082</c:v>
                </c:pt>
                <c:pt idx="5">
                  <c:v>1.12116</c:v>
                </c:pt>
                <c:pt idx="6">
                  <c:v>1.12628</c:v>
                </c:pt>
              </c:numCache>
            </c:numRef>
          </c:yVal>
        </c:ser>
        <c:axId val="21560101"/>
        <c:axId val="34685586"/>
      </c:scatterChart>
      <c:valAx>
        <c:axId val="2156010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p-ctc</a:t>
                </a:r>
              </a:p>
            </c:rich>
          </c:tx>
        </c:title>
        <c:axPos val="b"/>
        <c:majorTickMark val="out"/>
        <c:minorTickMark val="none"/>
        <c:tickLblPos val="nextTo"/>
        <c:crossAx val="34685586"/>
        <c:crossesAt val="0"/>
        <c:spPr>
          <a:ln>
            <a:solidFill>
              <a:srgbClr val="b3b3b3"/>
            </a:solidFill>
          </a:ln>
        </c:spPr>
      </c:valAx>
      <c:valAx>
        <c:axId val="3468558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Voc Lim (V)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156010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ELO!$B$8:$B$13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ELO!$G$8:$G$13</c:f>
              <c:numCache>
                <c:formatCode>General</c:formatCode>
                <c:ptCount val="6"/>
                <c:pt idx="0">
                  <c:v>1.15631</c:v>
                </c:pt>
                <c:pt idx="1">
                  <c:v>1.1528</c:v>
                </c:pt>
                <c:pt idx="2">
                  <c:v>1.15206</c:v>
                </c:pt>
                <c:pt idx="3">
                  <c:v>1.12322</c:v>
                </c:pt>
                <c:pt idx="4">
                  <c:v>1.12101</c:v>
                </c:pt>
                <c:pt idx="5">
                  <c:v>1.12082</c:v>
                </c:pt>
              </c:numCache>
            </c:numRef>
          </c:yVal>
        </c:ser>
        <c:axId val="325698"/>
        <c:axId val="31296819"/>
      </c:scatterChart>
      <c:valAx>
        <c:axId val="32569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thickness</a:t>
                </a:r>
              </a:p>
            </c:rich>
          </c:tx>
        </c:title>
        <c:axPos val="b"/>
        <c:majorTickMark val="out"/>
        <c:minorTickMark val="none"/>
        <c:tickLblPos val="nextTo"/>
        <c:crossAx val="31296819"/>
        <c:crossesAt val="0"/>
        <c:spPr>
          <a:ln>
            <a:solidFill>
              <a:srgbClr val="b3b3b3"/>
            </a:solidFill>
          </a:ln>
        </c:spPr>
      </c:valAx>
      <c:valAx>
        <c:axId val="3129681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Voc lim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2569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ELO!$C$8:$C$8,ELO!$C$10:$C$15</c:f>
              <c:numCache>
                <c:formatCode>General</c:formatCode>
                <c:ptCount val="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xVal>
          <c:yVal>
            <c:numRef>
              <c:f>ELO!$J$8:$J$8,ELO!$J$10:$J$15</c:f>
              <c:numCache>
                <c:formatCode>General</c:formatCode>
                <c:ptCount val="7"/>
                <c:pt idx="0">
                  <c:v>NaN</c:v>
                </c:pt>
                <c:pt idx="1">
                  <c:v>3.87779E-016</c:v>
                </c:pt>
                <c:pt idx="2">
                  <c:v>2.06287E-016</c:v>
                </c:pt>
                <c:pt idx="3">
                  <c:v>2.09404E-016</c:v>
                </c:pt>
                <c:pt idx="4">
                  <c:v>9.52313E-017</c:v>
                </c:pt>
                <c:pt idx="5">
                  <c:v>4.20995E-016</c:v>
                </c:pt>
                <c:pt idx="6">
                  <c:v>2.91887E-016</c:v>
                </c:pt>
              </c:numCache>
            </c:numRef>
          </c:yVal>
        </c:ser>
        <c:axId val="39816233"/>
        <c:axId val="44896971"/>
      </c:scatterChart>
      <c:valAx>
        <c:axId val="3981623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p-ctc</a:t>
                </a:r>
              </a:p>
            </c:rich>
          </c:tx>
        </c:title>
        <c:axPos val="b"/>
        <c:majorTickMark val="out"/>
        <c:minorTickMark val="none"/>
        <c:tickLblPos val="nextTo"/>
        <c:crossAx val="44896971"/>
        <c:crossesAt val="0"/>
        <c:spPr>
          <a:ln>
            <a:solidFill>
              <a:srgbClr val="b3b3b3"/>
            </a:solidFill>
          </a:ln>
        </c:spPr>
      </c:valAx>
      <c:valAx>
        <c:axId val="4489697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J0 non rad (mA/cm^3)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981623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ELO!$B$8:$B$13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ELO!$J$8:$J$13</c:f>
              <c:numCache>
                <c:formatCode>General</c:formatCode>
                <c:ptCount val="6"/>
                <c:pt idx="0">
                  <c:v>NaN</c:v>
                </c:pt>
                <c:pt idx="1">
                  <c:v>-9.26551E-019</c:v>
                </c:pt>
                <c:pt idx="2">
                  <c:v>3.87779E-016</c:v>
                </c:pt>
                <c:pt idx="3">
                  <c:v>2.06287E-016</c:v>
                </c:pt>
                <c:pt idx="4">
                  <c:v>2.09404E-016</c:v>
                </c:pt>
                <c:pt idx="5">
                  <c:v>9.52313E-017</c:v>
                </c:pt>
              </c:numCache>
            </c:numRef>
          </c:yVal>
        </c:ser>
        <c:axId val="1339771"/>
        <c:axId val="62567694"/>
      </c:scatterChart>
      <c:valAx>
        <c:axId val="133977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thickness</a:t>
                </a:r>
              </a:p>
            </c:rich>
          </c:tx>
        </c:title>
        <c:axPos val="b"/>
        <c:majorTickMark val="out"/>
        <c:minorTickMark val="none"/>
        <c:tickLblPos val="nextTo"/>
        <c:crossAx val="62567694"/>
        <c:crossesAt val="0"/>
        <c:spPr>
          <a:ln>
            <a:solidFill>
              <a:srgbClr val="b3b3b3"/>
            </a:solidFill>
          </a:ln>
        </c:spPr>
      </c:valAx>
      <c:valAx>
        <c:axId val="6256769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J0 non rad (mA/cm^3)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33977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ELO!$B$8:$B$13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ELO!$K$8:$K$13</c:f>
              <c:numCache>
                <c:formatCode>General</c:formatCode>
                <c:ptCount val="6"/>
                <c:pt idx="0">
                  <c:v>NaN</c:v>
                </c:pt>
                <c:pt idx="1">
                  <c:v>0.565353</c:v>
                </c:pt>
                <c:pt idx="2">
                  <c:v>0.229854</c:v>
                </c:pt>
                <c:pt idx="3">
                  <c:v>1.25294</c:v>
                </c:pt>
                <c:pt idx="4">
                  <c:v>1.36478</c:v>
                </c:pt>
                <c:pt idx="5">
                  <c:v>2.98033</c:v>
                </c:pt>
              </c:numCache>
            </c:numRef>
          </c:yVal>
        </c:ser>
        <c:axId val="76043356"/>
        <c:axId val="22225486"/>
      </c:scatterChart>
      <c:valAx>
        <c:axId val="7604335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Thickness</a:t>
                </a:r>
              </a:p>
            </c:rich>
          </c:tx>
        </c:title>
        <c:axPos val="b"/>
        <c:majorTickMark val="out"/>
        <c:minorTickMark val="none"/>
        <c:tickLblPos val="nextTo"/>
        <c:crossAx val="22225486"/>
        <c:crossesAt val="0"/>
        <c:spPr>
          <a:ln>
            <a:solidFill>
              <a:srgbClr val="b3b3b3"/>
            </a:solidFill>
          </a:ln>
        </c:spPr>
      </c:valAx>
      <c:valAx>
        <c:axId val="2222548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ERE (%)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604335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ELO!$C$8:$C$8,ELO!$C$10:$C$15</c:f>
              <c:numCache>
                <c:formatCode>General</c:formatCode>
                <c:ptCount val="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xVal>
          <c:yVal>
            <c:numRef>
              <c:f>ELO!$K$8:$K$8,ELO!$K$10:$K$15</c:f>
              <c:numCache>
                <c:formatCode>General</c:formatCode>
                <c:ptCount val="7"/>
                <c:pt idx="0">
                  <c:v>NaN</c:v>
                </c:pt>
                <c:pt idx="1">
                  <c:v>0.229854</c:v>
                </c:pt>
                <c:pt idx="2">
                  <c:v>1.25294</c:v>
                </c:pt>
                <c:pt idx="3">
                  <c:v>1.36478</c:v>
                </c:pt>
                <c:pt idx="4">
                  <c:v>2.98033</c:v>
                </c:pt>
                <c:pt idx="5">
                  <c:v>0.626067</c:v>
                </c:pt>
                <c:pt idx="6">
                  <c:v>1.0711</c:v>
                </c:pt>
              </c:numCache>
            </c:numRef>
          </c:yVal>
        </c:ser>
        <c:axId val="65591560"/>
        <c:axId val="34266566"/>
      </c:scatterChart>
      <c:valAx>
        <c:axId val="6559156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p-ctc</a:t>
                </a:r>
              </a:p>
            </c:rich>
          </c:tx>
        </c:title>
        <c:axPos val="b"/>
        <c:majorTickMark val="out"/>
        <c:minorTickMark val="none"/>
        <c:tickLblPos val="nextTo"/>
        <c:crossAx val="34266566"/>
        <c:crossesAt val="0"/>
        <c:spPr>
          <a:ln>
            <a:solidFill>
              <a:srgbClr val="b3b3b3"/>
            </a:solidFill>
          </a:ln>
        </c:spPr>
      </c:valAx>
      <c:valAx>
        <c:axId val="3426656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ERE (%)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559156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SUB!$G$11</c:f>
              <c:strCache>
                <c:ptCount val="1"/>
                <c:pt idx="0">
                  <c:v>1.14396</c:v>
                </c:pt>
              </c:strCache>
            </c:strRef>
          </c:tx>
          <c:spPr>
            <a:solidFill>
              <a:srgbClr val="004586"/>
            </a:solidFill>
          </c:spPr>
          <c:marker/>
          <c:cat>
            <c:strRef>
              <c:f>SUB!$A$11:$A$19</c:f>
              <c:strCache>
                <c:ptCount val="9"/>
                <c:pt idx="0">
                  <c:v>w1691</c:v>
                </c:pt>
                <c:pt idx="1">
                  <c:v>W1699</c:v>
                </c:pt>
                <c:pt idx="2">
                  <c:v>W1696</c:v>
                </c:pt>
                <c:pt idx="3">
                  <c:v>W1699arc</c:v>
                </c:pt>
                <c:pt idx="4">
                  <c:v>w1734</c:v>
                </c:pt>
                <c:pt idx="5">
                  <c:v>w1703</c:v>
                </c:pt>
                <c:pt idx="6">
                  <c:v>w1717</c:v>
                </c:pt>
                <c:pt idx="7">
                  <c:v>w1732</c:v>
                </c:pt>
                <c:pt idx="8">
                  <c:v>w1718</c:v>
                </c:pt>
              </c:strCache>
            </c:strRef>
          </c:cat>
          <c:xVal>
            <c:numRef>
              <c:f>SUB!$D$12:$D$19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xVal>
          <c:yVal>
            <c:numRef>
              <c:f>SUB!$G$12:$G$19</c:f>
              <c:numCache>
                <c:formatCode>General</c:formatCode>
                <c:ptCount val="8"/>
                <c:pt idx="0">
                  <c:v>1.14299</c:v>
                </c:pt>
                <c:pt idx="1">
                  <c:v>1.14258</c:v>
                </c:pt>
                <c:pt idx="2">
                  <c:v>1.14154</c:v>
                </c:pt>
                <c:pt idx="3">
                  <c:v>1.1482</c:v>
                </c:pt>
                <c:pt idx="4">
                  <c:v>1.14751</c:v>
                </c:pt>
                <c:pt idx="5">
                  <c:v>1.14527</c:v>
                </c:pt>
                <c:pt idx="6">
                  <c:v>1.14517</c:v>
                </c:pt>
                <c:pt idx="7">
                  <c:v>1.14386</c:v>
                </c:pt>
              </c:numCache>
            </c:numRef>
          </c:yVal>
        </c:ser>
        <c:axId val="61796598"/>
        <c:axId val="63073"/>
      </c:scatterChart>
      <c:valAx>
        <c:axId val="6179659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basdoping (/10^16)</a:t>
                </a:r>
              </a:p>
            </c:rich>
          </c:tx>
        </c:title>
        <c:axPos val="b"/>
        <c:majorTickMark val="out"/>
        <c:minorTickMark val="none"/>
        <c:tickLblPos val="nextTo"/>
        <c:crossAx val="63073"/>
        <c:crosses val="autoZero"/>
        <c:spPr>
          <a:ln>
            <a:solidFill>
              <a:srgbClr val="b3b3b3"/>
            </a:solidFill>
          </a:ln>
        </c:spPr>
      </c:valAx>
      <c:valAx>
        <c:axId val="6307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Voc limit (V)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179659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SUB!$D$11:$D$19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xVal>
          <c:yVal>
            <c:numRef>
              <c:f>SUB!$I$11:$I$19</c:f>
              <c:numCache>
                <c:formatCode>General</c:formatCode>
                <c:ptCount val="9"/>
                <c:pt idx="0">
                  <c:v>1.33625E-018</c:v>
                </c:pt>
                <c:pt idx="1">
                  <c:v>1.33156E-018</c:v>
                </c:pt>
                <c:pt idx="2">
                  <c:v>1.34263E-018</c:v>
                </c:pt>
                <c:pt idx="3">
                  <c:v>1.91601E-018</c:v>
                </c:pt>
                <c:pt idx="4">
                  <c:v>1.05696E-018</c:v>
                </c:pt>
                <c:pt idx="5">
                  <c:v>1.51929E-018</c:v>
                </c:pt>
                <c:pt idx="6">
                  <c:v>1.08385E-018</c:v>
                </c:pt>
                <c:pt idx="7">
                  <c:v>1.10846E-018</c:v>
                </c:pt>
                <c:pt idx="8">
                  <c:v>1.12229E-018</c:v>
                </c:pt>
              </c:numCache>
            </c:numRef>
          </c:yVal>
        </c:ser>
        <c:axId val="11589558"/>
        <c:axId val="75569643"/>
      </c:scatterChart>
      <c:valAx>
        <c:axId val="1158955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basedoping (/10^16)</a:t>
                </a:r>
              </a:p>
            </c:rich>
          </c:tx>
        </c:title>
        <c:axPos val="b"/>
        <c:majorTickMark val="out"/>
        <c:minorTickMark val="none"/>
        <c:tickLblPos val="nextTo"/>
        <c:crossAx val="75569643"/>
        <c:crosses val="autoZero"/>
        <c:spPr>
          <a:ln>
            <a:solidFill>
              <a:srgbClr val="b3b3b3"/>
            </a:solidFill>
          </a:ln>
        </c:spPr>
      </c:valAx>
      <c:valAx>
        <c:axId val="7556964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J 0 rad (mA/cm^2)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158955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214920</xdr:colOff>
      <xdr:row>32</xdr:row>
      <xdr:rowOff>127800</xdr:rowOff>
    </xdr:from>
    <xdr:to>
      <xdr:col>8</xdr:col>
      <xdr:colOff>434520</xdr:colOff>
      <xdr:row>55</xdr:row>
      <xdr:rowOff>23760</xdr:rowOff>
    </xdr:to>
    <xdr:graphicFrame>
      <xdr:nvGraphicFramePr>
        <xdr:cNvPr id="0" name=""/>
        <xdr:cNvGraphicFramePr/>
      </xdr:nvGraphicFramePr>
      <xdr:xfrm>
        <a:off x="214920" y="5073120"/>
        <a:ext cx="5786640" cy="343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315720</xdr:colOff>
      <xdr:row>32</xdr:row>
      <xdr:rowOff>50040</xdr:rowOff>
    </xdr:from>
    <xdr:to>
      <xdr:col>16</xdr:col>
      <xdr:colOff>328680</xdr:colOff>
      <xdr:row>54</xdr:row>
      <xdr:rowOff>99360</xdr:rowOff>
    </xdr:to>
    <xdr:graphicFrame>
      <xdr:nvGraphicFramePr>
        <xdr:cNvPr id="1" name=""/>
        <xdr:cNvGraphicFramePr/>
      </xdr:nvGraphicFramePr>
      <xdr:xfrm>
        <a:off x="6707520" y="4995360"/>
        <a:ext cx="5787000" cy="343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450000</xdr:colOff>
      <xdr:row>13</xdr:row>
      <xdr:rowOff>99360</xdr:rowOff>
    </xdr:from>
    <xdr:to>
      <xdr:col>17</xdr:col>
      <xdr:colOff>462600</xdr:colOff>
      <xdr:row>35</xdr:row>
      <xdr:rowOff>149040</xdr:rowOff>
    </xdr:to>
    <xdr:graphicFrame>
      <xdr:nvGraphicFramePr>
        <xdr:cNvPr id="2" name=""/>
        <xdr:cNvGraphicFramePr/>
      </xdr:nvGraphicFramePr>
      <xdr:xfrm>
        <a:off x="7666560" y="2124720"/>
        <a:ext cx="5786640" cy="343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720</xdr:colOff>
      <xdr:row>39</xdr:row>
      <xdr:rowOff>115560</xdr:rowOff>
    </xdr:from>
    <xdr:to>
      <xdr:col>16</xdr:col>
      <xdr:colOff>13680</xdr:colOff>
      <xdr:row>62</xdr:row>
      <xdr:rowOff>12240</xdr:rowOff>
    </xdr:to>
    <xdr:graphicFrame>
      <xdr:nvGraphicFramePr>
        <xdr:cNvPr id="3" name=""/>
        <xdr:cNvGraphicFramePr/>
      </xdr:nvGraphicFramePr>
      <xdr:xfrm>
        <a:off x="6392520" y="6136560"/>
        <a:ext cx="5787000" cy="343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815760</xdr:colOff>
      <xdr:row>67</xdr:row>
      <xdr:rowOff>96120</xdr:rowOff>
    </xdr:from>
    <xdr:to>
      <xdr:col>15</xdr:col>
      <xdr:colOff>818640</xdr:colOff>
      <xdr:row>89</xdr:row>
      <xdr:rowOff>145800</xdr:rowOff>
    </xdr:to>
    <xdr:graphicFrame>
      <xdr:nvGraphicFramePr>
        <xdr:cNvPr id="4" name=""/>
        <xdr:cNvGraphicFramePr/>
      </xdr:nvGraphicFramePr>
      <xdr:xfrm>
        <a:off x="6382800" y="10419840"/>
        <a:ext cx="5776920" cy="343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86400</xdr:colOff>
      <xdr:row>66</xdr:row>
      <xdr:rowOff>86760</xdr:rowOff>
    </xdr:from>
    <xdr:to>
      <xdr:col>8</xdr:col>
      <xdr:colOff>296280</xdr:colOff>
      <xdr:row>88</xdr:row>
      <xdr:rowOff>136800</xdr:rowOff>
    </xdr:to>
    <xdr:graphicFrame>
      <xdr:nvGraphicFramePr>
        <xdr:cNvPr id="5" name=""/>
        <xdr:cNvGraphicFramePr/>
      </xdr:nvGraphicFramePr>
      <xdr:xfrm>
        <a:off x="86400" y="10256760"/>
        <a:ext cx="5776920" cy="343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118440</xdr:colOff>
      <xdr:row>21</xdr:row>
      <xdr:rowOff>23400</xdr:rowOff>
    </xdr:from>
    <xdr:to>
      <xdr:col>10</xdr:col>
      <xdr:colOff>263160</xdr:colOff>
      <xdr:row>42</xdr:row>
      <xdr:rowOff>37800</xdr:rowOff>
    </xdr:to>
    <xdr:graphicFrame>
      <xdr:nvGraphicFramePr>
        <xdr:cNvPr id="6" name=""/>
        <xdr:cNvGraphicFramePr/>
      </xdr:nvGraphicFramePr>
      <xdr:xfrm>
        <a:off x="118440" y="33202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276120</xdr:colOff>
      <xdr:row>54</xdr:row>
      <xdr:rowOff>40680</xdr:rowOff>
    </xdr:from>
    <xdr:to>
      <xdr:col>10</xdr:col>
      <xdr:colOff>430560</xdr:colOff>
      <xdr:row>75</xdr:row>
      <xdr:rowOff>55080</xdr:rowOff>
    </xdr:to>
    <xdr:graphicFrame>
      <xdr:nvGraphicFramePr>
        <xdr:cNvPr id="7" name=""/>
        <xdr:cNvGraphicFramePr/>
      </xdr:nvGraphicFramePr>
      <xdr:xfrm>
        <a:off x="276120" y="8408520"/>
        <a:ext cx="5765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00" zoomScaleNormal="100" zoomScalePageLayoutView="100">
      <selection activeCell="F35" activeCellId="0" pane="topLeft" sqref="F35"/>
    </sheetView>
  </sheetViews>
  <cols>
    <col collapsed="false" hidden="false" max="3" min="1" style="0" width="11.7490196078431"/>
    <col collapsed="false" hidden="false" max="4" min="4" style="0" width="14.1647058823529"/>
    <col collapsed="false" hidden="false" max="5" min="5" style="0" width="18.7019607843137"/>
    <col collapsed="false" hidden="false" max="6" min="6" style="0" width="18.4235294117647"/>
    <col collapsed="false" hidden="false" max="8" min="7" style="0" width="11.7490196078431"/>
    <col collapsed="false" hidden="false" max="9" min="9" style="0" width="14.4509803921569"/>
    <col collapsed="false" hidden="false" max="10" min="10" style="0" width="13.5921568627451"/>
    <col collapsed="false" hidden="false" max="1025" min="11" style="0" width="11.7490196078431"/>
  </cols>
  <sheetData>
    <row collapsed="false" customFormat="false" customHeight="false" hidden="false" ht="12.1" outlineLevel="0" r="1">
      <c r="A1" s="0" t="s">
        <v>0</v>
      </c>
      <c r="B1" s="0" t="n">
        <f aca="false">1.38*10^(-23)</f>
        <v>1.38E-023</v>
      </c>
    </row>
    <row collapsed="false" customFormat="false" customHeight="false" hidden="false" ht="12.1" outlineLevel="0" r="2">
      <c r="A2" s="0" t="s">
        <v>1</v>
      </c>
      <c r="B2" s="0" t="n">
        <f aca="false">1.602*10^(-19)</f>
        <v>1.602E-019</v>
      </c>
    </row>
    <row collapsed="false" customFormat="false" customHeight="false" hidden="false" ht="12.1" outlineLevel="0" r="3">
      <c r="A3" s="0" t="s">
        <v>2</v>
      </c>
      <c r="B3" s="0" t="n">
        <v>300</v>
      </c>
    </row>
    <row collapsed="false" customFormat="false" customHeight="false" hidden="false" ht="12.1" outlineLevel="0" r="6">
      <c r="A6" s="0" t="s">
        <v>3</v>
      </c>
      <c r="B6" s="0" t="s">
        <v>4</v>
      </c>
      <c r="C6" s="0" t="s">
        <v>5</v>
      </c>
      <c r="D6" s="0" t="s">
        <v>6</v>
      </c>
      <c r="E6" s="0" t="s">
        <v>7</v>
      </c>
      <c r="F6" s="0" t="s">
        <v>8</v>
      </c>
      <c r="G6" s="0" t="s">
        <v>9</v>
      </c>
      <c r="I6" s="0" t="s">
        <v>10</v>
      </c>
    </row>
    <row collapsed="false" customFormat="false" customHeight="false" hidden="false" ht="12.1" outlineLevel="0" r="7">
      <c r="A7" s="0" t="s">
        <v>11</v>
      </c>
      <c r="B7" s="0" t="n">
        <v>1.036</v>
      </c>
      <c r="C7" s="0" t="n">
        <v>1.14911</v>
      </c>
      <c r="D7" s="0" t="n">
        <v>29.1088</v>
      </c>
      <c r="E7" s="1" t="s">
        <v>12</v>
      </c>
      <c r="F7" s="0" t="n">
        <f aca="false">I7-E7</f>
        <v>1.11723482562516E-016</v>
      </c>
      <c r="G7" s="0" t="n">
        <v>1.25845</v>
      </c>
      <c r="I7" s="0" t="n">
        <f aca="false">D7/(EXP(B7*$B$2/($B$1*$B$3))-1)</f>
        <v>1.13168352562516E-016</v>
      </c>
    </row>
    <row collapsed="false" customFormat="false" customHeight="false" hidden="false" ht="12.1" outlineLevel="0" r="8">
      <c r="A8" s="0" t="s">
        <v>13</v>
      </c>
      <c r="B8" s="0" t="n">
        <v>1.041</v>
      </c>
      <c r="C8" s="0" t="n">
        <v>1.14545</v>
      </c>
      <c r="D8" s="0" t="n">
        <v>21.9846</v>
      </c>
      <c r="E8" s="1" t="s">
        <v>14</v>
      </c>
      <c r="F8" s="0" t="n">
        <f aca="false">I8-E8</f>
        <v>6.91784011365793E-017</v>
      </c>
      <c r="G8" s="0" t="n">
        <v>1.75932</v>
      </c>
      <c r="I8" s="0" t="n">
        <f aca="false">D8/(EXP(B8*$B$2/($B$1*$B$3))-1)</f>
        <v>7.04356811365793E-017</v>
      </c>
    </row>
    <row collapsed="false" customFormat="false" customHeight="false" hidden="false" ht="12.1" outlineLevel="0" r="9">
      <c r="A9" s="0" t="s">
        <v>15</v>
      </c>
      <c r="B9" s="0" t="n">
        <v>0.979</v>
      </c>
      <c r="C9" s="0" t="n">
        <v>1.15125</v>
      </c>
      <c r="D9" s="0" t="n">
        <v>22.0774</v>
      </c>
      <c r="E9" s="1" t="s">
        <v>16</v>
      </c>
      <c r="F9" s="0" t="n">
        <f aca="false">I9-E9</f>
        <v>7.78015815057052E-016</v>
      </c>
      <c r="G9" s="0" t="n">
        <v>0.127743</v>
      </c>
      <c r="I9" s="0" t="n">
        <f aca="false">D9/(EXP(B9*$B$2/($B$1*$B$3))-1)</f>
        <v>7.79024625057052E-016</v>
      </c>
    </row>
    <row collapsed="false" customFormat="false" customHeight="false" hidden="false" ht="12.1" outlineLevel="0" r="10">
      <c r="A10" s="0" t="s">
        <v>17</v>
      </c>
      <c r="B10" s="0" t="n">
        <v>1.009</v>
      </c>
      <c r="C10" s="0" t="n">
        <v>1.15246</v>
      </c>
      <c r="D10" s="0" t="n">
        <v>21.7244</v>
      </c>
      <c r="E10" s="1" t="s">
        <v>18</v>
      </c>
      <c r="F10" s="0" t="n">
        <f aca="false">I10-E10</f>
        <v>2.39152468119466E-016</v>
      </c>
      <c r="G10" s="0" t="n">
        <v>0.389055</v>
      </c>
      <c r="I10" s="0" t="n">
        <f aca="false">D10/(EXP(B10*$B$2/($B$1*$B$3))-1)</f>
        <v>2.40099803119466E-016</v>
      </c>
    </row>
    <row collapsed="false" customFormat="false" customHeight="false" hidden="false" ht="12.1" outlineLevel="0" r="11">
      <c r="A11" s="0" t="s">
        <v>19</v>
      </c>
      <c r="B11" s="0" t="n">
        <v>1.026</v>
      </c>
      <c r="C11" s="0" t="n">
        <v>1.15149</v>
      </c>
      <c r="D11" s="0" t="n">
        <v>29.1423</v>
      </c>
      <c r="E11" s="1" t="s">
        <v>20</v>
      </c>
      <c r="F11" s="0" t="n">
        <f aca="false">I11-E11</f>
        <v>1.65511884727142E-016</v>
      </c>
      <c r="G11" s="0" t="n">
        <v>0.779662</v>
      </c>
      <c r="I11" s="0" t="n">
        <f aca="false">D11/(EXP(B11*$B$2/($B$1*$B$3))-1)</f>
        <v>1.66831324727142E-016</v>
      </c>
    </row>
    <row collapsed="false" customFormat="false" customHeight="false" hidden="false" ht="12.1" outlineLevel="0" r="12">
      <c r="A12" s="0" t="s">
        <v>21</v>
      </c>
      <c r="B12" s="0" t="n">
        <v>1.019</v>
      </c>
      <c r="C12" s="0" t="n">
        <v>1.1528</v>
      </c>
      <c r="D12" s="0" t="n">
        <v>21.5277</v>
      </c>
      <c r="E12" s="1" t="s">
        <v>22</v>
      </c>
      <c r="F12" s="0" t="n">
        <f aca="false">I12-E12</f>
        <v>1.60653806190978E-016</v>
      </c>
      <c r="G12" s="0" t="n">
        <v>0.565353</v>
      </c>
      <c r="I12" s="0" t="n">
        <f aca="false">D12/(EXP(B12*$B$2/($B$1*$B$3))-1)</f>
        <v>1.61580357190978E-016</v>
      </c>
    </row>
    <row collapsed="false" customFormat="false" customHeight="false" hidden="false" ht="12.1" outlineLevel="0" r="13">
      <c r="A13" s="0" t="s">
        <v>23</v>
      </c>
      <c r="B13" s="0" t="n">
        <v>1.028</v>
      </c>
      <c r="C13" s="0" t="n">
        <v>1.1482</v>
      </c>
      <c r="D13" s="0" t="n">
        <v>20.5595</v>
      </c>
      <c r="E13" s="1" t="s">
        <v>24</v>
      </c>
      <c r="F13" s="0" t="n">
        <f aca="false">I13-E13</f>
        <v>1.07875097297655E-016</v>
      </c>
      <c r="G13" s="0" t="n">
        <v>0.956506</v>
      </c>
      <c r="I13" s="0" t="n">
        <f aca="false">D13/(EXP(B13*$B$2/($B$1*$B$3))-1)</f>
        <v>1.08932057297655E-016</v>
      </c>
    </row>
    <row collapsed="false" customFormat="false" customHeight="false" hidden="false" ht="12.1" outlineLevel="0" r="14">
      <c r="A14" s="0" t="s">
        <v>25</v>
      </c>
      <c r="B14" s="0" t="n">
        <v>0.996</v>
      </c>
      <c r="C14" s="0" t="n">
        <v>1.14386</v>
      </c>
      <c r="D14" s="0" t="n">
        <v>18.4515</v>
      </c>
      <c r="E14" s="1" t="s">
        <v>26</v>
      </c>
      <c r="F14" s="0" t="n">
        <f aca="false">I14-E14</f>
        <v>3.36122071760788E-016</v>
      </c>
      <c r="G14" s="0" t="n">
        <v>0.328201</v>
      </c>
      <c r="I14" s="0" t="n">
        <f aca="false">D14/(EXP(B14*$B$2/($B$1*$B$3))-1)</f>
        <v>3.37244361760788E-016</v>
      </c>
    </row>
    <row collapsed="false" customFormat="false" customHeight="false" hidden="false" ht="12.1" outlineLevel="0" r="15">
      <c r="A15" s="0" t="s">
        <v>27</v>
      </c>
      <c r="B15" s="0" t="n">
        <v>1.02</v>
      </c>
      <c r="C15" s="0" t="n">
        <v>1.14527</v>
      </c>
      <c r="D15" s="0" t="n">
        <v>18.822</v>
      </c>
      <c r="E15" s="1" t="s">
        <v>28</v>
      </c>
      <c r="F15" s="0" t="n">
        <f aca="false">I15-E15</f>
        <v>1.34826143608269E-016</v>
      </c>
      <c r="G15" s="0" t="n">
        <v>0.786232</v>
      </c>
      <c r="I15" s="0" t="n">
        <f aca="false">D15/(EXP(B15*$B$2/($B$1*$B$3))-1)</f>
        <v>1.35909993608269E-016</v>
      </c>
    </row>
    <row collapsed="false" customFormat="false" customHeight="false" hidden="false" ht="12.1" outlineLevel="0" r="16">
      <c r="A16" s="0" t="s">
        <v>29</v>
      </c>
      <c r="B16" s="0" t="n">
        <v>0.959</v>
      </c>
      <c r="C16" s="0" t="n">
        <v>1.15206</v>
      </c>
      <c r="D16" s="0" t="n">
        <v>20.1766</v>
      </c>
      <c r="E16" s="1" t="s">
        <v>30</v>
      </c>
      <c r="F16" s="0" t="n">
        <f aca="false">I16-E16</f>
        <v>1.54278708460898E-015</v>
      </c>
      <c r="G16" s="0" t="n">
        <v>0.0571057</v>
      </c>
      <c r="I16" s="0" t="n">
        <f aca="false">D16/(EXP(B16*$B$2/($B$1*$B$3))-1)</f>
        <v>1.54368046460898E-015</v>
      </c>
    </row>
    <row collapsed="false" customFormat="false" customHeight="false" hidden="false" ht="12.1" outlineLevel="0" r="17">
      <c r="A17" s="0" t="s">
        <v>31</v>
      </c>
      <c r="B17" s="0" t="n">
        <v>1.038</v>
      </c>
      <c r="C17" s="0" t="n">
        <v>1.14839</v>
      </c>
      <c r="D17" s="0" t="n">
        <v>21.051</v>
      </c>
      <c r="E17" s="1" t="s">
        <v>32</v>
      </c>
      <c r="F17" s="0" t="n">
        <f aca="false">I17-E17</f>
        <v>7.46722611763991E-017</v>
      </c>
      <c r="G17" s="0" t="n">
        <v>1.39791</v>
      </c>
      <c r="I17" s="0" t="n">
        <f aca="false">D17/(EXP(B17*$B$2/($B$1*$B$3))-1)</f>
        <v>7.57465411763991E-017</v>
      </c>
    </row>
    <row collapsed="false" customFormat="false" customHeight="false" hidden="false" ht="12.1" outlineLevel="0" r="18">
      <c r="A18" s="0" t="s">
        <v>33</v>
      </c>
      <c r="B18" s="0" t="n">
        <v>1.052</v>
      </c>
      <c r="C18" s="0" t="n">
        <v>1.14865</v>
      </c>
      <c r="D18" s="0" t="n">
        <v>20.781</v>
      </c>
      <c r="E18" s="1" t="s">
        <v>34</v>
      </c>
      <c r="F18" s="0" t="n">
        <f aca="false">I18-E18</f>
        <v>4.24491934156741E-017</v>
      </c>
      <c r="G18" s="0" t="n">
        <v>2.37897</v>
      </c>
      <c r="I18" s="0" t="n">
        <f aca="false">D18/(EXP(B18*$B$2/($B$1*$B$3))-1)</f>
        <v>4.34992934156741E-017</v>
      </c>
    </row>
    <row collapsed="false" customFormat="false" customHeight="false" hidden="false" ht="12.1" outlineLevel="0" r="19">
      <c r="A19" s="0" t="s">
        <v>35</v>
      </c>
      <c r="B19" s="0" t="n">
        <v>1.035</v>
      </c>
      <c r="C19" s="0" t="n">
        <v>1.14751</v>
      </c>
      <c r="D19" s="0" t="n">
        <v>28.7691</v>
      </c>
      <c r="E19" s="1" t="s">
        <v>36</v>
      </c>
      <c r="F19" s="0" t="n">
        <f aca="false">I19-E19</f>
        <v>1.14741233881266E-016</v>
      </c>
      <c r="G19" s="0" t="n">
        <v>1.2881</v>
      </c>
      <c r="I19" s="0" t="n">
        <f aca="false">D19/(EXP(B19*$B$2/($B$1*$B$3))-1)</f>
        <v>1.16260523881266E-016</v>
      </c>
    </row>
    <row collapsed="false" customFormat="false" customHeight="false" hidden="false" ht="12.1" outlineLevel="0" r="20">
      <c r="A20" s="0" t="s">
        <v>37</v>
      </c>
      <c r="B20" s="0" t="n">
        <v>1.016</v>
      </c>
      <c r="C20" s="0" t="n">
        <v>1.14154</v>
      </c>
      <c r="D20" s="0" t="n">
        <v>28.8024</v>
      </c>
      <c r="E20" s="1" t="s">
        <v>38</v>
      </c>
      <c r="F20" s="0" t="n">
        <f aca="false">I20-E20</f>
        <v>2.40876638859336E-016</v>
      </c>
      <c r="G20" s="0" t="n">
        <v>0.778069</v>
      </c>
      <c r="I20" s="0" t="n">
        <f aca="false">D20/(EXP(B20*$B$2/($B$1*$B$3))-1)</f>
        <v>2.42792648859336E-016</v>
      </c>
    </row>
    <row collapsed="false" customFormat="false" customHeight="false" hidden="false" ht="12.1" outlineLevel="0" r="21">
      <c r="A21" s="0" t="s">
        <v>39</v>
      </c>
      <c r="B21" s="0" t="n">
        <v>1.013</v>
      </c>
      <c r="C21" s="0" t="n">
        <v>1.14299</v>
      </c>
      <c r="D21" s="0" t="n">
        <v>21.1752</v>
      </c>
      <c r="E21" s="1" t="s">
        <v>40</v>
      </c>
      <c r="F21" s="0" t="n">
        <f aca="false">I21-E21</f>
        <v>1.99138860525639E-016</v>
      </c>
      <c r="G21" s="0" t="n">
        <v>0.654914</v>
      </c>
      <c r="I21" s="0" t="n">
        <f aca="false">D21/(EXP(B21*$B$2/($B$1*$B$3))-1)</f>
        <v>2.00470420525639E-016</v>
      </c>
    </row>
    <row collapsed="false" customFormat="false" customHeight="false" hidden="false" ht="12.1" outlineLevel="0" r="22">
      <c r="A22" s="0" t="s">
        <v>41</v>
      </c>
      <c r="B22" s="0" t="n">
        <v>0.954</v>
      </c>
      <c r="C22" s="0" t="n">
        <v>1.14396</v>
      </c>
      <c r="D22" s="0" t="n">
        <v>22.0558</v>
      </c>
      <c r="E22" s="1" t="s">
        <v>42</v>
      </c>
      <c r="F22" s="0" t="n">
        <f aca="false">I22-E22</f>
        <v>2.04632815059097E-015</v>
      </c>
      <c r="G22" s="0" t="n">
        <v>0.0643961</v>
      </c>
      <c r="I22" s="0" t="n">
        <f aca="false">D22/(EXP(B22*$B$2/($B$1*$B$3))-1)</f>
        <v>2.04766440059097E-015</v>
      </c>
    </row>
    <row collapsed="false" customFormat="false" customHeight="false" hidden="false" ht="12.1" outlineLevel="0" r="23">
      <c r="A23" s="0" t="s">
        <v>43</v>
      </c>
      <c r="B23" s="0" t="n">
        <v>1.01</v>
      </c>
      <c r="C23" s="0" t="n">
        <v>1.14101</v>
      </c>
      <c r="D23" s="0" t="n">
        <v>21.7549</v>
      </c>
      <c r="E23" s="1" t="s">
        <v>44</v>
      </c>
      <c r="F23" s="0" t="n">
        <f aca="false">I23-E23</f>
        <v>2.29833779166181E-016</v>
      </c>
      <c r="G23" s="0" t="n">
        <v>0.629601</v>
      </c>
      <c r="I23" s="0" t="n">
        <f aca="false">D23/(EXP(B23*$B$2/($B$1*$B$3))-1)</f>
        <v>2.31310739166181E-016</v>
      </c>
    </row>
    <row collapsed="false" customFormat="false" customHeight="false" hidden="false" ht="12.1" outlineLevel="0" r="24">
      <c r="A24" s="0" t="s">
        <v>45</v>
      </c>
      <c r="B24" s="0" t="n">
        <v>1.01</v>
      </c>
      <c r="C24" s="0" t="n">
        <v>1.12322</v>
      </c>
      <c r="D24" s="0" t="n">
        <v>19.3732</v>
      </c>
      <c r="E24" s="1" t="s">
        <v>46</v>
      </c>
      <c r="F24" s="1" t="s">
        <v>47</v>
      </c>
      <c r="G24" s="0" t="n">
        <v>1.25294</v>
      </c>
    </row>
    <row collapsed="false" customFormat="false" customHeight="false" hidden="false" ht="12.1" outlineLevel="0" r="25">
      <c r="A25" s="0" t="s">
        <v>48</v>
      </c>
      <c r="B25" s="0" t="n">
        <v>1.03</v>
      </c>
      <c r="C25" s="0" t="n">
        <v>1.14917</v>
      </c>
      <c r="D25" s="0" t="n">
        <v>18.3029</v>
      </c>
      <c r="E25" s="1" t="s">
        <v>49</v>
      </c>
      <c r="F25" s="0" t="n">
        <f aca="false">I25-E25</f>
        <v>8.88472019377017E-017</v>
      </c>
      <c r="G25" s="0" t="n">
        <v>0.995622</v>
      </c>
      <c r="I25" s="0" t="n">
        <f aca="false">D25/(EXP(B25*$B$2/($B$1*$B$3))-1)</f>
        <v>8.97537179377017E-017</v>
      </c>
    </row>
    <row collapsed="false" customFormat="false" customHeight="false" hidden="false" ht="12.1" outlineLevel="0" r="26">
      <c r="A26" s="0" t="s">
        <v>50</v>
      </c>
      <c r="B26" s="0" t="n">
        <v>1.03</v>
      </c>
      <c r="C26" s="0" t="n">
        <v>1.12651</v>
      </c>
      <c r="D26" s="0" t="n">
        <v>21.711</v>
      </c>
      <c r="E26" s="1" t="s">
        <v>51</v>
      </c>
      <c r="F26" s="1" t="s">
        <v>52</v>
      </c>
      <c r="G26" s="0" t="n">
        <v>2.39142</v>
      </c>
    </row>
    <row collapsed="false" customFormat="false" customHeight="false" hidden="false" ht="12.1" outlineLevel="0" r="27">
      <c r="A27" s="0" t="s">
        <v>53</v>
      </c>
      <c r="B27" s="0" t="n">
        <v>1.02</v>
      </c>
      <c r="C27" s="0" t="n">
        <v>1.15948</v>
      </c>
      <c r="D27" s="0" t="n">
        <v>13.7813</v>
      </c>
      <c r="E27" s="1" t="s">
        <v>54</v>
      </c>
      <c r="F27" s="0" t="n">
        <f aca="false">I27-E27</f>
        <v>9.90539913363958E-017</v>
      </c>
      <c r="G27" s="0" t="n">
        <v>0.453845</v>
      </c>
      <c r="I27" s="0" t="n">
        <f aca="false">D27/(EXP(B27*$B$2/($B$1*$B$3))-1)</f>
        <v>9.95120813363958E-017</v>
      </c>
    </row>
    <row collapsed="false" customFormat="false" customHeight="false" hidden="false" ht="12.1" outlineLevel="0" r="28">
      <c r="A28" s="0" t="s">
        <v>55</v>
      </c>
      <c r="B28" s="0" t="n">
        <v>1.03</v>
      </c>
      <c r="C28" s="0" t="n">
        <v>1.16148</v>
      </c>
      <c r="D28" s="0" t="n">
        <v>14.7114</v>
      </c>
      <c r="E28" s="1" t="s">
        <v>56</v>
      </c>
      <c r="F28" s="0" t="n">
        <f aca="false">I28-E28</f>
        <v>7.16891406915573E-017</v>
      </c>
      <c r="G28" s="0" t="n">
        <v>0.618426</v>
      </c>
      <c r="I28" s="0" t="n">
        <f aca="false">D28/(EXP(B28*$B$2/($B$1*$B$3))-1)</f>
        <v>7.21417286915573E-017</v>
      </c>
    </row>
    <row collapsed="false" customFormat="false" customHeight="false" hidden="false" ht="12.1" outlineLevel="0" r="29">
      <c r="A29" s="0" t="s">
        <v>57</v>
      </c>
      <c r="B29" s="0" t="n">
        <v>0.99</v>
      </c>
      <c r="C29" s="0" t="n">
        <v>1.16043</v>
      </c>
      <c r="D29" s="0" t="n">
        <v>13.8406</v>
      </c>
      <c r="E29" s="1" t="s">
        <v>58</v>
      </c>
      <c r="F29" s="0" t="n">
        <f aca="false">I29-E29</f>
        <v>3.1863680249762E-016</v>
      </c>
      <c r="G29" s="0" t="n">
        <v>0.137043</v>
      </c>
      <c r="I29" s="0" t="n">
        <f aca="false">D29/(EXP(B29*$B$2/($B$1*$B$3))-1)</f>
        <v>3.1908014949762E-016</v>
      </c>
    </row>
    <row collapsed="false" customFormat="false" customHeight="false" hidden="false" ht="12.1" outlineLevel="0" r="30">
      <c r="A30" s="0" t="s">
        <v>59</v>
      </c>
      <c r="B30" s="0" t="n">
        <v>1.03</v>
      </c>
      <c r="C30" s="0" t="n">
        <v>1.16218</v>
      </c>
      <c r="D30" s="0" t="n">
        <v>14.129</v>
      </c>
      <c r="E30" s="1" t="s">
        <v>60</v>
      </c>
      <c r="F30" s="0" t="n">
        <f aca="false">I30-E30</f>
        <v>6.88627429424401E-017</v>
      </c>
      <c r="G30" s="0" t="n">
        <v>0.601842</v>
      </c>
      <c r="I30" s="0" t="n">
        <f aca="false">D30/(EXP(B30*$B$2/($B$1*$B$3))-1)</f>
        <v>6.92857569424401E-017</v>
      </c>
    </row>
    <row collapsed="false" customFormat="false" customHeight="false" hidden="false" ht="12.1" outlineLevel="0" r="31">
      <c r="A31" s="0" t="s">
        <v>61</v>
      </c>
      <c r="B31" s="0" t="n">
        <v>1.02</v>
      </c>
      <c r="C31" s="0" t="n">
        <v>1.16232</v>
      </c>
      <c r="D31" s="0" t="n">
        <v>14.7345</v>
      </c>
      <c r="E31" s="1" t="s">
        <v>62</v>
      </c>
      <c r="F31" s="0" t="n">
        <f aca="false">I31-E31</f>
        <v>1.0595627875853E-016</v>
      </c>
      <c r="G31" s="0" t="n">
        <v>0.406493</v>
      </c>
      <c r="I31" s="0" t="n">
        <f aca="false">D31/(EXP(B31*$B$2/($B$1*$B$3))-1)</f>
        <v>1.0639495275853E-016</v>
      </c>
    </row>
    <row collapsed="false" customFormat="false" customHeight="false" hidden="false" ht="12.1" outlineLevel="0" r="32">
      <c r="A32" s="0" t="s">
        <v>63</v>
      </c>
      <c r="B32" s="0" t="n">
        <v>1.01</v>
      </c>
      <c r="C32" s="0" t="n">
        <v>1.1611</v>
      </c>
      <c r="D32" s="0" t="n">
        <v>14.5685</v>
      </c>
      <c r="E32" s="1" t="s">
        <v>64</v>
      </c>
      <c r="F32" s="0" t="n">
        <f aca="false">I32-E32</f>
        <v>1.54445983152991E-016</v>
      </c>
      <c r="G32" s="0" t="n">
        <v>0.289492</v>
      </c>
      <c r="I32" s="0" t="n">
        <f aca="false">D32/(EXP(B32*$B$2/($B$1*$B$3))-1)</f>
        <v>1.54900758152991E-016</v>
      </c>
    </row>
    <row collapsed="false" customFormat="false" customHeight="false" hidden="false" ht="12.1" outlineLevel="0" r="33">
      <c r="A33" s="0" t="s">
        <v>65</v>
      </c>
      <c r="B33" s="0" t="n">
        <v>1.04</v>
      </c>
      <c r="C33" s="0" t="n">
        <v>1.16126</v>
      </c>
      <c r="D33" s="0" t="n">
        <v>14.3923</v>
      </c>
      <c r="E33" s="1" t="s">
        <v>66</v>
      </c>
      <c r="F33" s="0" t="n">
        <f aca="false">I33-E33</f>
        <v>4.74837664181835E-017</v>
      </c>
      <c r="G33" s="0" t="n">
        <v>0.918128</v>
      </c>
      <c r="I33" s="0" t="n">
        <f aca="false">D33/(EXP(B33*$B$2/($B$1*$B$3))-1)</f>
        <v>4.79302464181835E-017</v>
      </c>
    </row>
    <row collapsed="false" customFormat="false" customHeight="false" hidden="false" ht="12.1" outlineLevel="0" r="34">
      <c r="A34" s="0" t="s">
        <v>67</v>
      </c>
      <c r="B34" s="0" t="n">
        <v>1.04</v>
      </c>
      <c r="C34" s="0" t="n">
        <v>1.16115</v>
      </c>
      <c r="D34" s="0" t="n">
        <v>14.6284</v>
      </c>
      <c r="E34" s="1" t="s">
        <v>68</v>
      </c>
      <c r="F34" s="0" t="n">
        <f aca="false">I34-E34</f>
        <v>4.82607201897442E-017</v>
      </c>
      <c r="G34" s="0" t="n">
        <v>0.922171</v>
      </c>
      <c r="I34" s="0" t="n">
        <f aca="false">D34/(EXP(B34*$B$2/($B$1*$B$3))-1)</f>
        <v>4.87165231897442E-017</v>
      </c>
    </row>
    <row collapsed="false" customFormat="false" customHeight="false" hidden="false" ht="12.1" outlineLevel="0" r="35">
      <c r="A35" s="0" t="s">
        <v>69</v>
      </c>
      <c r="B35" s="0" t="n">
        <v>1.04</v>
      </c>
      <c r="C35" s="0" t="n">
        <v>1.16305</v>
      </c>
      <c r="D35" s="0" t="n">
        <v>14.7383</v>
      </c>
      <c r="E35" s="1" t="s">
        <v>70</v>
      </c>
      <c r="F35" s="0" t="n">
        <f aca="false">I35-E35</f>
        <v>4.86559168741767E-017</v>
      </c>
      <c r="G35" s="0" t="n">
        <v>0.856659</v>
      </c>
      <c r="I35" s="0" t="n">
        <f aca="false">D35/(EXP(B35*$B$2/($B$1*$B$3))-1)</f>
        <v>4.90825198741767E-017</v>
      </c>
    </row>
    <row collapsed="false" customFormat="false" customHeight="false" hidden="false" ht="12.1" outlineLevel="0" r="36">
      <c r="A36" s="0" t="s">
        <v>71</v>
      </c>
      <c r="B36" s="0" t="n">
        <v>1.04</v>
      </c>
      <c r="C36" s="0" t="n">
        <v>1.12528</v>
      </c>
      <c r="D36" s="0" t="n">
        <v>13.8128</v>
      </c>
      <c r="E36" s="1" t="s">
        <v>72</v>
      </c>
      <c r="F36" s="1" t="s">
        <v>73</v>
      </c>
      <c r="G36" s="0" t="n">
        <v>3.69267</v>
      </c>
    </row>
    <row collapsed="false" customFormat="false" customHeight="false" hidden="false" ht="12.1" outlineLevel="0" r="37">
      <c r="A37" s="0" t="s">
        <v>74</v>
      </c>
      <c r="B37" s="0" t="n">
        <v>1.01</v>
      </c>
      <c r="C37" s="0" t="n">
        <v>1.14609</v>
      </c>
      <c r="D37" s="0" t="n">
        <v>21.5994</v>
      </c>
      <c r="E37" s="1" t="s">
        <v>75</v>
      </c>
      <c r="F37" s="0" t="n">
        <f aca="false">I37-E37</f>
        <v>2.28452502800887E-016</v>
      </c>
      <c r="G37" s="0" t="n">
        <v>0.517311</v>
      </c>
      <c r="I37" s="0" t="n">
        <f aca="false">D37/(EXP(B37*$B$2/($B$1*$B$3))-1)</f>
        <v>2.29657372800887E-016</v>
      </c>
    </row>
    <row collapsed="false" customFormat="false" customHeight="false" hidden="false" ht="12.1" outlineLevel="0" r="38">
      <c r="A38" s="0" t="s">
        <v>76</v>
      </c>
      <c r="B38" s="0" t="n">
        <v>1.01</v>
      </c>
      <c r="C38" s="0" t="n">
        <v>1.12101</v>
      </c>
      <c r="D38" s="0" t="n">
        <v>19.6883</v>
      </c>
      <c r="E38" s="1" t="s">
        <v>77</v>
      </c>
      <c r="F38" s="1" t="s">
        <v>78</v>
      </c>
      <c r="G38" s="0" t="n">
        <v>1.36478</v>
      </c>
    </row>
    <row collapsed="false" customFormat="false" customHeight="false" hidden="false" ht="12.1" outlineLevel="0" r="39">
      <c r="A39" s="0" t="s">
        <v>79</v>
      </c>
      <c r="B39" s="0" t="n">
        <v>1.03</v>
      </c>
      <c r="C39" s="0" t="n">
        <v>1.14658</v>
      </c>
      <c r="D39" s="0" t="n">
        <v>21.1872</v>
      </c>
      <c r="E39" s="1" t="s">
        <v>80</v>
      </c>
      <c r="F39" s="0" t="n">
        <f aca="false">I39-E39</f>
        <v>1.02738041488489E-016</v>
      </c>
      <c r="G39" s="0" t="n">
        <v>1.1003</v>
      </c>
      <c r="I39" s="0" t="n">
        <f aca="false">D39/(EXP(B39*$B$2/($B$1*$B$3))-1)</f>
        <v>1.03897741488489E-016</v>
      </c>
    </row>
    <row collapsed="false" customFormat="false" customHeight="false" hidden="false" ht="12.1" outlineLevel="0" r="40">
      <c r="A40" s="0" t="s">
        <v>81</v>
      </c>
      <c r="B40" s="0" t="n">
        <v>1.03</v>
      </c>
      <c r="C40" s="0" t="n">
        <v>1.12082</v>
      </c>
      <c r="D40" s="0" t="n">
        <v>19.7314</v>
      </c>
      <c r="E40" s="1" t="s">
        <v>82</v>
      </c>
      <c r="F40" s="1" t="s">
        <v>83</v>
      </c>
      <c r="G40" s="0" t="n">
        <v>2.98033</v>
      </c>
    </row>
    <row collapsed="false" customFormat="false" customHeight="false" hidden="false" ht="12.1" outlineLevel="0" r="41">
      <c r="A41" s="0" t="s">
        <v>84</v>
      </c>
      <c r="B41" s="0" t="n">
        <v>0.99</v>
      </c>
      <c r="C41" s="0" t="n">
        <v>1.14567</v>
      </c>
      <c r="D41" s="0" t="n">
        <v>19.4396</v>
      </c>
      <c r="E41" s="1" t="s">
        <v>85</v>
      </c>
      <c r="F41" s="0" t="n">
        <f aca="false">I41-E41</f>
        <v>4.47056673607642E-016</v>
      </c>
      <c r="G41" s="0" t="n">
        <v>0.242615</v>
      </c>
      <c r="I41" s="0" t="n">
        <f aca="false">D41/(EXP(B41*$B$2/($B$1*$B$3))-1)</f>
        <v>4.48159073607642E-016</v>
      </c>
    </row>
    <row collapsed="false" customFormat="false" customHeight="false" hidden="false" ht="12.1" outlineLevel="0" r="42">
      <c r="A42" s="0" t="s">
        <v>86</v>
      </c>
      <c r="B42" s="0" t="n">
        <v>0.99</v>
      </c>
      <c r="C42" s="0" t="n">
        <v>1.12116</v>
      </c>
      <c r="D42" s="0" t="n">
        <v>18.1248</v>
      </c>
      <c r="E42" s="1" t="s">
        <v>87</v>
      </c>
      <c r="F42" s="1" t="s">
        <v>88</v>
      </c>
      <c r="G42" s="0" t="n">
        <v>0.626067</v>
      </c>
    </row>
    <row collapsed="false" customFormat="false" customHeight="false" hidden="false" ht="12.1" outlineLevel="0" r="43">
      <c r="A43" s="0" t="s">
        <v>89</v>
      </c>
      <c r="B43" s="0" t="n">
        <v>1.009</v>
      </c>
      <c r="C43" s="0" t="n">
        <v>1.12628</v>
      </c>
      <c r="D43" s="0" t="n">
        <v>26.3237</v>
      </c>
      <c r="E43" s="1" t="s">
        <v>90</v>
      </c>
      <c r="F43" s="1" t="s">
        <v>91</v>
      </c>
      <c r="G43" s="0" t="n">
        <v>1.0711</v>
      </c>
    </row>
    <row collapsed="false" customFormat="false" customHeight="false" hidden="false" ht="12.1" outlineLevel="0" r="44">
      <c r="A44" s="0" t="s">
        <v>92</v>
      </c>
      <c r="B44" s="0" t="n">
        <v>0.996</v>
      </c>
      <c r="C44" s="0" t="n">
        <v>1.14923</v>
      </c>
      <c r="D44" s="0" t="n">
        <v>21.2163</v>
      </c>
      <c r="E44" s="1" t="s">
        <v>93</v>
      </c>
      <c r="F44" s="0" t="n">
        <f aca="false">I44-E44</f>
        <v>3.867294848018E-016</v>
      </c>
      <c r="G44" s="0" t="n">
        <v>0.266554</v>
      </c>
      <c r="I44" s="0" t="n">
        <f aca="false">D44/(EXP(B44*$B$2/($B$1*$B$3))-1)</f>
        <v>3.877775548018E-016</v>
      </c>
    </row>
    <row collapsed="false" customFormat="false" customHeight="false" hidden="false" ht="12.1" outlineLevel="0" r="45">
      <c r="A45" s="0" t="s">
        <v>94</v>
      </c>
      <c r="B45" s="0" t="n">
        <v>0.996</v>
      </c>
      <c r="C45" s="0" t="n">
        <v>1.12517</v>
      </c>
      <c r="D45" s="0" t="n">
        <v>20.1414</v>
      </c>
      <c r="E45" s="1" t="s">
        <v>95</v>
      </c>
      <c r="F45" s="1" t="s">
        <v>96</v>
      </c>
      <c r="G45" s="0" t="n">
        <v>0.676141</v>
      </c>
    </row>
    <row collapsed="false" customFormat="false" customHeight="false" hidden="false" ht="12.1" outlineLevel="0" r="46">
      <c r="A46" s="0" t="s">
        <v>97</v>
      </c>
      <c r="B46" s="0" t="n">
        <v>0.991</v>
      </c>
      <c r="C46" s="0" t="n">
        <v>1.12021</v>
      </c>
      <c r="D46" s="0" t="n">
        <v>20.0813</v>
      </c>
      <c r="E46" s="1" t="s">
        <v>98</v>
      </c>
      <c r="F46" s="1" t="s">
        <v>99</v>
      </c>
      <c r="G46" s="0" t="n">
        <v>0.675078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24" activeCellId="0" pane="topLeft" sqref="G24"/>
    </sheetView>
  </sheetViews>
  <cols>
    <col collapsed="false" hidden="false" max="1" min="1" style="0" width="10.3294117647059"/>
    <col collapsed="false" hidden="false" max="2" min="2" style="0" width="5.04705882352941"/>
    <col collapsed="false" hidden="false" max="3" min="3" style="0" width="7.29019607843137"/>
    <col collapsed="false" hidden="false" max="4" min="4" style="0" width="15.356862745098"/>
    <col collapsed="false" hidden="false" max="5" min="5" style="0" width="15.078431372549"/>
    <col collapsed="false" hidden="false" max="6" min="6" style="0" width="8.09411764705882"/>
    <col collapsed="false" hidden="false" max="7" min="7" style="0" width="8.83529411764706"/>
    <col collapsed="false" hidden="false" max="8" min="8" style="0" width="9.26274509803922"/>
    <col collapsed="false" hidden="false" max="1025" min="9" style="0" width="11.7490196078431"/>
  </cols>
  <sheetData>
    <row collapsed="false" customFormat="false" customHeight="false" hidden="false" ht="12.65" outlineLevel="0" r="1">
      <c r="A1" s="0" t="s">
        <v>100</v>
      </c>
      <c r="B1" s="0" t="s">
        <v>101</v>
      </c>
      <c r="C1" s="0" t="s">
        <v>102</v>
      </c>
      <c r="D1" s="0" t="s">
        <v>103</v>
      </c>
      <c r="E1" s="0" t="s">
        <v>104</v>
      </c>
      <c r="F1" s="0" t="s">
        <v>105</v>
      </c>
      <c r="G1" s="0" t="s">
        <v>106</v>
      </c>
      <c r="H1" s="0" t="s">
        <v>107</v>
      </c>
      <c r="I1" s="1" t="s">
        <v>108</v>
      </c>
      <c r="J1" s="0" t="s">
        <v>109</v>
      </c>
      <c r="K1" s="0" t="s">
        <v>110</v>
      </c>
    </row>
    <row collapsed="false" customFormat="false" customHeight="false" hidden="false" ht="12.1" outlineLevel="0" r="2">
      <c r="A2" s="0" t="s">
        <v>48</v>
      </c>
      <c r="B2" s="0" t="n">
        <v>0.5</v>
      </c>
      <c r="C2" s="0" t="n">
        <v>300</v>
      </c>
      <c r="D2" s="0" t="n">
        <v>20</v>
      </c>
      <c r="F2" s="0" t="n">
        <v>1.03</v>
      </c>
      <c r="G2" s="0" t="n">
        <v>1.12651</v>
      </c>
      <c r="H2" s="0" t="n">
        <v>21.711</v>
      </c>
      <c r="I2" s="1" t="s">
        <v>111</v>
      </c>
      <c r="J2" s="2" t="n">
        <v>1.05421E-016</v>
      </c>
      <c r="K2" s="0" t="n">
        <v>2.39142</v>
      </c>
    </row>
    <row collapsed="false" customFormat="false" customHeight="false" hidden="false" ht="12.1" outlineLevel="0" r="3">
      <c r="A3" s="0" t="s">
        <v>97</v>
      </c>
      <c r="B3" s="0" t="n">
        <v>2</v>
      </c>
      <c r="C3" s="0" t="n">
        <v>50</v>
      </c>
      <c r="D3" s="0" t="n">
        <v>20</v>
      </c>
      <c r="F3" s="0" t="n">
        <v>0.991</v>
      </c>
      <c r="G3" s="0" t="n">
        <v>1.12021</v>
      </c>
      <c r="H3" s="0" t="n">
        <v>20.0813</v>
      </c>
      <c r="I3" s="1" t="s">
        <v>112</v>
      </c>
      <c r="J3" s="2" t="n">
        <v>4.48519E-016</v>
      </c>
      <c r="K3" s="0" t="n">
        <v>0.675078</v>
      </c>
    </row>
    <row collapsed="false" customFormat="false" customHeight="false" hidden="false" ht="12.65" outlineLevel="0" r="4">
      <c r="A4" s="0" t="s">
        <v>113</v>
      </c>
      <c r="B4" s="0" t="n">
        <v>2</v>
      </c>
      <c r="C4" s="0" t="n">
        <v>60</v>
      </c>
      <c r="D4" s="0" t="n">
        <v>20</v>
      </c>
      <c r="E4" s="0" t="s">
        <v>114</v>
      </c>
      <c r="F4" s="0" t="n">
        <v>0.985</v>
      </c>
      <c r="G4" s="0" t="n">
        <v>1.14405</v>
      </c>
      <c r="H4" s="0" t="n">
        <v>20.6274</v>
      </c>
      <c r="I4" s="1" t="s">
        <v>115</v>
      </c>
      <c r="J4" s="3" t="n">
        <v>5.83777E-016</v>
      </c>
      <c r="K4" s="0" t="n">
        <v>0.212887</v>
      </c>
    </row>
    <row collapsed="false" customFormat="false" customHeight="false" hidden="false" ht="12.1" outlineLevel="0" r="5">
      <c r="A5" s="0" t="s">
        <v>94</v>
      </c>
      <c r="B5" s="0" t="n">
        <v>2</v>
      </c>
      <c r="C5" s="0" t="n">
        <v>100</v>
      </c>
      <c r="D5" s="0" t="n">
        <v>20</v>
      </c>
      <c r="F5" s="0" t="n">
        <v>0.996</v>
      </c>
      <c r="G5" s="0" t="n">
        <v>1.12517</v>
      </c>
      <c r="H5" s="0" t="n">
        <v>20.1414</v>
      </c>
      <c r="I5" s="1" t="s">
        <v>116</v>
      </c>
      <c r="J5" s="2" t="n">
        <v>3.70748E-016</v>
      </c>
      <c r="K5" s="0" t="n">
        <v>0.676141</v>
      </c>
      <c r="M5" s="0" t="n">
        <v>1.61580357190978E-016</v>
      </c>
    </row>
    <row collapsed="false" customFormat="false" customHeight="false" hidden="false" ht="12.65" outlineLevel="0" r="6">
      <c r="A6" s="0" t="s">
        <v>117</v>
      </c>
      <c r="B6" s="0" t="n">
        <v>2</v>
      </c>
      <c r="C6" s="0" t="n">
        <v>200</v>
      </c>
      <c r="D6" s="0" t="n">
        <v>7</v>
      </c>
      <c r="E6" s="0" t="s">
        <v>118</v>
      </c>
      <c r="F6" s="0" t="n">
        <v>1.039</v>
      </c>
      <c r="G6" s="0" t="n">
        <v>1.14545</v>
      </c>
      <c r="H6" s="0" t="n">
        <v>21.9846</v>
      </c>
      <c r="I6" s="1" t="s">
        <v>14</v>
      </c>
      <c r="J6" s="1" t="s">
        <v>119</v>
      </c>
      <c r="K6" s="0" t="n">
        <v>1.62835</v>
      </c>
    </row>
    <row collapsed="false" customFormat="false" customHeight="false" hidden="false" ht="12.1" outlineLevel="0" r="7">
      <c r="A7" s="0" t="s">
        <v>120</v>
      </c>
      <c r="B7" s="0" t="n">
        <v>2</v>
      </c>
      <c r="C7" s="0" t="n">
        <v>200</v>
      </c>
      <c r="D7" s="0" t="n">
        <v>7</v>
      </c>
      <c r="F7" s="0" t="n">
        <v>1.039</v>
      </c>
      <c r="G7" s="0" t="n">
        <v>1.14911</v>
      </c>
      <c r="H7" s="0" t="n">
        <v>29.1088</v>
      </c>
      <c r="I7" s="1" t="s">
        <v>12</v>
      </c>
      <c r="J7" s="1" t="s">
        <v>121</v>
      </c>
      <c r="K7" s="0" t="n">
        <v>1.4133</v>
      </c>
    </row>
    <row collapsed="false" customFormat="false" customHeight="false" hidden="false" ht="12.65" outlineLevel="0" r="8">
      <c r="A8" s="0" t="s">
        <v>122</v>
      </c>
      <c r="B8" s="0" t="n">
        <v>2</v>
      </c>
      <c r="C8" s="0" t="n">
        <v>200</v>
      </c>
      <c r="D8" s="0" t="n">
        <v>7</v>
      </c>
      <c r="E8" s="0" t="s">
        <v>123</v>
      </c>
      <c r="F8" s="0" t="n">
        <v>1.015</v>
      </c>
      <c r="G8" s="0" t="n">
        <v>1.15631</v>
      </c>
      <c r="H8" s="0" t="n">
        <v>22.1658</v>
      </c>
      <c r="I8" s="1" t="s">
        <v>124</v>
      </c>
      <c r="J8" s="1" t="s">
        <v>125</v>
      </c>
    </row>
    <row collapsed="false" customFormat="false" customHeight="false" hidden="false" ht="12.1" outlineLevel="0" r="9">
      <c r="A9" s="0" t="s">
        <v>21</v>
      </c>
      <c r="B9" s="0" t="n">
        <v>2</v>
      </c>
      <c r="C9" s="0" t="n">
        <v>250</v>
      </c>
      <c r="D9" s="0" t="n">
        <v>7</v>
      </c>
      <c r="F9" s="0" t="n">
        <v>1.019</v>
      </c>
      <c r="G9" s="0" t="n">
        <v>1.1528</v>
      </c>
      <c r="H9" s="0" t="n">
        <v>21.5277</v>
      </c>
      <c r="I9" s="1" t="s">
        <v>126</v>
      </c>
      <c r="J9" s="3" t="n">
        <f aca="false">M9-I9</f>
        <v>-9.26551E-019</v>
      </c>
      <c r="K9" s="0" t="n">
        <v>0.565353</v>
      </c>
    </row>
    <row collapsed="false" customFormat="false" customHeight="false" hidden="false" ht="12.1" outlineLevel="0" r="10">
      <c r="A10" s="0" t="s">
        <v>127</v>
      </c>
      <c r="B10" s="0" t="n">
        <v>2</v>
      </c>
      <c r="C10" s="0" t="n">
        <v>250</v>
      </c>
      <c r="D10" s="0" t="n">
        <v>7</v>
      </c>
      <c r="E10" s="0" t="s">
        <v>128</v>
      </c>
      <c r="F10" s="0" t="n">
        <v>0.995</v>
      </c>
      <c r="G10" s="0" t="n">
        <v>1.15206</v>
      </c>
      <c r="H10" s="0" t="n">
        <v>20.1766</v>
      </c>
      <c r="I10" s="1" t="s">
        <v>30</v>
      </c>
      <c r="J10" s="3" t="n">
        <v>3.87779E-016</v>
      </c>
      <c r="K10" s="0" t="n">
        <v>0.229854</v>
      </c>
    </row>
    <row collapsed="false" customFormat="false" customHeight="false" hidden="false" ht="12.1" outlineLevel="0" r="11">
      <c r="A11" s="0" t="s">
        <v>43</v>
      </c>
      <c r="B11" s="0" t="n">
        <v>2</v>
      </c>
      <c r="C11" s="0" t="n">
        <v>300</v>
      </c>
      <c r="D11" s="0" t="n">
        <v>20</v>
      </c>
      <c r="F11" s="0" t="n">
        <v>1.01</v>
      </c>
      <c r="G11" s="0" t="n">
        <v>1.12322</v>
      </c>
      <c r="H11" s="0" t="n">
        <v>19.3732</v>
      </c>
      <c r="I11" s="1" t="s">
        <v>129</v>
      </c>
      <c r="J11" s="2" t="n">
        <v>2.06287E-016</v>
      </c>
      <c r="K11" s="0" t="n">
        <v>1.25294</v>
      </c>
    </row>
    <row collapsed="false" customFormat="false" customHeight="false" hidden="false" ht="12.1" outlineLevel="0" r="12">
      <c r="A12" s="0" t="s">
        <v>76</v>
      </c>
      <c r="B12" s="0" t="n">
        <v>2</v>
      </c>
      <c r="C12" s="0" t="n">
        <v>300</v>
      </c>
      <c r="D12" s="0" t="n">
        <v>20</v>
      </c>
      <c r="F12" s="0" t="n">
        <v>1.01</v>
      </c>
      <c r="G12" s="0" t="n">
        <v>1.12101</v>
      </c>
      <c r="H12" s="0" t="n">
        <v>19.6883</v>
      </c>
      <c r="I12" s="1" t="s">
        <v>130</v>
      </c>
      <c r="J12" s="2" t="n">
        <v>2.09404E-016</v>
      </c>
      <c r="K12" s="0" t="n">
        <v>1.36478</v>
      </c>
    </row>
    <row collapsed="false" customFormat="false" customHeight="false" hidden="false" ht="12.1" outlineLevel="0" r="13">
      <c r="A13" s="0" t="s">
        <v>81</v>
      </c>
      <c r="B13" s="0" t="n">
        <v>2</v>
      </c>
      <c r="C13" s="0" t="n">
        <v>300</v>
      </c>
      <c r="D13" s="0" t="n">
        <v>20</v>
      </c>
      <c r="F13" s="0" t="n">
        <v>1.03</v>
      </c>
      <c r="G13" s="0" t="n">
        <v>1.12082</v>
      </c>
      <c r="H13" s="0" t="n">
        <v>19.7314</v>
      </c>
      <c r="I13" s="1" t="s">
        <v>131</v>
      </c>
      <c r="J13" s="2" t="n">
        <v>9.52313E-017</v>
      </c>
      <c r="K13" s="0" t="n">
        <v>2.98033</v>
      </c>
    </row>
    <row collapsed="false" customFormat="false" customHeight="false" hidden="false" ht="12.1" outlineLevel="0" r="14">
      <c r="A14" s="0" t="s">
        <v>86</v>
      </c>
      <c r="B14" s="0" t="n">
        <v>2</v>
      </c>
      <c r="C14" s="0" t="n">
        <v>300</v>
      </c>
      <c r="D14" s="0" t="n">
        <v>20</v>
      </c>
      <c r="F14" s="0" t="n">
        <v>0.99</v>
      </c>
      <c r="G14" s="0" t="n">
        <v>1.12116</v>
      </c>
      <c r="H14" s="0" t="n">
        <v>18.1248</v>
      </c>
      <c r="I14" s="1" t="s">
        <v>132</v>
      </c>
      <c r="J14" s="2" t="n">
        <v>4.20995E-016</v>
      </c>
      <c r="K14" s="0" t="n">
        <v>0.626067</v>
      </c>
    </row>
    <row collapsed="false" customFormat="false" customHeight="false" hidden="false" ht="12.1" outlineLevel="0" r="15">
      <c r="A15" s="0" t="s">
        <v>89</v>
      </c>
      <c r="B15" s="0" t="n">
        <v>2</v>
      </c>
      <c r="C15" s="0" t="n">
        <v>300</v>
      </c>
      <c r="D15" s="0" t="n">
        <v>20</v>
      </c>
      <c r="F15" s="0" t="n">
        <v>1.009</v>
      </c>
      <c r="G15" s="0" t="n">
        <v>1.12628</v>
      </c>
      <c r="H15" s="0" t="n">
        <v>26.3237</v>
      </c>
      <c r="I15" s="1" t="s">
        <v>133</v>
      </c>
      <c r="J15" s="2" t="n">
        <v>2.91887E-016</v>
      </c>
      <c r="K15" s="0" t="n">
        <v>1.0711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5" activeCellId="0" pane="topLeft" sqref="A15"/>
    </sheetView>
  </sheetViews>
  <cols>
    <col collapsed="false" hidden="false" max="1" min="1" style="0" width="11.4509803921569"/>
    <col collapsed="false" hidden="false" max="2" min="2" style="0" width="4.90980392156863"/>
    <col collapsed="false" hidden="false" max="3" min="3" style="0" width="6.31372549019608"/>
    <col collapsed="false" hidden="false" max="4" min="4" style="0" width="4.88235294117647"/>
    <col collapsed="false" hidden="false" max="5" min="5" style="0" width="8.23137254901961"/>
    <col collapsed="false" hidden="false" max="6" min="6" style="0" width="4.74117647058824"/>
    <col collapsed="false" hidden="false" max="7" min="7" style="0" width="7.96078431372549"/>
    <col collapsed="false" hidden="false" max="8" min="8" style="0" width="8.50980392156863"/>
    <col collapsed="false" hidden="false" max="9" min="9" style="0" width="11.1686274509804"/>
    <col collapsed="false" hidden="false" max="10" min="10" style="0" width="11.7490196078431"/>
    <col collapsed="false" hidden="false" max="11" min="11" style="0" width="8.93725490196078"/>
    <col collapsed="false" hidden="false" max="1025" min="12" style="0" width="11.7490196078431"/>
  </cols>
  <sheetData>
    <row collapsed="false" customFormat="false" customHeight="false" hidden="false" ht="12.65" outlineLevel="0" r="1">
      <c r="A1" s="0" t="s">
        <v>100</v>
      </c>
      <c r="B1" s="0" t="s">
        <v>101</v>
      </c>
      <c r="C1" s="0" t="s">
        <v>102</v>
      </c>
      <c r="D1" s="0" t="s">
        <v>103</v>
      </c>
      <c r="E1" s="0" t="s">
        <v>104</v>
      </c>
      <c r="F1" s="0" t="s">
        <v>105</v>
      </c>
      <c r="G1" s="0" t="s">
        <v>106</v>
      </c>
      <c r="H1" s="0" t="s">
        <v>107</v>
      </c>
      <c r="I1" s="1" t="s">
        <v>108</v>
      </c>
      <c r="J1" s="0" t="s">
        <v>109</v>
      </c>
      <c r="K1" s="0" t="s">
        <v>110</v>
      </c>
    </row>
    <row collapsed="false" customFormat="false" customHeight="false" hidden="false" ht="12.65" outlineLevel="0" r="2">
      <c r="A2" s="0" t="s">
        <v>69</v>
      </c>
      <c r="B2" s="0" t="n">
        <v>0.5</v>
      </c>
      <c r="C2" s="0" t="n">
        <v>300</v>
      </c>
      <c r="D2" s="0" t="n">
        <v>20</v>
      </c>
      <c r="E2" s="0" t="s">
        <v>134</v>
      </c>
      <c r="F2" s="0" t="n">
        <v>1.04</v>
      </c>
      <c r="G2" s="0" t="n">
        <v>1.16305</v>
      </c>
      <c r="H2" s="0" t="n">
        <v>14.7383</v>
      </c>
      <c r="I2" s="2" t="n">
        <v>4.26603E-019</v>
      </c>
      <c r="J2" s="0" t="n">
        <v>4.86559168741767E-017</v>
      </c>
      <c r="K2" s="0" t="n">
        <v>0.856659</v>
      </c>
    </row>
    <row collapsed="false" customFormat="false" customHeight="false" hidden="false" ht="12.65" outlineLevel="0" r="3">
      <c r="A3" s="0" t="s">
        <v>61</v>
      </c>
      <c r="B3" s="0" t="n">
        <v>0.5</v>
      </c>
      <c r="C3" s="0" t="n">
        <v>300</v>
      </c>
      <c r="D3" s="0" t="n">
        <v>20</v>
      </c>
      <c r="E3" s="0" t="s">
        <v>134</v>
      </c>
      <c r="F3" s="0" t="n">
        <v>1.02</v>
      </c>
      <c r="G3" s="0" t="n">
        <v>1.16232</v>
      </c>
      <c r="H3" s="0" t="n">
        <v>14.7345</v>
      </c>
      <c r="I3" s="2" t="n">
        <v>4.38674E-019</v>
      </c>
      <c r="J3" s="0" t="n">
        <v>1.0595627875853E-016</v>
      </c>
      <c r="K3" s="0" t="n">
        <v>0.406493</v>
      </c>
    </row>
    <row collapsed="false" customFormat="false" customHeight="false" hidden="false" ht="12.65" outlineLevel="0" r="4">
      <c r="A4" s="0" t="s">
        <v>59</v>
      </c>
      <c r="B4" s="0" t="n">
        <v>0.5</v>
      </c>
      <c r="C4" s="0" t="n">
        <v>300</v>
      </c>
      <c r="D4" s="0" t="n">
        <v>20</v>
      </c>
      <c r="E4" s="0" t="s">
        <v>134</v>
      </c>
      <c r="F4" s="0" t="n">
        <v>1.03</v>
      </c>
      <c r="G4" s="0" t="n">
        <v>1.16218</v>
      </c>
      <c r="H4" s="0" t="n">
        <v>14.129</v>
      </c>
      <c r="I4" s="2" t="n">
        <v>4.23014E-019</v>
      </c>
      <c r="J4" s="0" t="n">
        <v>6.88627429424401E-017</v>
      </c>
      <c r="K4" s="0" t="n">
        <v>0.601842</v>
      </c>
    </row>
    <row collapsed="false" customFormat="false" customHeight="false" hidden="false" ht="12.65" outlineLevel="0" r="5">
      <c r="A5" s="0" t="s">
        <v>55</v>
      </c>
      <c r="B5" s="0" t="n">
        <v>0.5</v>
      </c>
      <c r="C5" s="0" t="n">
        <v>300</v>
      </c>
      <c r="D5" s="0" t="n">
        <v>20</v>
      </c>
      <c r="E5" s="0" t="s">
        <v>134</v>
      </c>
      <c r="F5" s="0" t="n">
        <v>1.03</v>
      </c>
      <c r="G5" s="0" t="n">
        <v>1.16148</v>
      </c>
      <c r="H5" s="0" t="n">
        <v>14.7114</v>
      </c>
      <c r="I5" s="2" t="n">
        <v>4.52588E-019</v>
      </c>
      <c r="J5" s="0" t="n">
        <v>7.16891406915573E-017</v>
      </c>
      <c r="K5" s="0" t="n">
        <v>0.618426</v>
      </c>
    </row>
    <row collapsed="false" customFormat="false" customHeight="false" hidden="false" ht="12.65" outlineLevel="0" r="6">
      <c r="A6" s="0" t="s">
        <v>65</v>
      </c>
      <c r="B6" s="0" t="n">
        <v>0.5</v>
      </c>
      <c r="C6" s="0" t="n">
        <v>300</v>
      </c>
      <c r="D6" s="0" t="n">
        <v>20</v>
      </c>
      <c r="E6" s="0" t="s">
        <v>134</v>
      </c>
      <c r="F6" s="0" t="n">
        <v>1.04</v>
      </c>
      <c r="G6" s="0" t="n">
        <v>1.16126</v>
      </c>
      <c r="H6" s="0" t="n">
        <v>14.3923</v>
      </c>
      <c r="I6" s="2" t="n">
        <v>4.4648E-019</v>
      </c>
      <c r="J6" s="0" t="n">
        <v>4.74837664181835E-017</v>
      </c>
      <c r="K6" s="0" t="n">
        <v>0.918128</v>
      </c>
    </row>
    <row collapsed="false" customFormat="false" customHeight="false" hidden="false" ht="12.65" outlineLevel="0" r="7">
      <c r="A7" s="0" t="s">
        <v>67</v>
      </c>
      <c r="B7" s="0" t="n">
        <v>0.5</v>
      </c>
      <c r="C7" s="0" t="n">
        <v>300</v>
      </c>
      <c r="D7" s="0" t="n">
        <v>20</v>
      </c>
      <c r="E7" s="0" t="s">
        <v>134</v>
      </c>
      <c r="F7" s="0" t="n">
        <v>1.04</v>
      </c>
      <c r="G7" s="0" t="n">
        <v>1.16115</v>
      </c>
      <c r="H7" s="0" t="n">
        <v>14.6284</v>
      </c>
      <c r="I7" s="2" t="n">
        <v>4.55803E-019</v>
      </c>
      <c r="J7" s="0" t="n">
        <v>4.82607201897442E-017</v>
      </c>
      <c r="K7" s="0" t="n">
        <v>0.922171</v>
      </c>
    </row>
    <row collapsed="false" customFormat="false" customHeight="false" hidden="false" ht="12.65" outlineLevel="0" r="8">
      <c r="A8" s="0" t="s">
        <v>63</v>
      </c>
      <c r="B8" s="0" t="n">
        <v>0.5</v>
      </c>
      <c r="C8" s="0" t="n">
        <v>300</v>
      </c>
      <c r="D8" s="0" t="n">
        <v>20</v>
      </c>
      <c r="E8" s="0" t="s">
        <v>134</v>
      </c>
      <c r="F8" s="0" t="n">
        <v>1.01</v>
      </c>
      <c r="G8" s="0" t="n">
        <v>1.1611</v>
      </c>
      <c r="H8" s="0" t="n">
        <v>14.5685</v>
      </c>
      <c r="I8" s="2" t="n">
        <v>4.54775E-019</v>
      </c>
      <c r="J8" s="0" t="n">
        <v>1.54445983152992E-016</v>
      </c>
      <c r="K8" s="0" t="n">
        <v>0.289492</v>
      </c>
    </row>
    <row collapsed="false" customFormat="false" customHeight="false" hidden="false" ht="12.65" outlineLevel="0" r="9">
      <c r="A9" s="0" t="s">
        <v>57</v>
      </c>
      <c r="B9" s="0" t="n">
        <v>0.5</v>
      </c>
      <c r="C9" s="0" t="n">
        <v>300</v>
      </c>
      <c r="D9" s="0" t="n">
        <v>20</v>
      </c>
      <c r="E9" s="0" t="s">
        <v>134</v>
      </c>
      <c r="F9" s="0" t="n">
        <v>0.99</v>
      </c>
      <c r="G9" s="0" t="n">
        <v>1.16043</v>
      </c>
      <c r="H9" s="0" t="n">
        <v>13.8406</v>
      </c>
      <c r="I9" s="2" t="n">
        <v>4.43347E-019</v>
      </c>
      <c r="J9" s="0" t="n">
        <v>3.1863680249762E-016</v>
      </c>
      <c r="K9" s="0" t="n">
        <v>0.137043</v>
      </c>
    </row>
    <row collapsed="false" customFormat="false" customHeight="false" hidden="false" ht="12.65" outlineLevel="0" r="10">
      <c r="A10" s="0" t="s">
        <v>53</v>
      </c>
      <c r="B10" s="0" t="n">
        <v>0.5</v>
      </c>
      <c r="C10" s="0" t="n">
        <v>300</v>
      </c>
      <c r="D10" s="0" t="n">
        <v>20</v>
      </c>
      <c r="E10" s="0" t="s">
        <v>134</v>
      </c>
      <c r="F10" s="0" t="n">
        <v>1.02</v>
      </c>
      <c r="G10" s="0" t="n">
        <v>1.15948</v>
      </c>
      <c r="H10" s="0" t="n">
        <v>13.7813</v>
      </c>
      <c r="I10" s="2" t="n">
        <v>4.5809E-019</v>
      </c>
      <c r="J10" s="0" t="n">
        <v>9.90539913363958E-017</v>
      </c>
      <c r="K10" s="0" t="n">
        <v>0.453845</v>
      </c>
    </row>
    <row collapsed="false" customFormat="false" customHeight="false" hidden="false" ht="12.1" outlineLevel="0" r="11">
      <c r="A11" s="0" t="s">
        <v>41</v>
      </c>
      <c r="B11" s="0" t="n">
        <v>2.8</v>
      </c>
      <c r="C11" s="0" t="n">
        <v>300</v>
      </c>
      <c r="D11" s="0" t="n">
        <v>20</v>
      </c>
      <c r="F11" s="0" t="n">
        <v>0.954</v>
      </c>
      <c r="G11" s="0" t="n">
        <v>1.14396</v>
      </c>
      <c r="H11" s="0" t="n">
        <v>22.0558</v>
      </c>
      <c r="I11" s="2" t="n">
        <v>1.33625E-018</v>
      </c>
      <c r="J11" s="0" t="n">
        <v>2.04632815059097E-015</v>
      </c>
      <c r="K11" s="0" t="n">
        <v>0.0643961</v>
      </c>
    </row>
    <row collapsed="false" customFormat="false" customHeight="false" hidden="false" ht="12.1" outlineLevel="0" r="12">
      <c r="A12" s="0" t="s">
        <v>135</v>
      </c>
      <c r="B12" s="0" t="n">
        <v>2.8</v>
      </c>
      <c r="C12" s="0" t="n">
        <v>300</v>
      </c>
      <c r="D12" s="0" t="n">
        <v>20</v>
      </c>
      <c r="F12" s="0" t="n">
        <v>1.013</v>
      </c>
      <c r="G12" s="0" t="n">
        <v>1.14299</v>
      </c>
      <c r="H12" s="0" t="n">
        <v>21.1752</v>
      </c>
      <c r="I12" s="2" t="n">
        <v>1.33156E-018</v>
      </c>
      <c r="J12" s="1" t="s">
        <v>136</v>
      </c>
      <c r="K12" s="0" t="n">
        <v>0.654914</v>
      </c>
    </row>
    <row collapsed="false" customFormat="false" customHeight="false" hidden="false" ht="12.1" outlineLevel="0" r="13">
      <c r="A13" s="0" t="s">
        <v>137</v>
      </c>
      <c r="B13" s="0" t="n">
        <v>2.8</v>
      </c>
      <c r="C13" s="0" t="n">
        <v>300</v>
      </c>
      <c r="D13" s="0" t="n">
        <v>20</v>
      </c>
      <c r="F13" s="0" t="n">
        <v>1.019</v>
      </c>
      <c r="G13" s="0" t="n">
        <v>1.14258</v>
      </c>
      <c r="H13" s="0" t="n">
        <v>21.0076</v>
      </c>
      <c r="I13" s="2" t="n">
        <v>1.34263E-018</v>
      </c>
      <c r="J13" s="1" t="s">
        <v>138</v>
      </c>
      <c r="K13" s="0" t="n">
        <v>0.83951</v>
      </c>
    </row>
    <row collapsed="false" customFormat="false" customHeight="false" hidden="false" ht="12.1" outlineLevel="0" r="14">
      <c r="A14" s="0" t="s">
        <v>139</v>
      </c>
      <c r="B14" s="0" t="n">
        <v>2.8</v>
      </c>
      <c r="C14" s="0" t="n">
        <v>300</v>
      </c>
      <c r="D14" s="0" t="n">
        <v>20</v>
      </c>
      <c r="F14" s="0" t="n">
        <v>1.017</v>
      </c>
      <c r="G14" s="0" t="n">
        <v>1.14154</v>
      </c>
      <c r="H14" s="0" t="n">
        <v>28.8024</v>
      </c>
      <c r="I14" s="2" t="n">
        <v>1.91601E-018</v>
      </c>
      <c r="J14" s="1" t="s">
        <v>140</v>
      </c>
      <c r="K14" s="0" t="n">
        <v>0.808756</v>
      </c>
    </row>
    <row collapsed="false" customFormat="false" customHeight="false" hidden="false" ht="12.1" outlineLevel="0" r="15">
      <c r="A15" s="0" t="s">
        <v>23</v>
      </c>
      <c r="B15" s="0" t="n">
        <v>2.8</v>
      </c>
      <c r="C15" s="0" t="n">
        <v>300</v>
      </c>
      <c r="D15" s="0" t="n">
        <v>7</v>
      </c>
      <c r="F15" s="0" t="n">
        <v>1.028</v>
      </c>
      <c r="G15" s="0" t="n">
        <v>1.1482</v>
      </c>
      <c r="H15" s="0" t="n">
        <v>20.5595</v>
      </c>
      <c r="I15" s="2" t="n">
        <v>1.05696E-018</v>
      </c>
      <c r="J15" s="0" t="n">
        <v>1.07875097297655E-016</v>
      </c>
      <c r="K15" s="0" t="n">
        <v>0.956506</v>
      </c>
    </row>
    <row collapsed="false" customFormat="false" customHeight="false" hidden="false" ht="12.1" outlineLevel="0" r="16">
      <c r="A16" s="0" t="s">
        <v>35</v>
      </c>
      <c r="B16" s="0" t="n">
        <v>2.8</v>
      </c>
      <c r="C16" s="0" t="n">
        <v>300</v>
      </c>
      <c r="D16" s="0" t="n">
        <v>7</v>
      </c>
      <c r="F16" s="0" t="n">
        <v>1.035</v>
      </c>
      <c r="G16" s="0" t="n">
        <v>1.14751</v>
      </c>
      <c r="H16" s="0" t="n">
        <v>28.7691</v>
      </c>
      <c r="I16" s="2" t="n">
        <v>1.51929E-018</v>
      </c>
      <c r="J16" s="0" t="n">
        <v>1.14741233881266E-016</v>
      </c>
      <c r="K16" s="0" t="n">
        <v>1.2881</v>
      </c>
    </row>
    <row collapsed="false" customFormat="false" customHeight="false" hidden="false" ht="12.1" outlineLevel="0" r="17">
      <c r="A17" s="0" t="s">
        <v>27</v>
      </c>
      <c r="B17" s="0" t="n">
        <v>2.8</v>
      </c>
      <c r="C17" s="0" t="n">
        <v>300</v>
      </c>
      <c r="D17" s="0" t="n">
        <v>7</v>
      </c>
      <c r="F17" s="0" t="n">
        <v>1.02</v>
      </c>
      <c r="G17" s="0" t="n">
        <v>1.14527</v>
      </c>
      <c r="H17" s="0" t="n">
        <v>18.822</v>
      </c>
      <c r="I17" s="2" t="n">
        <v>1.08385E-018</v>
      </c>
      <c r="J17" s="0" t="n">
        <v>1.34826143608269E-016</v>
      </c>
      <c r="K17" s="0" t="n">
        <v>0.786232</v>
      </c>
    </row>
    <row collapsed="false" customFormat="false" customHeight="false" hidden="false" ht="12.1" outlineLevel="0" r="18">
      <c r="A18" s="0" t="s">
        <v>141</v>
      </c>
      <c r="B18" s="0" t="n">
        <v>2.8</v>
      </c>
      <c r="C18" s="0" t="n">
        <v>300</v>
      </c>
      <c r="D18" s="0" t="n">
        <v>7</v>
      </c>
      <c r="F18" s="0" t="n">
        <v>1.032</v>
      </c>
      <c r="G18" s="0" t="n">
        <v>1.14517</v>
      </c>
      <c r="H18" s="0" t="n">
        <v>19.1746</v>
      </c>
      <c r="I18" s="2" t="n">
        <v>1.10846E-018</v>
      </c>
      <c r="J18" s="3" t="n">
        <v>8.71771E-017</v>
      </c>
      <c r="K18" s="0" t="n">
        <v>1.25553</v>
      </c>
    </row>
    <row collapsed="false" customFormat="false" customHeight="false" hidden="false" ht="12.1" outlineLevel="0" r="19">
      <c r="A19" s="0" t="s">
        <v>25</v>
      </c>
      <c r="B19" s="0" t="n">
        <v>2.8</v>
      </c>
      <c r="C19" s="0" t="n">
        <v>300</v>
      </c>
      <c r="D19" s="0" t="n">
        <v>7</v>
      </c>
      <c r="F19" s="0" t="n">
        <v>0.996</v>
      </c>
      <c r="G19" s="0" t="n">
        <v>1.14386</v>
      </c>
      <c r="H19" s="0" t="n">
        <v>18.4515</v>
      </c>
      <c r="I19" s="2" t="n">
        <v>1.12229E-018</v>
      </c>
      <c r="J19" s="0" t="n">
        <v>3.36122071760788E-016</v>
      </c>
      <c r="K19" s="0" t="n">
        <v>0.328201</v>
      </c>
    </row>
    <row collapsed="false" customFormat="false" customHeight="false" hidden="false" ht="12.1" outlineLevel="0" r="20">
      <c r="A20" s="0" t="s">
        <v>33</v>
      </c>
      <c r="B20" s="0" t="n">
        <v>2.8</v>
      </c>
      <c r="C20" s="0" t="n">
        <v>300</v>
      </c>
      <c r="D20" s="0" t="n">
        <v>5</v>
      </c>
      <c r="F20" s="0" t="n">
        <v>1.052</v>
      </c>
      <c r="G20" s="0" t="n">
        <v>1.14865</v>
      </c>
      <c r="H20" s="0" t="n">
        <v>20.781</v>
      </c>
      <c r="I20" s="2" t="n">
        <v>1.0501E-018</v>
      </c>
      <c r="J20" s="0" t="n">
        <v>4.24491934156741E-017</v>
      </c>
      <c r="K20" s="0" t="n">
        <v>2.37897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2013-05-02T16:15:14.00Z</dcterms:created>
  <dc:creator>timo </dc:creator>
  <cp:lastPrinted>2013-05-14T13:45:26.00Z</cp:lastPrinted>
  <cp:revision>0</cp:revision>
</cp:coreProperties>
</file>