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activeTab="0" firstSheet="0" showHorizontalScroll="true" showSheetTabs="true" showVerticalScroll="true" tabRatio="211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<sst xmlns="http://schemas.openxmlformats.org/spreadsheetml/2006/main" count="75" uniqueCount="75">
  <si>
    <t>k</t>
  </si>
  <si>
    <t>q</t>
  </si>
  <si>
    <t>T</t>
  </si>
  <si>
    <t>cell</t>
  </si>
  <si>
    <t>V_oc(V)</t>
  </si>
  <si>
    <t>V_oc_lim(V)</t>
  </si>
  <si>
    <t>J_sc_measured (mA/cm^ 2)</t>
  </si>
  <si>
    <t>J_sc(mA/cm^2)</t>
  </si>
  <si>
    <t>J_0_rad(mA/cm^2)</t>
  </si>
  <si>
    <t>ERE(%)</t>
  </si>
  <si>
    <t>J0</t>
  </si>
  <si>
    <t>J0 nr uit J0rad</t>
  </si>
  <si>
    <t>w1642</t>
  </si>
  <si>
    <t>1.04807e-18</t>
  </si>
  <si>
    <t>w1660</t>
  </si>
  <si>
    <t>1.1024e-18</t>
  </si>
  <si>
    <t>w1662</t>
  </si>
  <si>
    <t>1.1597e-18</t>
  </si>
  <si>
    <t>w1664</t>
  </si>
  <si>
    <t>1.20487e-18</t>
  </si>
  <si>
    <t>w1670</t>
  </si>
  <si>
    <t>4.26603e-19</t>
  </si>
  <si>
    <t>w1671</t>
  </si>
  <si>
    <t>4.55803e-19</t>
  </si>
  <si>
    <t>w1672</t>
  </si>
  <si>
    <t>4.4648e-19</t>
  </si>
  <si>
    <t>w1674</t>
  </si>
  <si>
    <t>4.54775e-19</t>
  </si>
  <si>
    <t>w1675</t>
  </si>
  <si>
    <t>4.38674e-19</t>
  </si>
  <si>
    <t>w1678</t>
  </si>
  <si>
    <t>4.23014e-19</t>
  </si>
  <si>
    <t>w1679</t>
  </si>
  <si>
    <t>4.43347e-19</t>
  </si>
  <si>
    <t>w1680</t>
  </si>
  <si>
    <t>4.52588e-19</t>
  </si>
  <si>
    <t>w1682</t>
  </si>
  <si>
    <t>4.5809e-19</t>
  </si>
  <si>
    <t>w1683</t>
  </si>
  <si>
    <t>9.06516e-19</t>
  </si>
  <si>
    <t>w1689</t>
  </si>
  <si>
    <t>1.47696e-18</t>
  </si>
  <si>
    <t>w1691</t>
  </si>
  <si>
    <t>1.33625e-18</t>
  </si>
  <si>
    <t>w1703</t>
  </si>
  <si>
    <t>???</t>
  </si>
  <si>
    <t>1.51929e-18</t>
  </si>
  <si>
    <t>w1744</t>
  </si>
  <si>
    <t>1.25728e-18</t>
  </si>
  <si>
    <t>w1744ARC</t>
  </si>
  <si>
    <t>1.44487e-18</t>
  </si>
  <si>
    <t>w1743B</t>
  </si>
  <si>
    <t>9.47335e-19</t>
  </si>
  <si>
    <t>w1743E</t>
  </si>
  <si>
    <t>1.00881e-18</t>
  </si>
  <si>
    <t>w1735</t>
  </si>
  <si>
    <t>9.26551e-19</t>
  </si>
  <si>
    <t>w1735ARC</t>
  </si>
  <si>
    <t>1.31944e-18</t>
  </si>
  <si>
    <t>w1714</t>
  </si>
  <si>
    <t>8.9338e-19</t>
  </si>
  <si>
    <t>w1734</t>
  </si>
  <si>
    <t>1.05696e-18</t>
  </si>
  <si>
    <t>w1718</t>
  </si>
  <si>
    <t>1.12229e-18</t>
  </si>
  <si>
    <t>w1717</t>
  </si>
  <si>
    <t>1.08385e-18</t>
  </si>
  <si>
    <t>w1707-1</t>
  </si>
  <si>
    <t>1.0501e-18</t>
  </si>
  <si>
    <t>w1707-2</t>
  </si>
  <si>
    <t>1.07428e-18</t>
  </si>
  <si>
    <t>w1699</t>
  </si>
  <si>
    <t>1.33156e-18</t>
  </si>
  <si>
    <t>w1699ARC</t>
  </si>
  <si>
    <t>1.91601e-18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</si>
</sst>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7"/>
  <sheetViews>
    <sheetView colorId="64" defaultGridColor="true" rightToLeft="false" showFormulas="false" showGridLines="true" showOutlineSymbols="true" showRowColHeaders="true" showZeros="true" tabSelected="true" topLeftCell="E1" view="normal" windowProtection="false" workbookViewId="0" zoomScale="100" zoomScaleNormal="100" zoomScalePageLayoutView="100">
      <selection activeCell="J1" activeCellId="0" pane="topLeft" sqref="J1"/>
    </sheetView>
  </sheetViews>
  <cols>
    <col collapsed="false" hidden="false" max="3" min="1" style="0" width="11.5764705882353"/>
    <col collapsed="false" hidden="false" max="4" min="4" style="0" width="13.956862745098"/>
    <col collapsed="false" hidden="false" max="5" min="5" style="0" width="18.4313725490196"/>
    <col collapsed="false" hidden="false" max="6" min="6" style="0" width="18.1529411764706"/>
    <col collapsed="false" hidden="false" max="8" min="7" style="0" width="11.5764705882353"/>
    <col collapsed="false" hidden="false" max="9" min="9" style="0" width="14.2352941176471"/>
    <col collapsed="false" hidden="false" max="10" min="10" style="0" width="13.4039215686275"/>
    <col collapsed="false" hidden="false" max="1025" min="11" style="0" width="11.5764705882353"/>
  </cols>
  <sheetData>
    <row collapsed="false" customFormat="false" customHeight="false" hidden="false" ht="12.1" outlineLevel="0" r="1">
      <c r="A1" s="0" t="s">
        <v>0</v>
      </c>
      <c r="B1" s="0" t="n">
        <f aca="false">1.38*10^(-23)</f>
        <v>1.38E-023</v>
      </c>
    </row>
    <row collapsed="false" customFormat="false" customHeight="false" hidden="false" ht="12.1" outlineLevel="0" r="2">
      <c r="A2" s="0" t="s">
        <v>1</v>
      </c>
      <c r="B2" s="0" t="n">
        <f aca="false">1.602*10^(-19)</f>
        <v>1.602E-019</v>
      </c>
    </row>
    <row collapsed="false" customFormat="false" customHeight="false" hidden="false" ht="12.1" outlineLevel="0" r="3">
      <c r="A3" s="0" t="s">
        <v>2</v>
      </c>
      <c r="B3" s="0" t="n">
        <v>300</v>
      </c>
    </row>
    <row collapsed="false" customFormat="false" customHeight="false" hidden="false" ht="12.65" outlineLevel="0" r="6">
      <c r="A6" s="0" t="s">
        <v>3</v>
      </c>
      <c r="B6" s="0" t="s">
        <v>4</v>
      </c>
      <c r="C6" s="0" t="s">
        <v>5</v>
      </c>
      <c r="D6" s="0" t="s">
        <v>6</v>
      </c>
      <c r="E6" s="0" t="s">
        <v>7</v>
      </c>
      <c r="F6" s="0" t="s">
        <v>8</v>
      </c>
      <c r="G6" s="0" t="s">
        <v>9</v>
      </c>
      <c r="I6" s="0" t="s">
        <v>10</v>
      </c>
      <c r="J6" s="0" t="s">
        <v>11</v>
      </c>
    </row>
    <row collapsed="false" customFormat="false" customHeight="false" hidden="false" ht="12.1" outlineLevel="0" r="7">
      <c r="A7" s="0" t="s">
        <v>12</v>
      </c>
      <c r="B7" s="0" t="n">
        <v>0.996</v>
      </c>
      <c r="C7" s="0" t="n">
        <v>1.14923</v>
      </c>
      <c r="D7" s="0" t="n">
        <v>19</v>
      </c>
      <c r="E7" s="0" t="n">
        <v>21.2163</v>
      </c>
      <c r="F7" s="1" t="s">
        <v>13</v>
      </c>
      <c r="G7" s="0" t="n">
        <v>0.266554</v>
      </c>
      <c r="I7" s="0" t="n">
        <f aca="false">E7/(EXP(B7*$B$2/($B$1*$B$3))-1)</f>
        <v>3.877775548018E-016</v>
      </c>
      <c r="J7" s="0" t="n">
        <f aca="false">I7-F7</f>
        <v>3.867294848018E-016</v>
      </c>
    </row>
    <row collapsed="false" customFormat="false" customHeight="false" hidden="false" ht="12.1" outlineLevel="0" r="8">
      <c r="A8" s="0" t="s">
        <v>14</v>
      </c>
      <c r="B8" s="0" t="n">
        <v>0.99</v>
      </c>
      <c r="C8" s="0" t="n">
        <v>1.14567</v>
      </c>
      <c r="D8" s="0" t="n">
        <v>18</v>
      </c>
      <c r="E8" s="0" t="n">
        <v>19.4396</v>
      </c>
      <c r="F8" s="1" t="s">
        <v>15</v>
      </c>
      <c r="G8" s="0" t="n">
        <v>0.242615</v>
      </c>
      <c r="I8" s="0" t="n">
        <f aca="false">E8/(EXP(B8*$B$2/($B$1*$B$3))-1)</f>
        <v>4.48159073607642E-016</v>
      </c>
      <c r="J8" s="0" t="n">
        <f aca="false">I8-F8</f>
        <v>4.47056673607642E-016</v>
      </c>
    </row>
    <row collapsed="false" customFormat="false" customHeight="false" hidden="false" ht="12.1" outlineLevel="0" r="9">
      <c r="A9" s="0" t="s">
        <v>16</v>
      </c>
      <c r="B9" s="0" t="n">
        <v>1.03</v>
      </c>
      <c r="C9" s="0" t="n">
        <v>1.14658</v>
      </c>
      <c r="D9" s="0" t="n">
        <v>21</v>
      </c>
      <c r="E9" s="0" t="n">
        <v>21.1872</v>
      </c>
      <c r="F9" s="1" t="s">
        <v>17</v>
      </c>
      <c r="G9" s="0" t="n">
        <v>1.1003</v>
      </c>
      <c r="I9" s="0" t="n">
        <f aca="false">E9/(EXP(B9*$B$2/($B$1*$B$3))-1)</f>
        <v>1.03897741488489E-016</v>
      </c>
      <c r="J9" s="0" t="n">
        <f aca="false">I9-F9</f>
        <v>1.02738041488489E-016</v>
      </c>
    </row>
    <row collapsed="false" customFormat="false" customHeight="false" hidden="false" ht="12.1" outlineLevel="0" r="10">
      <c r="A10" s="0" t="s">
        <v>18</v>
      </c>
      <c r="B10" s="0" t="n">
        <v>1.01</v>
      </c>
      <c r="C10" s="0" t="n">
        <v>1.14609</v>
      </c>
      <c r="D10" s="0" t="n">
        <v>21</v>
      </c>
      <c r="E10" s="0" t="n">
        <v>21.5994</v>
      </c>
      <c r="F10" s="1" t="s">
        <v>19</v>
      </c>
      <c r="G10" s="0" t="n">
        <v>0.517311</v>
      </c>
      <c r="I10" s="0" t="n">
        <f aca="false">E10/(EXP(B10*$B$2/($B$1*$B$3))-1)</f>
        <v>2.29657372800887E-016</v>
      </c>
      <c r="J10" s="0" t="n">
        <f aca="false">I10-F10</f>
        <v>2.28452502800887E-016</v>
      </c>
    </row>
    <row collapsed="false" customFormat="false" customHeight="false" hidden="false" ht="12.1" outlineLevel="0" r="11">
      <c r="A11" s="0" t="s">
        <v>20</v>
      </c>
      <c r="B11" s="0" t="n">
        <v>1.04</v>
      </c>
      <c r="C11" s="0" t="n">
        <v>1.16305</v>
      </c>
      <c r="D11" s="0" t="n">
        <v>16</v>
      </c>
      <c r="E11" s="0" t="n">
        <v>14.7383</v>
      </c>
      <c r="F11" s="1" t="s">
        <v>21</v>
      </c>
      <c r="G11" s="0" t="n">
        <v>0.856659</v>
      </c>
      <c r="I11" s="0" t="n">
        <f aca="false">E11/(EXP(B11*$B$2/($B$1*$B$3))-1)</f>
        <v>4.90825198741767E-017</v>
      </c>
      <c r="J11" s="0" t="n">
        <f aca="false">I11-F11</f>
        <v>4.86559168741767E-017</v>
      </c>
    </row>
    <row collapsed="false" customFormat="false" customHeight="false" hidden="false" ht="12.1" outlineLevel="0" r="12">
      <c r="A12" s="0" t="s">
        <v>22</v>
      </c>
      <c r="B12" s="0" t="n">
        <v>1.04</v>
      </c>
      <c r="C12" s="0" t="n">
        <v>1.16115</v>
      </c>
      <c r="D12" s="0" t="n">
        <v>16</v>
      </c>
      <c r="E12" s="0" t="n">
        <v>14.6284</v>
      </c>
      <c r="F12" s="1" t="s">
        <v>23</v>
      </c>
      <c r="G12" s="0" t="n">
        <v>0.922171</v>
      </c>
      <c r="I12" s="0" t="n">
        <f aca="false">E12/(EXP(B12*$B$2/($B$1*$B$3))-1)</f>
        <v>4.87165231897442E-017</v>
      </c>
      <c r="J12" s="0" t="n">
        <f aca="false">I12-F12</f>
        <v>4.82607201897442E-017</v>
      </c>
    </row>
    <row collapsed="false" customFormat="false" customHeight="false" hidden="false" ht="12.1" outlineLevel="0" r="13">
      <c r="A13" s="0" t="s">
        <v>24</v>
      </c>
      <c r="B13" s="0" t="n">
        <v>1.04</v>
      </c>
      <c r="C13" s="0" t="n">
        <v>1.16126</v>
      </c>
      <c r="D13" s="0" t="n">
        <v>16</v>
      </c>
      <c r="E13" s="0" t="n">
        <v>14.3923</v>
      </c>
      <c r="F13" s="1" t="s">
        <v>25</v>
      </c>
      <c r="G13" s="0" t="n">
        <v>0.918128</v>
      </c>
      <c r="I13" s="0" t="n">
        <f aca="false">E13/(EXP(B13*$B$2/($B$1*$B$3))-1)</f>
        <v>4.79302464181835E-017</v>
      </c>
      <c r="J13" s="0" t="n">
        <f aca="false">I13-F13</f>
        <v>4.74837664181835E-017</v>
      </c>
    </row>
    <row collapsed="false" customFormat="false" customHeight="false" hidden="false" ht="12.1" outlineLevel="0" r="14">
      <c r="A14" s="0" t="s">
        <v>26</v>
      </c>
      <c r="B14" s="0" t="n">
        <v>1.01</v>
      </c>
      <c r="C14" s="0" t="n">
        <v>1.1611</v>
      </c>
      <c r="D14" s="0" t="n">
        <v>15.6</v>
      </c>
      <c r="E14" s="0" t="n">
        <v>14.5685</v>
      </c>
      <c r="F14" s="1" t="s">
        <v>27</v>
      </c>
      <c r="G14" s="0" t="n">
        <v>0.289492</v>
      </c>
      <c r="I14" s="0" t="n">
        <f aca="false">E14/(EXP(B14*$B$2/($B$1*$B$3))-1)</f>
        <v>1.54900758152991E-016</v>
      </c>
      <c r="J14" s="0" t="n">
        <f aca="false">I14-F14</f>
        <v>1.54445983152992E-016</v>
      </c>
    </row>
    <row collapsed="false" customFormat="false" customHeight="false" hidden="false" ht="12.1" outlineLevel="0" r="15">
      <c r="A15" s="0" t="s">
        <v>28</v>
      </c>
      <c r="B15" s="0" t="n">
        <v>1.02</v>
      </c>
      <c r="C15" s="0" t="n">
        <v>1.16232</v>
      </c>
      <c r="D15" s="0" t="n">
        <v>16</v>
      </c>
      <c r="E15" s="0" t="n">
        <v>14.7345</v>
      </c>
      <c r="F15" s="1" t="s">
        <v>29</v>
      </c>
      <c r="G15" s="0" t="n">
        <v>0.406493</v>
      </c>
      <c r="I15" s="0" t="n">
        <f aca="false">E15/(EXP(B15*$B$2/($B$1*$B$3))-1)</f>
        <v>1.0639495275853E-016</v>
      </c>
      <c r="J15" s="0" t="n">
        <f aca="false">I15-F15</f>
        <v>1.0595627875853E-016</v>
      </c>
    </row>
    <row collapsed="false" customFormat="false" customHeight="false" hidden="false" ht="12.1" outlineLevel="0" r="16">
      <c r="A16" s="0" t="s">
        <v>30</v>
      </c>
      <c r="B16" s="0" t="n">
        <v>1.03</v>
      </c>
      <c r="C16" s="0" t="n">
        <v>1.16218</v>
      </c>
      <c r="D16" s="0" t="n">
        <v>16</v>
      </c>
      <c r="E16" s="0" t="n">
        <v>14.129</v>
      </c>
      <c r="F16" s="1" t="s">
        <v>31</v>
      </c>
      <c r="G16" s="0" t="n">
        <v>0.601842</v>
      </c>
      <c r="I16" s="0" t="n">
        <f aca="false">E16/(EXP(B16*$B$2/($B$1*$B$3))-1)</f>
        <v>6.92857569424401E-017</v>
      </c>
      <c r="J16" s="0" t="n">
        <f aca="false">I16-F16</f>
        <v>6.88627429424401E-017</v>
      </c>
    </row>
    <row collapsed="false" customFormat="false" customHeight="false" hidden="false" ht="12.1" outlineLevel="0" r="17">
      <c r="A17" s="0" t="s">
        <v>32</v>
      </c>
      <c r="B17" s="0" t="n">
        <v>0.99</v>
      </c>
      <c r="C17" s="0" t="n">
        <v>1.16043</v>
      </c>
      <c r="D17" s="0" t="n">
        <v>15</v>
      </c>
      <c r="E17" s="0" t="n">
        <v>13.8406</v>
      </c>
      <c r="F17" s="1" t="s">
        <v>33</v>
      </c>
      <c r="G17" s="0" t="n">
        <v>0.137043</v>
      </c>
      <c r="I17" s="0" t="n">
        <f aca="false">E17/(EXP(B17*$B$2/($B$1*$B$3))-1)</f>
        <v>3.1908014949762E-016</v>
      </c>
      <c r="J17" s="0" t="n">
        <f aca="false">I17-F17</f>
        <v>3.1863680249762E-016</v>
      </c>
    </row>
    <row collapsed="false" customFormat="false" customHeight="false" hidden="false" ht="12.1" outlineLevel="0" r="18">
      <c r="A18" s="0" t="s">
        <v>34</v>
      </c>
      <c r="B18" s="0" t="n">
        <v>1.03</v>
      </c>
      <c r="C18" s="0" t="n">
        <v>1.16148</v>
      </c>
      <c r="D18" s="0" t="n">
        <v>15.8</v>
      </c>
      <c r="E18" s="0" t="n">
        <v>14.7114</v>
      </c>
      <c r="F18" s="1" t="s">
        <v>35</v>
      </c>
      <c r="G18" s="0" t="n">
        <v>0.618426</v>
      </c>
      <c r="I18" s="0" t="n">
        <f aca="false">E18/(EXP(B18*$B$2/($B$1*$B$3))-1)</f>
        <v>7.21417286915573E-017</v>
      </c>
      <c r="J18" s="0" t="n">
        <f aca="false">I18-F18</f>
        <v>7.16891406915573E-017</v>
      </c>
    </row>
    <row collapsed="false" customFormat="false" customHeight="false" hidden="false" ht="12.1" outlineLevel="0" r="19">
      <c r="A19" s="0" t="s">
        <v>36</v>
      </c>
      <c r="B19" s="0" t="n">
        <v>1.02</v>
      </c>
      <c r="C19" s="0" t="n">
        <v>1.15948</v>
      </c>
      <c r="D19" s="0" t="n">
        <v>14</v>
      </c>
      <c r="E19" s="0" t="n">
        <v>13.7813</v>
      </c>
      <c r="F19" s="1" t="s">
        <v>37</v>
      </c>
      <c r="G19" s="0" t="n">
        <v>0.453845</v>
      </c>
      <c r="I19" s="0" t="n">
        <f aca="false">E19/(EXP(B19*$B$2/($B$1*$B$3))-1)</f>
        <v>9.95120813363958E-017</v>
      </c>
      <c r="J19" s="0" t="n">
        <f aca="false">I19-F19</f>
        <v>9.90539913363958E-017</v>
      </c>
    </row>
    <row collapsed="false" customFormat="false" customHeight="false" hidden="false" ht="12.1" outlineLevel="0" r="20">
      <c r="A20" s="0" t="s">
        <v>38</v>
      </c>
      <c r="B20" s="0" t="n">
        <v>1.03</v>
      </c>
      <c r="C20" s="0" t="n">
        <v>1.14917</v>
      </c>
      <c r="D20" s="0" t="n">
        <v>17</v>
      </c>
      <c r="E20" s="0" t="n">
        <v>18.3029</v>
      </c>
      <c r="F20" s="1" t="s">
        <v>39</v>
      </c>
      <c r="G20" s="0" t="n">
        <v>0.995622</v>
      </c>
      <c r="I20" s="0" t="n">
        <f aca="false">E20/(EXP(B20*$B$2/($B$1*$B$3))-1)</f>
        <v>8.97537179377017E-017</v>
      </c>
      <c r="J20" s="0" t="n">
        <f aca="false">I20-F20</f>
        <v>8.88472019377017E-017</v>
      </c>
    </row>
    <row collapsed="false" customFormat="false" customHeight="false" hidden="false" ht="12.1" outlineLevel="0" r="21">
      <c r="A21" s="0" t="s">
        <v>40</v>
      </c>
      <c r="B21" s="0" t="n">
        <v>1.01</v>
      </c>
      <c r="C21" s="0" t="n">
        <v>1.14101</v>
      </c>
      <c r="D21" s="0" t="n">
        <v>20</v>
      </c>
      <c r="E21" s="0" t="n">
        <v>21.7549</v>
      </c>
      <c r="F21" s="1" t="s">
        <v>41</v>
      </c>
      <c r="G21" s="0" t="n">
        <v>0.629601</v>
      </c>
      <c r="I21" s="0" t="n">
        <f aca="false">E21/(EXP(B21*$B$2/($B$1*$B$3))-1)</f>
        <v>2.31310739166181E-016</v>
      </c>
      <c r="J21" s="0" t="n">
        <f aca="false">I21-F21</f>
        <v>2.29833779166182E-016</v>
      </c>
    </row>
    <row collapsed="false" customFormat="false" customHeight="false" hidden="false" ht="12.1" outlineLevel="0" r="22">
      <c r="A22" s="0" t="s">
        <v>42</v>
      </c>
      <c r="B22" s="0" t="n">
        <v>0.954</v>
      </c>
      <c r="C22" s="0" t="n">
        <v>1.14396</v>
      </c>
      <c r="D22" s="0" t="n">
        <v>20</v>
      </c>
      <c r="E22" s="0" t="n">
        <v>22.0558</v>
      </c>
      <c r="F22" s="1" t="s">
        <v>43</v>
      </c>
      <c r="G22" s="0" t="n">
        <v>0.0643961</v>
      </c>
      <c r="I22" s="0" t="n">
        <f aca="false">E22/(EXP(B22*$B$2/($B$1*$B$3))-1)</f>
        <v>2.04766440059097E-015</v>
      </c>
      <c r="J22" s="0" t="n">
        <f aca="false">I22-F22</f>
        <v>2.04632815059097E-015</v>
      </c>
    </row>
    <row collapsed="false" customFormat="false" customHeight="false" hidden="false" ht="12.1" outlineLevel="0" r="23">
      <c r="A23" s="0" t="s">
        <v>44</v>
      </c>
      <c r="B23" s="0" t="n">
        <v>1.035</v>
      </c>
      <c r="C23" s="0" t="n">
        <v>1.14751</v>
      </c>
      <c r="D23" s="0" t="s">
        <v>45</v>
      </c>
      <c r="E23" s="0" t="n">
        <v>28.7691</v>
      </c>
      <c r="F23" s="1" t="s">
        <v>46</v>
      </c>
      <c r="G23" s="0" t="n">
        <v>1.2881</v>
      </c>
      <c r="I23" s="0" t="n">
        <f aca="false">E23/(EXP(B23*$B$2/($B$1*$B$3))-1)</f>
        <v>1.16260523881266E-016</v>
      </c>
      <c r="J23" s="0" t="n">
        <f aca="false">I23-F23</f>
        <v>1.14741233881266E-016</v>
      </c>
    </row>
    <row collapsed="false" customFormat="false" customHeight="false" hidden="false" ht="12.1" outlineLevel="0" r="24">
      <c r="A24" s="0" t="s">
        <v>47</v>
      </c>
      <c r="B24" s="0" t="n">
        <v>1.041</v>
      </c>
      <c r="C24" s="0" t="n">
        <v>1.14545</v>
      </c>
      <c r="D24" s="0" t="n">
        <v>21.7</v>
      </c>
      <c r="E24" s="0" t="n">
        <v>21.9846</v>
      </c>
      <c r="F24" s="1" t="s">
        <v>48</v>
      </c>
      <c r="G24" s="0" t="n">
        <v>1.75932</v>
      </c>
      <c r="I24" s="0" t="n">
        <f aca="false">E24/(EXP(B24*$B$2/($B$1*$B$3))-1)</f>
        <v>7.04356811365793E-017</v>
      </c>
      <c r="J24" s="0" t="n">
        <f aca="false">I24-F24</f>
        <v>6.91784011365793E-017</v>
      </c>
    </row>
    <row collapsed="false" customFormat="false" customHeight="false" hidden="false" ht="12.1" outlineLevel="0" r="25">
      <c r="A25" s="0" t="s">
        <v>49</v>
      </c>
      <c r="B25" s="0" t="n">
        <v>1.036</v>
      </c>
      <c r="C25" s="0" t="n">
        <v>1.14911</v>
      </c>
      <c r="D25" s="0" t="n">
        <v>27.4</v>
      </c>
      <c r="E25" s="0" t="n">
        <v>29.1088</v>
      </c>
      <c r="F25" s="1" t="s">
        <v>50</v>
      </c>
      <c r="G25" s="0" t="n">
        <v>1.25845</v>
      </c>
      <c r="I25" s="0" t="n">
        <f aca="false">E25/(EXP(B25*$B$2/($B$1*$B$3))-1)</f>
        <v>1.13168352562516E-016</v>
      </c>
      <c r="J25" s="0" t="n">
        <f aca="false">I25-F25</f>
        <v>1.11723482562516E-016</v>
      </c>
    </row>
    <row collapsed="false" customFormat="false" customHeight="false" hidden="false" ht="12.1" outlineLevel="0" r="26">
      <c r="A26" s="0" t="s">
        <v>51</v>
      </c>
      <c r="B26" s="0" t="n">
        <v>1.009</v>
      </c>
      <c r="C26" s="0" t="n">
        <v>1.15246</v>
      </c>
      <c r="D26" s="0" t="n">
        <v>20.1</v>
      </c>
      <c r="E26" s="0" t="n">
        <v>21.7244</v>
      </c>
      <c r="F26" s="1" t="s">
        <v>52</v>
      </c>
      <c r="G26" s="0" t="n">
        <v>0.389055</v>
      </c>
      <c r="I26" s="0" t="n">
        <f aca="false">E26/(EXP(B26*$B$2/($B$1*$B$3))-1)</f>
        <v>2.40099803119466E-016</v>
      </c>
      <c r="J26" s="0" t="n">
        <f aca="false">I26-F26</f>
        <v>2.39152468119466E-016</v>
      </c>
    </row>
    <row collapsed="false" customFormat="false" customHeight="false" hidden="false" ht="12.1" outlineLevel="0" r="27">
      <c r="A27" s="0" t="s">
        <v>53</v>
      </c>
      <c r="B27" s="0" t="n">
        <v>0.979</v>
      </c>
      <c r="C27" s="0" t="n">
        <v>1.15125</v>
      </c>
      <c r="D27" s="0" t="n">
        <v>20.7</v>
      </c>
      <c r="E27" s="0" t="n">
        <v>22.0774</v>
      </c>
      <c r="F27" s="1" t="s">
        <v>54</v>
      </c>
      <c r="G27" s="0" t="n">
        <v>0.127743</v>
      </c>
      <c r="I27" s="0" t="n">
        <f aca="false">E27/(EXP(B27*$B$2/($B$1*$B$3))-1)</f>
        <v>7.79024625057052E-016</v>
      </c>
      <c r="J27" s="0" t="n">
        <f aca="false">I27-F27</f>
        <v>7.78015815057052E-016</v>
      </c>
    </row>
    <row collapsed="false" customFormat="false" customHeight="false" hidden="false" ht="12.1" outlineLevel="0" r="28">
      <c r="A28" s="0" t="s">
        <v>55</v>
      </c>
      <c r="B28" s="0" t="n">
        <v>1.019</v>
      </c>
      <c r="C28" s="0" t="n">
        <v>1.1528</v>
      </c>
      <c r="D28" s="0" t="n">
        <v>21.5</v>
      </c>
      <c r="E28" s="0" t="n">
        <v>21.5277</v>
      </c>
      <c r="F28" s="1" t="s">
        <v>56</v>
      </c>
      <c r="G28" s="0" t="n">
        <v>0.565353</v>
      </c>
      <c r="I28" s="0" t="n">
        <f aca="false">E28/(EXP(B28*$B$2/($B$1*$B$3))-1)</f>
        <v>1.61580357190978E-016</v>
      </c>
      <c r="J28" s="0" t="n">
        <f aca="false">I28-F28</f>
        <v>1.60653806190978E-016</v>
      </c>
    </row>
    <row collapsed="false" customFormat="false" customHeight="false" hidden="false" ht="12.1" outlineLevel="0" r="29">
      <c r="A29" s="0" t="s">
        <v>57</v>
      </c>
      <c r="B29" s="0" t="n">
        <v>1.026</v>
      </c>
      <c r="C29" s="0" t="n">
        <v>1.15149</v>
      </c>
      <c r="D29" s="0" t="n">
        <v>27</v>
      </c>
      <c r="E29" s="0" t="n">
        <v>29.1423</v>
      </c>
      <c r="F29" s="1" t="s">
        <v>58</v>
      </c>
      <c r="G29" s="0" t="n">
        <v>0.779662</v>
      </c>
      <c r="I29" s="0" t="n">
        <f aca="false">E29/(EXP(B29*$B$2/($B$1*$B$3))-1)</f>
        <v>1.66831324727142E-016</v>
      </c>
      <c r="J29" s="0" t="n">
        <f aca="false">I29-F29</f>
        <v>1.65511884727142E-016</v>
      </c>
    </row>
    <row collapsed="false" customFormat="false" customHeight="false" hidden="false" ht="12.1" outlineLevel="0" r="30">
      <c r="A30" s="0" t="s">
        <v>59</v>
      </c>
      <c r="B30" s="0" t="n">
        <v>0.959</v>
      </c>
      <c r="C30" s="0" t="n">
        <v>1.15206</v>
      </c>
      <c r="D30" s="0" t="n">
        <v>14.3</v>
      </c>
      <c r="E30" s="0" t="n">
        <v>20.1766</v>
      </c>
      <c r="F30" s="1" t="s">
        <v>60</v>
      </c>
      <c r="G30" s="0" t="n">
        <v>0.0571057</v>
      </c>
      <c r="I30" s="0" t="n">
        <f aca="false">E30/(EXP(B30*$B$2/($B$1*$B$3))-1)</f>
        <v>1.54368046460898E-015</v>
      </c>
      <c r="J30" s="0" t="n">
        <f aca="false">I30-F30</f>
        <v>1.54278708460898E-015</v>
      </c>
    </row>
    <row collapsed="false" customFormat="false" customHeight="false" hidden="false" ht="12.1" outlineLevel="0" r="31">
      <c r="A31" s="0" t="s">
        <v>61</v>
      </c>
      <c r="B31" s="0" t="n">
        <v>1.028</v>
      </c>
      <c r="C31" s="0" t="n">
        <v>1.1482</v>
      </c>
      <c r="D31" s="0" t="n">
        <v>17.7</v>
      </c>
      <c r="E31" s="0" t="n">
        <v>20.5595</v>
      </c>
      <c r="F31" s="1" t="s">
        <v>62</v>
      </c>
      <c r="G31" s="0" t="n">
        <v>0.956506</v>
      </c>
      <c r="I31" s="0" t="n">
        <f aca="false">E31/(EXP(B31*$B$2/($B$1*$B$3))-1)</f>
        <v>1.08932057297655E-016</v>
      </c>
      <c r="J31" s="0" t="n">
        <f aca="false">I31-F31</f>
        <v>1.07875097297655E-016</v>
      </c>
    </row>
    <row collapsed="false" customFormat="false" customHeight="false" hidden="false" ht="12.1" outlineLevel="0" r="32">
      <c r="A32" s="0" t="s">
        <v>63</v>
      </c>
      <c r="B32" s="0" t="n">
        <v>0.996</v>
      </c>
      <c r="C32" s="0" t="n">
        <v>1.14386</v>
      </c>
      <c r="D32" s="0" t="n">
        <v>19.3</v>
      </c>
      <c r="E32" s="0" t="n">
        <v>18.4515</v>
      </c>
      <c r="F32" s="1" t="s">
        <v>64</v>
      </c>
      <c r="G32" s="0" t="n">
        <v>0.328201</v>
      </c>
      <c r="I32" s="0" t="n">
        <f aca="false">E32/(EXP(B32*$B$2/($B$1*$B$3))-1)</f>
        <v>3.37244361760788E-016</v>
      </c>
      <c r="J32" s="0" t="n">
        <f aca="false">I32-F32</f>
        <v>3.36122071760788E-016</v>
      </c>
    </row>
    <row collapsed="false" customFormat="false" customHeight="false" hidden="false" ht="12.1" outlineLevel="0" r="33">
      <c r="A33" s="0" t="s">
        <v>65</v>
      </c>
      <c r="B33" s="0" t="n">
        <v>1.02</v>
      </c>
      <c r="C33" s="0" t="n">
        <v>1.14527</v>
      </c>
      <c r="D33" s="0" t="n">
        <v>18.9</v>
      </c>
      <c r="E33" s="0" t="n">
        <v>18.822</v>
      </c>
      <c r="F33" s="1" t="s">
        <v>66</v>
      </c>
      <c r="G33" s="0" t="n">
        <v>0.786232</v>
      </c>
      <c r="I33" s="0" t="n">
        <f aca="false">E33/(EXP(B33*$B$2/($B$1*$B$3))-1)</f>
        <v>1.35909993608269E-016</v>
      </c>
      <c r="J33" s="0" t="n">
        <f aca="false">I33-F33</f>
        <v>1.34826143608269E-016</v>
      </c>
    </row>
    <row collapsed="false" customFormat="false" customHeight="false" hidden="false" ht="12.1" outlineLevel="0" r="34">
      <c r="A34" s="0" t="s">
        <v>67</v>
      </c>
      <c r="B34" s="0" t="n">
        <v>1.052</v>
      </c>
      <c r="C34" s="0" t="n">
        <v>1.14865</v>
      </c>
      <c r="D34" s="0" t="n">
        <v>20.6</v>
      </c>
      <c r="E34" s="0" t="n">
        <v>20.781</v>
      </c>
      <c r="F34" s="1" t="s">
        <v>68</v>
      </c>
      <c r="G34" s="0" t="n">
        <v>2.37897</v>
      </c>
      <c r="I34" s="0" t="n">
        <f aca="false">E34/(EXP(B34*$B$2/($B$1*$B$3))-1)</f>
        <v>4.34992934156741E-017</v>
      </c>
      <c r="J34" s="0" t="n">
        <f aca="false">I34-F34</f>
        <v>4.24491934156741E-017</v>
      </c>
    </row>
    <row collapsed="false" customFormat="false" customHeight="false" hidden="false" ht="12.1" outlineLevel="0" r="35">
      <c r="A35" s="0" t="s">
        <v>69</v>
      </c>
      <c r="B35" s="0" t="n">
        <v>1.038</v>
      </c>
      <c r="C35" s="0" t="n">
        <v>1.14839</v>
      </c>
      <c r="D35" s="0" t="n">
        <v>20.9</v>
      </c>
      <c r="E35" s="0" t="n">
        <v>21.051</v>
      </c>
      <c r="F35" s="1" t="s">
        <v>70</v>
      </c>
      <c r="G35" s="0" t="n">
        <v>1.39791</v>
      </c>
      <c r="I35" s="0" t="n">
        <f aca="false">E35/(EXP(B35*$B$2/($B$1*$B$3))-1)</f>
        <v>7.57465411763991E-017</v>
      </c>
      <c r="J35" s="0" t="n">
        <f aca="false">I35-F35</f>
        <v>7.46722611763991E-017</v>
      </c>
    </row>
    <row collapsed="false" customFormat="false" customHeight="false" hidden="false" ht="12.1" outlineLevel="0" r="36">
      <c r="A36" s="0" t="s">
        <v>71</v>
      </c>
      <c r="B36" s="0" t="n">
        <v>1.013</v>
      </c>
      <c r="C36" s="0" t="n">
        <v>1.14299</v>
      </c>
      <c r="D36" s="0" t="n">
        <v>20.5</v>
      </c>
      <c r="E36" s="0" t="n">
        <v>21.1752</v>
      </c>
      <c r="F36" s="1" t="s">
        <v>72</v>
      </c>
      <c r="G36" s="0" t="n">
        <v>0.654914</v>
      </c>
      <c r="I36" s="0" t="n">
        <f aca="false">E36/(EXP(B36*$B$2/($B$1*$B$3))-1)</f>
        <v>2.00470420525639E-016</v>
      </c>
      <c r="J36" s="0" t="n">
        <f aca="false">I36-F36</f>
        <v>1.99138860525639E-016</v>
      </c>
    </row>
    <row collapsed="false" customFormat="false" customHeight="false" hidden="false" ht="12.1" outlineLevel="0" r="37">
      <c r="A37" s="0" t="s">
        <v>73</v>
      </c>
      <c r="B37" s="0" t="n">
        <v>1.016</v>
      </c>
      <c r="C37" s="0" t="n">
        <v>1.14154</v>
      </c>
      <c r="D37" s="0" t="n">
        <v>26.1</v>
      </c>
      <c r="E37" s="0" t="n">
        <v>28.8024</v>
      </c>
      <c r="F37" s="1" t="s">
        <v>74</v>
      </c>
      <c r="G37" s="0" t="n">
        <v>0.778069</v>
      </c>
      <c r="I37" s="0" t="n">
        <f aca="false">E37/(EXP(B37*$B$2/($B$1*$B$3))-1)</f>
        <v>2.42792648859336E-016</v>
      </c>
      <c r="J37" s="0" t="n">
        <f aca="false">I37-F37</f>
        <v>2.40876638859336E-016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2013-05-02T16:15:14.00Z</dcterms:created>
  <dc:creator>timo </dc:creator>
  <cp:revision>0</cp:revision>
</cp:coreProperties>
</file>