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e\Eclipse_Java\Matura 03-21\DANE_KWIECIEN2020\"/>
    </mc:Choice>
  </mc:AlternateContent>
  <bookViews>
    <workbookView xWindow="930" yWindow="0" windowWidth="35415" windowHeight="18360" activeTab="1"/>
  </bookViews>
  <sheets>
    <sheet name="Arkusz2" sheetId="3" r:id="rId1"/>
    <sheet name="pogoda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3" i="1"/>
  <c r="S8" i="1"/>
  <c r="R8" i="1"/>
  <c r="R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3" i="1"/>
  <c r="R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3" i="1"/>
  <c r="R4" i="1"/>
  <c r="H4" i="1"/>
  <c r="H5" i="1"/>
  <c r="H6" i="1"/>
  <c r="H9" i="1"/>
  <c r="H10" i="1"/>
  <c r="H11" i="1"/>
  <c r="H12" i="1"/>
  <c r="H13" i="1"/>
  <c r="H14" i="1"/>
  <c r="H15" i="1"/>
  <c r="H22" i="1"/>
  <c r="H23" i="1"/>
  <c r="H24" i="1"/>
  <c r="H25" i="1"/>
  <c r="H26" i="1"/>
  <c r="H27" i="1"/>
  <c r="H29" i="1"/>
  <c r="H30" i="1"/>
  <c r="H33" i="1"/>
  <c r="H34" i="1"/>
  <c r="H35" i="1"/>
  <c r="H36" i="1"/>
  <c r="H37" i="1"/>
  <c r="H41" i="1"/>
  <c r="H42" i="1"/>
  <c r="H44" i="1"/>
  <c r="H48" i="1"/>
  <c r="H49" i="1"/>
  <c r="H50" i="1"/>
  <c r="H51" i="1"/>
  <c r="H52" i="1"/>
  <c r="H53" i="1"/>
  <c r="H54" i="1"/>
  <c r="H55" i="1"/>
  <c r="H56" i="1"/>
  <c r="H60" i="1"/>
  <c r="H64" i="1"/>
  <c r="H65" i="1"/>
  <c r="H70" i="1"/>
  <c r="H71" i="1"/>
  <c r="H72" i="1"/>
  <c r="H75" i="1"/>
  <c r="H76" i="1"/>
  <c r="H81" i="1"/>
  <c r="H82" i="1"/>
  <c r="H83" i="1"/>
  <c r="H85" i="1"/>
  <c r="H86" i="1"/>
  <c r="H89" i="1"/>
  <c r="H90" i="1"/>
  <c r="H100" i="1"/>
  <c r="H101" i="1"/>
  <c r="H102" i="1"/>
  <c r="H103" i="1"/>
  <c r="H105" i="1"/>
  <c r="H106" i="1"/>
  <c r="H112" i="1"/>
  <c r="H114" i="1"/>
  <c r="H118" i="1"/>
  <c r="H120" i="1"/>
  <c r="H121" i="1"/>
  <c r="H136" i="1"/>
  <c r="H137" i="1"/>
  <c r="H139" i="1"/>
  <c r="H141" i="1"/>
  <c r="H148" i="1"/>
  <c r="H149" i="1"/>
  <c r="H150" i="1"/>
  <c r="H152" i="1"/>
  <c r="H153" i="1"/>
  <c r="H156" i="1"/>
  <c r="H159" i="1"/>
  <c r="H161" i="1"/>
  <c r="H163" i="1"/>
  <c r="H166" i="1"/>
  <c r="H169" i="1"/>
  <c r="H170" i="1"/>
  <c r="H172" i="1"/>
  <c r="H175" i="1"/>
  <c r="H3" i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3" i="1"/>
  <c r="K3" i="1"/>
  <c r="L3" i="1" s="1"/>
  <c r="D3" i="1"/>
  <c r="F2" i="1"/>
  <c r="E3" i="1" l="1"/>
  <c r="F3" i="1" s="1"/>
  <c r="G4" i="1" s="1"/>
  <c r="D4" i="1" l="1"/>
  <c r="K4" i="1" l="1"/>
  <c r="L4" i="1" s="1"/>
  <c r="E4" i="1" l="1"/>
  <c r="F4" i="1" s="1"/>
  <c r="G5" i="1" s="1"/>
  <c r="K5" i="1" s="1"/>
  <c r="L5" i="1" s="1"/>
  <c r="D5" i="1" l="1"/>
  <c r="E5" i="1"/>
  <c r="F5" i="1" s="1"/>
  <c r="G6" i="1" s="1"/>
  <c r="K6" i="1" l="1"/>
  <c r="L6" i="1" s="1"/>
  <c r="D6" i="1"/>
  <c r="E6" i="1" l="1"/>
  <c r="F6" i="1" s="1"/>
  <c r="H7" i="1" s="1"/>
  <c r="G7" i="1" l="1"/>
  <c r="D7" i="1"/>
  <c r="K7" i="1" l="1"/>
  <c r="L7" i="1" s="1"/>
  <c r="E7" i="1" l="1"/>
  <c r="F7" i="1" s="1"/>
  <c r="H8" i="1" s="1"/>
  <c r="G8" i="1" l="1"/>
  <c r="D8" i="1"/>
  <c r="K8" i="1" l="1"/>
  <c r="L8" i="1" s="1"/>
  <c r="E8" i="1" l="1"/>
  <c r="F8" i="1" s="1"/>
  <c r="G9" i="1" l="1"/>
  <c r="D9" i="1"/>
  <c r="K9" i="1"/>
  <c r="L9" i="1" s="1"/>
  <c r="E9" i="1" l="1"/>
  <c r="F9" i="1" s="1"/>
  <c r="G10" i="1" l="1"/>
  <c r="K10" i="1"/>
  <c r="L10" i="1" s="1"/>
  <c r="D10" i="1"/>
  <c r="E10" i="1" l="1"/>
  <c r="F10" i="1" s="1"/>
  <c r="G11" i="1" l="1"/>
  <c r="D11" i="1" s="1"/>
  <c r="K11" i="1"/>
  <c r="L11" i="1" s="1"/>
  <c r="E11" i="1" l="1"/>
  <c r="F11" i="1" s="1"/>
  <c r="G12" i="1" l="1"/>
  <c r="K12" i="1"/>
  <c r="L12" i="1" s="1"/>
  <c r="D12" i="1"/>
  <c r="E12" i="1" l="1"/>
  <c r="F12" i="1" s="1"/>
  <c r="G13" i="1" l="1"/>
  <c r="K13" i="1"/>
  <c r="L13" i="1" s="1"/>
  <c r="D13" i="1"/>
  <c r="E13" i="1" l="1"/>
  <c r="F13" i="1" s="1"/>
  <c r="G14" i="1" l="1"/>
  <c r="D14" i="1"/>
  <c r="K14" i="1"/>
  <c r="L14" i="1" s="1"/>
  <c r="E14" i="1" l="1"/>
  <c r="F14" i="1" s="1"/>
  <c r="G15" i="1" l="1"/>
  <c r="D15" i="1"/>
  <c r="K15" i="1"/>
  <c r="L15" i="1" s="1"/>
  <c r="E15" i="1" l="1"/>
  <c r="F15" i="1" s="1"/>
  <c r="H16" i="1" s="1"/>
  <c r="G16" i="1" l="1"/>
  <c r="K16" i="1"/>
  <c r="L16" i="1" s="1"/>
  <c r="D16" i="1" l="1"/>
  <c r="E16" i="1" s="1"/>
  <c r="F16" i="1" s="1"/>
  <c r="H17" i="1" s="1"/>
  <c r="G17" i="1" l="1"/>
  <c r="D17" i="1" s="1"/>
  <c r="K17" i="1" l="1"/>
  <c r="L17" i="1" s="1"/>
  <c r="E17" i="1" l="1"/>
  <c r="F17" i="1" s="1"/>
  <c r="H18" i="1" s="1"/>
  <c r="G18" i="1" l="1"/>
  <c r="D18" i="1"/>
  <c r="K18" i="1"/>
  <c r="L18" i="1" s="1"/>
  <c r="E18" i="1" l="1"/>
  <c r="F18" i="1" s="1"/>
  <c r="H19" i="1" s="1"/>
  <c r="G19" i="1" l="1"/>
  <c r="D19" i="1"/>
  <c r="K19" i="1"/>
  <c r="L19" i="1" s="1"/>
  <c r="E19" i="1" l="1"/>
  <c r="F19" i="1" s="1"/>
  <c r="H20" i="1" s="1"/>
  <c r="G20" i="1" l="1"/>
  <c r="D20" i="1"/>
  <c r="K20" i="1"/>
  <c r="L20" i="1" s="1"/>
  <c r="E20" i="1" l="1"/>
  <c r="F20" i="1" s="1"/>
  <c r="H21" i="1" s="1"/>
  <c r="G21" i="1" l="1"/>
  <c r="D21" i="1"/>
  <c r="K21" i="1"/>
  <c r="L21" i="1" s="1"/>
  <c r="E21" i="1" l="1"/>
  <c r="F21" i="1" s="1"/>
  <c r="G22" i="1" l="1"/>
  <c r="K22" i="1"/>
  <c r="L22" i="1" s="1"/>
  <c r="D22" i="1"/>
  <c r="E22" i="1" l="1"/>
  <c r="F22" i="1" s="1"/>
  <c r="G23" i="1" l="1"/>
  <c r="D23" i="1"/>
  <c r="K23" i="1"/>
  <c r="L23" i="1" s="1"/>
  <c r="E23" i="1" l="1"/>
  <c r="F23" i="1" s="1"/>
  <c r="G24" i="1" l="1"/>
  <c r="D24" i="1"/>
  <c r="K24" i="1"/>
  <c r="L24" i="1" s="1"/>
  <c r="E24" i="1" l="1"/>
  <c r="F24" i="1" s="1"/>
  <c r="G25" i="1" l="1"/>
  <c r="D25" i="1"/>
  <c r="K25" i="1"/>
  <c r="L25" i="1" s="1"/>
  <c r="E25" i="1" l="1"/>
  <c r="F25" i="1" s="1"/>
  <c r="G26" i="1" l="1"/>
  <c r="K26" i="1"/>
  <c r="L26" i="1" s="1"/>
  <c r="D26" i="1"/>
  <c r="E26" i="1" l="1"/>
  <c r="F26" i="1" s="1"/>
  <c r="G27" i="1" l="1"/>
  <c r="K27" i="1"/>
  <c r="L27" i="1" s="1"/>
  <c r="D27" i="1"/>
  <c r="E27" i="1" l="1"/>
  <c r="F27" i="1" s="1"/>
  <c r="H28" i="1" s="1"/>
  <c r="G28" i="1" l="1"/>
  <c r="D28" i="1" s="1"/>
  <c r="K28" i="1"/>
  <c r="L28" i="1" s="1"/>
  <c r="E28" i="1" l="1"/>
  <c r="F28" i="1" s="1"/>
  <c r="G29" i="1" l="1"/>
  <c r="D29" i="1"/>
  <c r="K29" i="1"/>
  <c r="L29" i="1" s="1"/>
  <c r="E29" i="1" l="1"/>
  <c r="F29" i="1" s="1"/>
  <c r="G30" i="1" l="1"/>
  <c r="D30" i="1"/>
  <c r="K30" i="1"/>
  <c r="L30" i="1" s="1"/>
  <c r="E30" i="1" l="1"/>
  <c r="F30" i="1" s="1"/>
  <c r="H31" i="1" s="1"/>
  <c r="G31" i="1" l="1"/>
  <c r="D31" i="1"/>
  <c r="K31" i="1"/>
  <c r="L31" i="1" s="1"/>
  <c r="E31" i="1" l="1"/>
  <c r="F31" i="1" s="1"/>
  <c r="H32" i="1" s="1"/>
  <c r="G32" i="1" l="1"/>
  <c r="K32" i="1"/>
  <c r="L32" i="1" s="1"/>
  <c r="D32" i="1" l="1"/>
  <c r="E32" i="1" s="1"/>
  <c r="F32" i="1" s="1"/>
  <c r="G33" i="1" l="1"/>
  <c r="K33" i="1"/>
  <c r="L33" i="1" s="1"/>
  <c r="D33" i="1"/>
  <c r="E33" i="1" l="1"/>
  <c r="F33" i="1" s="1"/>
  <c r="G34" i="1" l="1"/>
  <c r="D34" i="1" s="1"/>
  <c r="K34" i="1"/>
  <c r="L34" i="1" s="1"/>
  <c r="E34" i="1" l="1"/>
  <c r="F34" i="1" s="1"/>
  <c r="G35" i="1" l="1"/>
  <c r="K35" i="1" s="1"/>
  <c r="L35" i="1" s="1"/>
  <c r="D35" i="1"/>
  <c r="E35" i="1"/>
  <c r="F35" i="1" s="1"/>
  <c r="G36" i="1" s="1"/>
  <c r="D36" i="1" l="1"/>
  <c r="K36" i="1"/>
  <c r="L36" i="1" s="1"/>
  <c r="E36" i="1" l="1"/>
  <c r="F36" i="1" s="1"/>
  <c r="G37" i="1" s="1"/>
  <c r="D37" i="1" l="1"/>
  <c r="K37" i="1" l="1"/>
  <c r="L37" i="1" s="1"/>
  <c r="E37" i="1" l="1"/>
  <c r="F37" i="1" s="1"/>
  <c r="H38" i="1" s="1"/>
  <c r="G38" i="1" l="1"/>
  <c r="K38" i="1"/>
  <c r="D38" i="1"/>
  <c r="L38" i="1" l="1"/>
  <c r="E38" i="1"/>
  <c r="F38" i="1" s="1"/>
  <c r="H39" i="1" s="1"/>
  <c r="G39" i="1" l="1"/>
  <c r="K39" i="1"/>
  <c r="L39" i="1" s="1"/>
  <c r="D39" i="1"/>
  <c r="E39" i="1" l="1"/>
  <c r="F39" i="1" s="1"/>
  <c r="H40" i="1" s="1"/>
  <c r="G40" i="1" l="1"/>
  <c r="D40" i="1"/>
  <c r="K40" i="1"/>
  <c r="L40" i="1" s="1"/>
  <c r="E40" i="1" l="1"/>
  <c r="F40" i="1" s="1"/>
  <c r="G41" i="1" s="1"/>
  <c r="K41" i="1" l="1"/>
  <c r="L41" i="1" s="1"/>
  <c r="D41" i="1"/>
  <c r="E41" i="1" l="1"/>
  <c r="F41" i="1" s="1"/>
  <c r="G42" i="1" s="1"/>
  <c r="D42" i="1" l="1"/>
  <c r="K42" i="1" l="1"/>
  <c r="L42" i="1" s="1"/>
  <c r="E42" i="1" l="1"/>
  <c r="F42" i="1" s="1"/>
  <c r="H43" i="1" s="1"/>
  <c r="G43" i="1" l="1"/>
  <c r="K43" i="1"/>
  <c r="L43" i="1" s="1"/>
  <c r="D43" i="1" l="1"/>
  <c r="E43" i="1" s="1"/>
  <c r="F43" i="1" s="1"/>
  <c r="G44" i="1" s="1"/>
  <c r="D44" i="1" l="1"/>
  <c r="K44" i="1"/>
  <c r="L44" i="1" s="1"/>
  <c r="E44" i="1" l="1"/>
  <c r="F44" i="1" s="1"/>
  <c r="H45" i="1" s="1"/>
  <c r="G45" i="1" l="1"/>
  <c r="D45" i="1"/>
  <c r="K45" i="1" l="1"/>
  <c r="L45" i="1" s="1"/>
  <c r="E45" i="1"/>
  <c r="F45" i="1" s="1"/>
  <c r="H46" i="1" s="1"/>
  <c r="G46" i="1" l="1"/>
  <c r="K46" i="1"/>
  <c r="L46" i="1" s="1"/>
  <c r="D46" i="1"/>
  <c r="E46" i="1" l="1"/>
  <c r="F46" i="1" s="1"/>
  <c r="H47" i="1" s="1"/>
  <c r="G47" i="1" l="1"/>
  <c r="D47" i="1"/>
  <c r="K47" i="1"/>
  <c r="L47" i="1" s="1"/>
  <c r="E47" i="1" l="1"/>
  <c r="F47" i="1" s="1"/>
  <c r="G48" i="1" s="1"/>
  <c r="K48" i="1" l="1"/>
  <c r="L48" i="1" s="1"/>
  <c r="D48" i="1"/>
  <c r="E48" i="1" l="1"/>
  <c r="F48" i="1" s="1"/>
  <c r="G49" i="1" s="1"/>
  <c r="K49" i="1" l="1"/>
  <c r="L49" i="1" s="1"/>
  <c r="D49" i="1"/>
  <c r="E49" i="1" l="1"/>
  <c r="F49" i="1" s="1"/>
  <c r="G50" i="1" s="1"/>
  <c r="D50" i="1" l="1"/>
  <c r="K50" i="1"/>
  <c r="L50" i="1" s="1"/>
  <c r="E50" i="1" l="1"/>
  <c r="F50" i="1" s="1"/>
  <c r="G51" i="1" s="1"/>
  <c r="K51" i="1" l="1"/>
  <c r="L51" i="1" s="1"/>
  <c r="D51" i="1" l="1"/>
  <c r="E51" i="1" s="1"/>
  <c r="F51" i="1" s="1"/>
  <c r="G52" i="1" s="1"/>
  <c r="D52" i="1" l="1"/>
  <c r="K52" i="1" l="1"/>
  <c r="L52" i="1" s="1"/>
  <c r="E52" i="1" l="1"/>
  <c r="F52" i="1" s="1"/>
  <c r="G53" i="1" s="1"/>
  <c r="D53" i="1" l="1"/>
  <c r="K53" i="1"/>
  <c r="L53" i="1" s="1"/>
  <c r="E53" i="1" l="1"/>
  <c r="F53" i="1" s="1"/>
  <c r="G54" i="1" s="1"/>
  <c r="K54" i="1" l="1"/>
  <c r="L54" i="1" s="1"/>
  <c r="D54" i="1" l="1"/>
  <c r="E54" i="1" s="1"/>
  <c r="F54" i="1" s="1"/>
  <c r="G55" i="1" s="1"/>
  <c r="K55" i="1" l="1"/>
  <c r="L55" i="1" s="1"/>
  <c r="D55" i="1" l="1"/>
  <c r="E55" i="1" s="1"/>
  <c r="F55" i="1" s="1"/>
  <c r="G56" i="1" s="1"/>
  <c r="K56" i="1" l="1"/>
  <c r="L56" i="1" s="1"/>
  <c r="D56" i="1" l="1"/>
  <c r="E56" i="1" s="1"/>
  <c r="F56" i="1" s="1"/>
  <c r="H57" i="1" s="1"/>
  <c r="G57" i="1" l="1"/>
  <c r="K57" i="1"/>
  <c r="L57" i="1" s="1"/>
  <c r="D57" i="1" l="1"/>
  <c r="E57" i="1" s="1"/>
  <c r="F57" i="1" s="1"/>
  <c r="H58" i="1" s="1"/>
  <c r="G58" i="1" l="1"/>
  <c r="D58" i="1"/>
  <c r="K58" i="1"/>
  <c r="L58" i="1" s="1"/>
  <c r="E58" i="1" l="1"/>
  <c r="F58" i="1" s="1"/>
  <c r="H59" i="1" s="1"/>
  <c r="G59" i="1" l="1"/>
  <c r="K59" i="1"/>
  <c r="L59" i="1" s="1"/>
  <c r="D59" i="1"/>
  <c r="E59" i="1" l="1"/>
  <c r="F59" i="1" s="1"/>
  <c r="G60" i="1" s="1"/>
  <c r="K60" i="1" l="1"/>
  <c r="L60" i="1" s="1"/>
  <c r="D60" i="1"/>
  <c r="E60" i="1" l="1"/>
  <c r="F60" i="1" s="1"/>
  <c r="H61" i="1" s="1"/>
  <c r="G61" i="1" l="1"/>
  <c r="K61" i="1"/>
  <c r="L61" i="1" s="1"/>
  <c r="D61" i="1"/>
  <c r="E61" i="1" l="1"/>
  <c r="F61" i="1" s="1"/>
  <c r="H62" i="1" s="1"/>
  <c r="G62" i="1" l="1"/>
  <c r="K62" i="1"/>
  <c r="L62" i="1" s="1"/>
  <c r="D62" i="1" l="1"/>
  <c r="E62" i="1" s="1"/>
  <c r="F62" i="1" s="1"/>
  <c r="H63" i="1" s="1"/>
  <c r="G63" i="1" l="1"/>
  <c r="D63" i="1"/>
  <c r="K63" i="1" l="1"/>
  <c r="L63" i="1" s="1"/>
  <c r="E63" i="1" l="1"/>
  <c r="F63" i="1" s="1"/>
  <c r="G64" i="1" s="1"/>
  <c r="K64" i="1" l="1"/>
  <c r="L64" i="1" s="1"/>
  <c r="D64" i="1" l="1"/>
  <c r="E64" i="1" s="1"/>
  <c r="F64" i="1" s="1"/>
  <c r="G65" i="1" s="1"/>
  <c r="D65" i="1" l="1"/>
  <c r="K65" i="1"/>
  <c r="L65" i="1" s="1"/>
  <c r="E65" i="1" l="1"/>
  <c r="F65" i="1" s="1"/>
  <c r="H66" i="1" s="1"/>
  <c r="G66" i="1" l="1"/>
  <c r="K66" i="1"/>
  <c r="L66" i="1" s="1"/>
  <c r="D66" i="1"/>
  <c r="E66" i="1" l="1"/>
  <c r="F66" i="1" s="1"/>
  <c r="H67" i="1" s="1"/>
  <c r="G67" i="1" l="1"/>
  <c r="K67" i="1"/>
  <c r="L67" i="1" s="1"/>
  <c r="D67" i="1" l="1"/>
  <c r="E67" i="1" s="1"/>
  <c r="F67" i="1" s="1"/>
  <c r="H68" i="1" s="1"/>
  <c r="G68" i="1" l="1"/>
  <c r="D68" i="1"/>
  <c r="K68" i="1" l="1"/>
  <c r="L68" i="1" s="1"/>
  <c r="E68" i="1" l="1"/>
  <c r="F68" i="1" s="1"/>
  <c r="H69" i="1" s="1"/>
  <c r="G69" i="1" l="1"/>
  <c r="D69" i="1"/>
  <c r="K69" i="1" l="1"/>
  <c r="E69" i="1" l="1"/>
  <c r="F69" i="1" s="1"/>
  <c r="G70" i="1" s="1"/>
  <c r="L69" i="1"/>
  <c r="D70" i="1"/>
  <c r="K70" i="1"/>
  <c r="L70" i="1" s="1"/>
  <c r="E70" i="1" l="1"/>
  <c r="F70" i="1" s="1"/>
  <c r="G71" i="1" s="1"/>
  <c r="D71" i="1" l="1"/>
  <c r="K71" i="1" l="1"/>
  <c r="L71" i="1" s="1"/>
  <c r="E71" i="1" l="1"/>
  <c r="F71" i="1" s="1"/>
  <c r="G72" i="1" s="1"/>
  <c r="K72" i="1" l="1"/>
  <c r="L72" i="1" s="1"/>
  <c r="D72" i="1"/>
  <c r="E72" i="1" l="1"/>
  <c r="F72" i="1" s="1"/>
  <c r="H73" i="1" s="1"/>
  <c r="G73" i="1" l="1"/>
  <c r="D73" i="1"/>
  <c r="K73" i="1" l="1"/>
  <c r="L73" i="1" s="1"/>
  <c r="E73" i="1"/>
  <c r="F73" i="1" s="1"/>
  <c r="H74" i="1" s="1"/>
  <c r="G74" i="1" l="1"/>
  <c r="D74" i="1"/>
  <c r="K74" i="1" l="1"/>
  <c r="L74" i="1" s="1"/>
  <c r="E74" i="1"/>
  <c r="F74" i="1" s="1"/>
  <c r="G75" i="1" s="1"/>
  <c r="K75" i="1" l="1"/>
  <c r="L75" i="1" s="1"/>
  <c r="D75" i="1"/>
  <c r="E75" i="1" l="1"/>
  <c r="F75" i="1" s="1"/>
  <c r="G76" i="1" s="1"/>
  <c r="D76" i="1" l="1"/>
  <c r="K76" i="1"/>
  <c r="L76" i="1" s="1"/>
  <c r="E76" i="1" l="1"/>
  <c r="F76" i="1" s="1"/>
  <c r="H77" i="1" s="1"/>
  <c r="G77" i="1" l="1"/>
  <c r="D77" i="1"/>
  <c r="K77" i="1" l="1"/>
  <c r="L77" i="1" s="1"/>
  <c r="E77" i="1"/>
  <c r="F77" i="1" s="1"/>
  <c r="H78" i="1" s="1"/>
  <c r="G78" i="1" l="1"/>
  <c r="K78" i="1"/>
  <c r="D78" i="1"/>
  <c r="L78" i="1" l="1"/>
  <c r="E78" i="1"/>
  <c r="F78" i="1" s="1"/>
  <c r="H79" i="1" s="1"/>
  <c r="G79" i="1" l="1"/>
  <c r="D79" i="1"/>
  <c r="K79" i="1" l="1"/>
  <c r="L79" i="1" s="1"/>
  <c r="E79" i="1"/>
  <c r="F79" i="1" s="1"/>
  <c r="H80" i="1" s="1"/>
  <c r="G80" i="1" l="1"/>
  <c r="K80" i="1"/>
  <c r="L80" i="1" s="1"/>
  <c r="D80" i="1" l="1"/>
  <c r="E80" i="1" s="1"/>
  <c r="F80" i="1" s="1"/>
  <c r="G81" i="1" s="1"/>
  <c r="K81" i="1" l="1"/>
  <c r="L81" i="1" s="1"/>
  <c r="D81" i="1"/>
  <c r="E81" i="1" l="1"/>
  <c r="F81" i="1" s="1"/>
  <c r="G82" i="1" s="1"/>
  <c r="K82" i="1" l="1"/>
  <c r="L82" i="1" s="1"/>
  <c r="D82" i="1"/>
  <c r="E82" i="1" l="1"/>
  <c r="F82" i="1" s="1"/>
  <c r="G83" i="1" s="1"/>
  <c r="D83" i="1" l="1"/>
  <c r="K83" i="1" l="1"/>
  <c r="L83" i="1" s="1"/>
  <c r="E83" i="1" l="1"/>
  <c r="F83" i="1" s="1"/>
  <c r="H84" i="1" s="1"/>
  <c r="G84" i="1" l="1"/>
  <c r="D84" i="1"/>
  <c r="K84" i="1" l="1"/>
  <c r="L84" i="1" s="1"/>
  <c r="E84" i="1" l="1"/>
  <c r="F84" i="1" s="1"/>
  <c r="G85" i="1" s="1"/>
  <c r="D85" i="1" l="1"/>
  <c r="K85" i="1"/>
  <c r="L85" i="1" s="1"/>
  <c r="E85" i="1" l="1"/>
  <c r="F85" i="1" s="1"/>
  <c r="G86" i="1" s="1"/>
  <c r="K86" i="1" l="1"/>
  <c r="L86" i="1" s="1"/>
  <c r="D86" i="1"/>
  <c r="E86" i="1" l="1"/>
  <c r="F86" i="1" s="1"/>
  <c r="H87" i="1" s="1"/>
  <c r="G87" i="1" l="1"/>
  <c r="K87" i="1"/>
  <c r="L87" i="1" s="1"/>
  <c r="D87" i="1" l="1"/>
  <c r="E87" i="1"/>
  <c r="F87" i="1" s="1"/>
  <c r="H88" i="1" s="1"/>
  <c r="G88" i="1" l="1"/>
  <c r="K88" i="1"/>
  <c r="E88" i="1" l="1"/>
  <c r="F88" i="1" s="1"/>
  <c r="G89" i="1" s="1"/>
  <c r="D88" i="1"/>
  <c r="L88" i="1" s="1"/>
  <c r="D89" i="1" l="1"/>
  <c r="K89" i="1"/>
  <c r="L89" i="1" s="1"/>
  <c r="E89" i="1" l="1"/>
  <c r="F89" i="1" s="1"/>
  <c r="G90" i="1" s="1"/>
  <c r="D90" i="1" l="1"/>
  <c r="K90" i="1"/>
  <c r="L90" i="1" s="1"/>
  <c r="E90" i="1" l="1"/>
  <c r="F90" i="1" s="1"/>
  <c r="H91" i="1" s="1"/>
  <c r="G91" i="1" l="1"/>
  <c r="K91" i="1"/>
  <c r="L91" i="1" s="1"/>
  <c r="D91" i="1" l="1"/>
  <c r="E91" i="1"/>
  <c r="F91" i="1" s="1"/>
  <c r="H92" i="1" s="1"/>
  <c r="G92" i="1" l="1"/>
  <c r="K92" i="1"/>
  <c r="D92" i="1" l="1"/>
  <c r="L92" i="1" s="1"/>
  <c r="E92" i="1"/>
  <c r="F92" i="1" s="1"/>
  <c r="H93" i="1" s="1"/>
  <c r="G93" i="1" l="1"/>
  <c r="K93" i="1"/>
  <c r="L93" i="1" s="1"/>
  <c r="D93" i="1" l="1"/>
  <c r="E93" i="1"/>
  <c r="F93" i="1" s="1"/>
  <c r="H94" i="1" s="1"/>
  <c r="G94" i="1" l="1"/>
  <c r="D94" i="1"/>
  <c r="K94" i="1" l="1"/>
  <c r="L94" i="1" s="1"/>
  <c r="E94" i="1" l="1"/>
  <c r="F94" i="1" s="1"/>
  <c r="H95" i="1" s="1"/>
  <c r="G95" i="1" l="1"/>
  <c r="K95" i="1"/>
  <c r="L95" i="1" s="1"/>
  <c r="D95" i="1" l="1"/>
  <c r="E95" i="1"/>
  <c r="F95" i="1" s="1"/>
  <c r="H96" i="1" s="1"/>
  <c r="G96" i="1" l="1"/>
  <c r="D96" i="1"/>
  <c r="K96" i="1" l="1"/>
  <c r="E96" i="1" l="1"/>
  <c r="F96" i="1" s="1"/>
  <c r="H97" i="1" s="1"/>
  <c r="L96" i="1"/>
  <c r="G97" i="1"/>
  <c r="K97" i="1"/>
  <c r="L97" i="1" s="1"/>
  <c r="D97" i="1" l="1"/>
  <c r="E97" i="1"/>
  <c r="F97" i="1" s="1"/>
  <c r="H98" i="1" s="1"/>
  <c r="G98" i="1" l="1"/>
  <c r="K98" i="1"/>
  <c r="D98" i="1" l="1"/>
  <c r="L98" i="1" s="1"/>
  <c r="E98" i="1"/>
  <c r="F98" i="1" s="1"/>
  <c r="H99" i="1" s="1"/>
  <c r="G99" i="1" l="1"/>
  <c r="D99" i="1"/>
  <c r="K99" i="1"/>
  <c r="L99" i="1" s="1"/>
  <c r="E99" i="1" l="1"/>
  <c r="F99" i="1" s="1"/>
  <c r="G100" i="1" s="1"/>
  <c r="D100" i="1" l="1"/>
  <c r="K100" i="1"/>
  <c r="L100" i="1" s="1"/>
  <c r="E100" i="1" l="1"/>
  <c r="F100" i="1" s="1"/>
  <c r="G101" i="1" s="1"/>
  <c r="D101" i="1" l="1"/>
  <c r="K101" i="1"/>
  <c r="L101" i="1" s="1"/>
  <c r="E101" i="1" l="1"/>
  <c r="F101" i="1" s="1"/>
  <c r="G102" i="1" s="1"/>
  <c r="K102" i="1" l="1"/>
  <c r="L102" i="1" s="1"/>
  <c r="D102" i="1"/>
  <c r="E102" i="1" l="1"/>
  <c r="F102" i="1" s="1"/>
  <c r="G103" i="1" s="1"/>
  <c r="K103" i="1" l="1"/>
  <c r="L103" i="1" s="1"/>
  <c r="D103" i="1" l="1"/>
  <c r="E103" i="1" s="1"/>
  <c r="F103" i="1" s="1"/>
  <c r="H104" i="1" s="1"/>
  <c r="G104" i="1" l="1"/>
  <c r="D104" i="1"/>
  <c r="K104" i="1" l="1"/>
  <c r="L104" i="1" s="1"/>
  <c r="E104" i="1"/>
  <c r="F104" i="1" s="1"/>
  <c r="G105" i="1" s="1"/>
  <c r="D105" i="1" l="1"/>
  <c r="K105" i="1"/>
  <c r="L105" i="1" s="1"/>
  <c r="E105" i="1" l="1"/>
  <c r="F105" i="1" s="1"/>
  <c r="G106" i="1" s="1"/>
  <c r="D106" i="1" l="1"/>
  <c r="K106" i="1"/>
  <c r="L106" i="1" s="1"/>
  <c r="E106" i="1" l="1"/>
  <c r="F106" i="1" s="1"/>
  <c r="H107" i="1" s="1"/>
  <c r="G107" i="1" l="1"/>
  <c r="K107" i="1"/>
  <c r="L107" i="1" s="1"/>
  <c r="D107" i="1" l="1"/>
  <c r="E107" i="1" s="1"/>
  <c r="F107" i="1" s="1"/>
  <c r="H108" i="1" s="1"/>
  <c r="G108" i="1" l="1"/>
  <c r="D108" i="1"/>
  <c r="K108" i="1" l="1"/>
  <c r="L108" i="1" s="1"/>
  <c r="E108" i="1"/>
  <c r="F108" i="1" s="1"/>
  <c r="H109" i="1" s="1"/>
  <c r="G109" i="1" l="1"/>
  <c r="D109" i="1"/>
  <c r="K109" i="1"/>
  <c r="L109" i="1" s="1"/>
  <c r="E109" i="1" l="1"/>
  <c r="F109" i="1" s="1"/>
  <c r="H110" i="1" s="1"/>
  <c r="G110" i="1" l="1"/>
  <c r="K110" i="1"/>
  <c r="E110" i="1" l="1"/>
  <c r="F110" i="1" s="1"/>
  <c r="H111" i="1" s="1"/>
  <c r="D110" i="1"/>
  <c r="L110" i="1" s="1"/>
  <c r="G111" i="1" l="1"/>
  <c r="D111" i="1"/>
  <c r="K111" i="1" l="1"/>
  <c r="L111" i="1" s="1"/>
  <c r="E111" i="1" l="1"/>
  <c r="F111" i="1" s="1"/>
  <c r="G112" i="1" s="1"/>
  <c r="K112" i="1" l="1"/>
  <c r="L112" i="1" s="1"/>
  <c r="D112" i="1"/>
  <c r="E112" i="1" l="1"/>
  <c r="F112" i="1" s="1"/>
  <c r="H113" i="1" s="1"/>
  <c r="G113" i="1" l="1"/>
  <c r="D113" i="1"/>
  <c r="K113" i="1" l="1"/>
  <c r="L113" i="1" s="1"/>
  <c r="E113" i="1" l="1"/>
  <c r="F113" i="1" s="1"/>
  <c r="G114" i="1" s="1"/>
  <c r="D114" i="1" l="1"/>
  <c r="K114" i="1"/>
  <c r="L114" i="1" s="1"/>
  <c r="E114" i="1" l="1"/>
  <c r="F114" i="1" s="1"/>
  <c r="H115" i="1" s="1"/>
  <c r="G115" i="1" l="1"/>
  <c r="D115" i="1"/>
  <c r="K115" i="1" l="1"/>
  <c r="L115" i="1" s="1"/>
  <c r="E115" i="1" l="1"/>
  <c r="F115" i="1" s="1"/>
  <c r="H116" i="1" s="1"/>
  <c r="G116" i="1" l="1"/>
  <c r="K116" i="1"/>
  <c r="L116" i="1" s="1"/>
  <c r="D116" i="1" l="1"/>
  <c r="E116" i="1"/>
  <c r="F116" i="1" s="1"/>
  <c r="H117" i="1" s="1"/>
  <c r="G117" i="1" l="1"/>
  <c r="K117" i="1"/>
  <c r="D117" i="1" l="1"/>
  <c r="L117" i="1" s="1"/>
  <c r="E117" i="1"/>
  <c r="F117" i="1" s="1"/>
  <c r="G118" i="1" s="1"/>
  <c r="D118" i="1" l="1"/>
  <c r="K118" i="1" l="1"/>
  <c r="L118" i="1" s="1"/>
  <c r="E118" i="1" l="1"/>
  <c r="F118" i="1" s="1"/>
  <c r="H119" i="1" s="1"/>
  <c r="G119" i="1" l="1"/>
  <c r="K119" i="1"/>
  <c r="D119" i="1"/>
  <c r="L119" i="1" l="1"/>
  <c r="E119" i="1"/>
  <c r="F119" i="1" s="1"/>
  <c r="G120" i="1" s="1"/>
  <c r="K120" i="1" l="1"/>
  <c r="L120" i="1" s="1"/>
  <c r="D120" i="1" l="1"/>
  <c r="E120" i="1" s="1"/>
  <c r="F120" i="1" s="1"/>
  <c r="G121" i="1" s="1"/>
  <c r="D121" i="1" l="1"/>
  <c r="K121" i="1"/>
  <c r="L121" i="1" s="1"/>
  <c r="E121" i="1" l="1"/>
  <c r="F121" i="1" s="1"/>
  <c r="H122" i="1" s="1"/>
  <c r="G122" i="1" l="1"/>
  <c r="D122" i="1"/>
  <c r="K122" i="1" l="1"/>
  <c r="L122" i="1" s="1"/>
  <c r="E122" i="1" l="1"/>
  <c r="F122" i="1" s="1"/>
  <c r="H123" i="1" s="1"/>
  <c r="G123" i="1" l="1"/>
  <c r="K123" i="1"/>
  <c r="L123" i="1" s="1"/>
  <c r="D123" i="1" l="1"/>
  <c r="E123" i="1"/>
  <c r="F123" i="1" s="1"/>
  <c r="H124" i="1" s="1"/>
  <c r="G124" i="1" l="1"/>
  <c r="D124" i="1"/>
  <c r="K124" i="1" l="1"/>
  <c r="L124" i="1" s="1"/>
  <c r="E124" i="1"/>
  <c r="F124" i="1" s="1"/>
  <c r="H125" i="1" s="1"/>
  <c r="G125" i="1" l="1"/>
  <c r="D125" i="1"/>
  <c r="K125" i="1" l="1"/>
  <c r="L125" i="1" s="1"/>
  <c r="E125" i="1"/>
  <c r="F125" i="1" s="1"/>
  <c r="H126" i="1" s="1"/>
  <c r="G126" i="1" l="1"/>
  <c r="D126" i="1"/>
  <c r="K126" i="1" l="1"/>
  <c r="L126" i="1" s="1"/>
  <c r="E126" i="1" l="1"/>
  <c r="F126" i="1" s="1"/>
  <c r="H127" i="1" s="1"/>
  <c r="G127" i="1" l="1"/>
  <c r="D127" i="1"/>
  <c r="K127" i="1" l="1"/>
  <c r="L127" i="1" s="1"/>
  <c r="E127" i="1" l="1"/>
  <c r="F127" i="1" s="1"/>
  <c r="H128" i="1" s="1"/>
  <c r="G128" i="1" l="1"/>
  <c r="K128" i="1"/>
  <c r="L128" i="1" s="1"/>
  <c r="D128" i="1" l="1"/>
  <c r="E128" i="1" s="1"/>
  <c r="F128" i="1" s="1"/>
  <c r="H129" i="1" s="1"/>
  <c r="G129" i="1" l="1"/>
  <c r="D129" i="1"/>
  <c r="K129" i="1"/>
  <c r="L129" i="1" s="1"/>
  <c r="E129" i="1" l="1"/>
  <c r="F129" i="1" s="1"/>
  <c r="H130" i="1" s="1"/>
  <c r="G130" i="1" l="1"/>
  <c r="D130" i="1"/>
  <c r="K130" i="1"/>
  <c r="L130" i="1" s="1"/>
  <c r="E130" i="1" l="1"/>
  <c r="F130" i="1" s="1"/>
  <c r="H131" i="1" s="1"/>
  <c r="G131" i="1" l="1"/>
  <c r="K131" i="1"/>
  <c r="E131" i="1" l="1"/>
  <c r="F131" i="1" s="1"/>
  <c r="H132" i="1" s="1"/>
  <c r="D131" i="1"/>
  <c r="L131" i="1" s="1"/>
  <c r="G132" i="1" l="1"/>
  <c r="K132" i="1"/>
  <c r="L132" i="1" s="1"/>
  <c r="D132" i="1" l="1"/>
  <c r="E132" i="1" s="1"/>
  <c r="F132" i="1" s="1"/>
  <c r="H133" i="1" s="1"/>
  <c r="G133" i="1" l="1"/>
  <c r="D133" i="1"/>
  <c r="K133" i="1"/>
  <c r="L133" i="1" s="1"/>
  <c r="E133" i="1" l="1"/>
  <c r="F133" i="1" s="1"/>
  <c r="H134" i="1" s="1"/>
  <c r="G134" i="1" l="1"/>
  <c r="K134" i="1"/>
  <c r="L134" i="1" s="1"/>
  <c r="D134" i="1"/>
  <c r="E134" i="1" l="1"/>
  <c r="F134" i="1" s="1"/>
  <c r="H135" i="1" s="1"/>
  <c r="G135" i="1" l="1"/>
  <c r="D135" i="1"/>
  <c r="K135" i="1"/>
  <c r="L135" i="1" s="1"/>
  <c r="E135" i="1" l="1"/>
  <c r="F135" i="1" s="1"/>
  <c r="G136" i="1" s="1"/>
  <c r="K136" i="1" l="1"/>
  <c r="D136" i="1" l="1"/>
  <c r="L136" i="1" s="1"/>
  <c r="E136" i="1" l="1"/>
  <c r="F136" i="1" s="1"/>
  <c r="G137" i="1" s="1"/>
  <c r="D137" i="1"/>
  <c r="K137" i="1"/>
  <c r="L137" i="1" s="1"/>
  <c r="E137" i="1" l="1"/>
  <c r="F137" i="1" s="1"/>
  <c r="H138" i="1" s="1"/>
  <c r="G138" i="1" l="1"/>
  <c r="D138" i="1"/>
  <c r="K138" i="1"/>
  <c r="L138" i="1" s="1"/>
  <c r="E138" i="1" l="1"/>
  <c r="F138" i="1" s="1"/>
  <c r="G139" i="1" s="1"/>
  <c r="D139" i="1" l="1"/>
  <c r="K139" i="1"/>
  <c r="L139" i="1" s="1"/>
  <c r="E139" i="1" l="1"/>
  <c r="F139" i="1" s="1"/>
  <c r="H140" i="1" s="1"/>
  <c r="G140" i="1" l="1"/>
  <c r="D140" i="1"/>
  <c r="K140" i="1"/>
  <c r="L140" i="1" s="1"/>
  <c r="E140" i="1" l="1"/>
  <c r="F140" i="1" s="1"/>
  <c r="G141" i="1" s="1"/>
  <c r="K141" i="1" l="1"/>
  <c r="L141" i="1" s="1"/>
  <c r="D141" i="1"/>
  <c r="E141" i="1" l="1"/>
  <c r="F141" i="1" s="1"/>
  <c r="H142" i="1" s="1"/>
  <c r="G142" i="1" l="1"/>
  <c r="D142" i="1"/>
  <c r="K142" i="1" l="1"/>
  <c r="L142" i="1" s="1"/>
  <c r="E142" i="1"/>
  <c r="F142" i="1" s="1"/>
  <c r="H143" i="1" s="1"/>
  <c r="G143" i="1" l="1"/>
  <c r="D143" i="1"/>
  <c r="K143" i="1" l="1"/>
  <c r="L143" i="1" s="1"/>
  <c r="E143" i="1"/>
  <c r="F143" i="1" s="1"/>
  <c r="H144" i="1" s="1"/>
  <c r="G144" i="1" l="1"/>
  <c r="K144" i="1"/>
  <c r="D144" i="1"/>
  <c r="L144" i="1" l="1"/>
  <c r="E144" i="1"/>
  <c r="F144" i="1" s="1"/>
  <c r="H145" i="1" s="1"/>
  <c r="G145" i="1" l="1"/>
  <c r="D145" i="1"/>
  <c r="K145" i="1"/>
  <c r="L145" i="1" s="1"/>
  <c r="E145" i="1" l="1"/>
  <c r="F145" i="1" s="1"/>
  <c r="H146" i="1" s="1"/>
  <c r="G146" i="1" l="1"/>
  <c r="D146" i="1"/>
  <c r="K146" i="1"/>
  <c r="L146" i="1" s="1"/>
  <c r="E146" i="1" l="1"/>
  <c r="F146" i="1" s="1"/>
  <c r="H147" i="1" s="1"/>
  <c r="G147" i="1" l="1"/>
  <c r="D147" i="1"/>
  <c r="K147" i="1" l="1"/>
  <c r="L147" i="1" s="1"/>
  <c r="E147" i="1"/>
  <c r="F147" i="1" s="1"/>
  <c r="G148" i="1" s="1"/>
  <c r="K148" i="1" l="1"/>
  <c r="L148" i="1" s="1"/>
  <c r="D148" i="1"/>
  <c r="E148" i="1" l="1"/>
  <c r="F148" i="1" s="1"/>
  <c r="G149" i="1" s="1"/>
  <c r="K149" i="1" l="1"/>
  <c r="L149" i="1" s="1"/>
  <c r="D149" i="1"/>
  <c r="E149" i="1" l="1"/>
  <c r="F149" i="1" s="1"/>
  <c r="G150" i="1" s="1"/>
  <c r="D150" i="1" l="1"/>
  <c r="K150" i="1"/>
  <c r="L150" i="1" s="1"/>
  <c r="E150" i="1" l="1"/>
  <c r="F150" i="1" s="1"/>
  <c r="H151" i="1" s="1"/>
  <c r="G151" i="1" l="1"/>
  <c r="D151" i="1"/>
  <c r="K151" i="1"/>
  <c r="L151" i="1" s="1"/>
  <c r="E151" i="1" l="1"/>
  <c r="F151" i="1" s="1"/>
  <c r="G152" i="1" s="1"/>
  <c r="K152" i="1" l="1"/>
  <c r="L152" i="1" s="1"/>
  <c r="D152" i="1"/>
  <c r="E152" i="1" l="1"/>
  <c r="F152" i="1" s="1"/>
  <c r="G153" i="1" s="1"/>
  <c r="K153" i="1" l="1"/>
  <c r="L153" i="1" s="1"/>
  <c r="D153" i="1"/>
  <c r="E153" i="1" l="1"/>
  <c r="F153" i="1" s="1"/>
  <c r="H154" i="1" s="1"/>
  <c r="G154" i="1" l="1"/>
  <c r="D154" i="1"/>
  <c r="K154" i="1"/>
  <c r="L154" i="1" s="1"/>
  <c r="E154" i="1" l="1"/>
  <c r="F154" i="1" s="1"/>
  <c r="H155" i="1" s="1"/>
  <c r="G155" i="1" l="1"/>
  <c r="D155" i="1"/>
  <c r="K155" i="1" l="1"/>
  <c r="L155" i="1" s="1"/>
  <c r="E155" i="1"/>
  <c r="F155" i="1" s="1"/>
  <c r="G156" i="1" s="1"/>
  <c r="D156" i="1" l="1"/>
  <c r="K156" i="1"/>
  <c r="L156" i="1" s="1"/>
  <c r="E156" i="1" l="1"/>
  <c r="F156" i="1" s="1"/>
  <c r="H157" i="1" s="1"/>
  <c r="G157" i="1" l="1"/>
  <c r="D157" i="1"/>
  <c r="K157" i="1" l="1"/>
  <c r="L157" i="1" s="1"/>
  <c r="E157" i="1" l="1"/>
  <c r="F157" i="1" s="1"/>
  <c r="H158" i="1" s="1"/>
  <c r="G158" i="1" l="1"/>
  <c r="K158" i="1"/>
  <c r="L158" i="1" s="1"/>
  <c r="D158" i="1" l="1"/>
  <c r="E158" i="1"/>
  <c r="F158" i="1" s="1"/>
  <c r="G159" i="1" s="1"/>
  <c r="K159" i="1" l="1"/>
  <c r="D159" i="1" l="1"/>
  <c r="E159" i="1" s="1"/>
  <c r="F159" i="1" s="1"/>
  <c r="H160" i="1" s="1"/>
  <c r="L159" i="1" l="1"/>
  <c r="G160" i="1"/>
  <c r="D160" i="1"/>
  <c r="K160" i="1" l="1"/>
  <c r="L160" i="1" s="1"/>
  <c r="E160" i="1"/>
  <c r="F160" i="1" s="1"/>
  <c r="G161" i="1" s="1"/>
  <c r="K161" i="1" l="1"/>
  <c r="L161" i="1" s="1"/>
  <c r="D161" i="1" l="1"/>
  <c r="E161" i="1" s="1"/>
  <c r="F161" i="1" s="1"/>
  <c r="H162" i="1" s="1"/>
  <c r="G162" i="1" l="1"/>
  <c r="K162" i="1"/>
  <c r="L162" i="1" s="1"/>
  <c r="D162" i="1"/>
  <c r="E162" i="1" l="1"/>
  <c r="F162" i="1" s="1"/>
  <c r="G163" i="1" s="1"/>
  <c r="D163" i="1" l="1"/>
  <c r="K163" i="1"/>
  <c r="L163" i="1" s="1"/>
  <c r="E163" i="1" l="1"/>
  <c r="F163" i="1" s="1"/>
  <c r="H164" i="1" s="1"/>
  <c r="G164" i="1" l="1"/>
  <c r="D164" i="1"/>
  <c r="K164" i="1" l="1"/>
  <c r="L164" i="1" s="1"/>
  <c r="E164" i="1"/>
  <c r="F164" i="1" s="1"/>
  <c r="H165" i="1" s="1"/>
  <c r="G165" i="1" l="1"/>
  <c r="D165" i="1"/>
  <c r="K165" i="1"/>
  <c r="L165" i="1" s="1"/>
  <c r="E165" i="1" l="1"/>
  <c r="F165" i="1" s="1"/>
  <c r="G166" i="1" s="1"/>
  <c r="D166" i="1" l="1"/>
  <c r="K166" i="1"/>
  <c r="L166" i="1" s="1"/>
  <c r="E166" i="1" l="1"/>
  <c r="F166" i="1" s="1"/>
  <c r="H167" i="1" s="1"/>
  <c r="G167" i="1" l="1"/>
  <c r="K167" i="1"/>
  <c r="D167" i="1"/>
  <c r="L167" i="1" l="1"/>
  <c r="E167" i="1"/>
  <c r="F167" i="1" s="1"/>
  <c r="H168" i="1" s="1"/>
  <c r="G168" i="1" l="1"/>
  <c r="K168" i="1"/>
  <c r="L168" i="1" s="1"/>
  <c r="D168" i="1" l="1"/>
  <c r="E168" i="1"/>
  <c r="F168" i="1" s="1"/>
  <c r="G169" i="1" s="1"/>
  <c r="K169" i="1" l="1"/>
  <c r="L169" i="1" s="1"/>
  <c r="D169" i="1"/>
  <c r="E169" i="1" l="1"/>
  <c r="F169" i="1" s="1"/>
  <c r="G170" i="1" s="1"/>
  <c r="D170" i="1" l="1"/>
  <c r="K170" i="1"/>
  <c r="L170" i="1" s="1"/>
  <c r="E170" i="1" l="1"/>
  <c r="F170" i="1" s="1"/>
  <c r="H171" i="1" s="1"/>
  <c r="G171" i="1" l="1"/>
  <c r="D171" i="1"/>
  <c r="K171" i="1"/>
  <c r="L171" i="1" s="1"/>
  <c r="E171" i="1" l="1"/>
  <c r="F171" i="1" s="1"/>
  <c r="G172" i="1" s="1"/>
  <c r="D172" i="1" l="1"/>
  <c r="K172" i="1"/>
  <c r="L172" i="1" s="1"/>
  <c r="E172" i="1" l="1"/>
  <c r="F172" i="1" s="1"/>
  <c r="H173" i="1" s="1"/>
  <c r="G173" i="1" l="1"/>
  <c r="D173" i="1"/>
  <c r="K173" i="1"/>
  <c r="L173" i="1" s="1"/>
  <c r="E173" i="1" l="1"/>
  <c r="F173" i="1" s="1"/>
  <c r="H174" i="1" s="1"/>
  <c r="G174" i="1" l="1"/>
  <c r="K174" i="1"/>
  <c r="L174" i="1" s="1"/>
  <c r="D174" i="1"/>
  <c r="E174" i="1" l="1"/>
  <c r="F174" i="1" s="1"/>
  <c r="G175" i="1" s="1"/>
  <c r="D175" i="1" l="1"/>
  <c r="K175" i="1" l="1"/>
  <c r="L175" i="1" s="1"/>
  <c r="E175" i="1" l="1"/>
  <c r="F175" i="1" s="1"/>
  <c r="H176" i="1" s="1"/>
  <c r="G176" i="1" l="1"/>
  <c r="D176" i="1"/>
  <c r="K176" i="1" l="1"/>
  <c r="L176" i="1" s="1"/>
  <c r="E176" i="1"/>
  <c r="F176" i="1" s="1"/>
  <c r="H177" i="1" s="1"/>
  <c r="G177" i="1" l="1"/>
  <c r="D177" i="1"/>
  <c r="K177" i="1"/>
  <c r="L177" i="1" s="1"/>
  <c r="E177" i="1" l="1"/>
  <c r="F177" i="1" s="1"/>
  <c r="H178" i="1" s="1"/>
  <c r="G178" i="1" l="1"/>
  <c r="D178" i="1"/>
  <c r="K178" i="1" l="1"/>
  <c r="L178" i="1" s="1"/>
  <c r="E178" i="1"/>
  <c r="F178" i="1" s="1"/>
  <c r="H179" i="1" s="1"/>
  <c r="G179" i="1" l="1"/>
  <c r="D179" i="1"/>
  <c r="K179" i="1" l="1"/>
  <c r="L179" i="1" s="1"/>
  <c r="E179" i="1"/>
  <c r="F179" i="1" s="1"/>
  <c r="H180" i="1" s="1"/>
  <c r="G180" i="1" l="1"/>
  <c r="D180" i="1"/>
  <c r="K180" i="1" l="1"/>
  <c r="L180" i="1" s="1"/>
  <c r="E180" i="1" l="1"/>
  <c r="F180" i="1" s="1"/>
  <c r="H181" i="1" s="1"/>
  <c r="G181" i="1" l="1"/>
  <c r="D181" i="1"/>
  <c r="K181" i="1"/>
  <c r="L181" i="1" s="1"/>
  <c r="E181" i="1" l="1"/>
  <c r="F181" i="1" s="1"/>
  <c r="H182" i="1" s="1"/>
  <c r="G182" i="1" l="1"/>
  <c r="D182" i="1"/>
  <c r="K182" i="1" l="1"/>
  <c r="L182" i="1" s="1"/>
  <c r="E182" i="1"/>
  <c r="F182" i="1" s="1"/>
  <c r="H183" i="1" s="1"/>
  <c r="G183" i="1" l="1"/>
  <c r="K183" i="1"/>
  <c r="L183" i="1" s="1"/>
  <c r="D183" i="1"/>
  <c r="E183" i="1" l="1"/>
  <c r="F183" i="1" s="1"/>
  <c r="H184" i="1" s="1"/>
  <c r="G184" i="1" l="1"/>
  <c r="D184" i="1" s="1"/>
  <c r="K184" i="1" l="1"/>
  <c r="L184" i="1" s="1"/>
  <c r="E184" i="1"/>
  <c r="F184" i="1" s="1"/>
  <c r="H185" i="1" s="1"/>
  <c r="G185" i="1" l="1"/>
  <c r="K185" i="1"/>
  <c r="L185" i="1" s="1"/>
  <c r="R2" i="1" l="1"/>
  <c r="D185" i="1"/>
  <c r="E185" i="1" s="1"/>
  <c r="F185" i="1" s="1"/>
</calcChain>
</file>

<file path=xl/sharedStrings.xml><?xml version="1.0" encoding="utf-8"?>
<sst xmlns="http://schemas.openxmlformats.org/spreadsheetml/2006/main" count="29" uniqueCount="29">
  <si>
    <t>temperatura_srednia</t>
  </si>
  <si>
    <t>opady</t>
  </si>
  <si>
    <t>MAX ZBIORNIKA</t>
  </si>
  <si>
    <t>DATA</t>
  </si>
  <si>
    <t>STAN NA 20:00</t>
  </si>
  <si>
    <t>STAN NA 21:00</t>
  </si>
  <si>
    <t>OPADY (2)</t>
  </si>
  <si>
    <t>PAROWANIE (3)</t>
  </si>
  <si>
    <t>PODLAĆ? (4)</t>
  </si>
  <si>
    <t>ILE PODLAĆ? (6)</t>
  </si>
  <si>
    <t>WODOCIĄGI? (7)</t>
  </si>
  <si>
    <t>ile dolać?</t>
  </si>
  <si>
    <t>STAN PRZED 20:00</t>
  </si>
  <si>
    <t>check</t>
  </si>
  <si>
    <t>zad5.1</t>
  </si>
  <si>
    <t>zad5.2:</t>
  </si>
  <si>
    <t>zad5.3</t>
  </si>
  <si>
    <t>msc</t>
  </si>
  <si>
    <t>opl</t>
  </si>
  <si>
    <t>Etykiety wierszy</t>
  </si>
  <si>
    <t>04-2015</t>
  </si>
  <si>
    <t>05-2015</t>
  </si>
  <si>
    <t>06-2015</t>
  </si>
  <si>
    <t>07-2015</t>
  </si>
  <si>
    <t>08-2015</t>
  </si>
  <si>
    <t>09-2015</t>
  </si>
  <si>
    <t>(puste)</t>
  </si>
  <si>
    <t>Suma końcowa</t>
  </si>
  <si>
    <t>Suma z opl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</si>
</sst>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16" fontId="0" fillId="0" borderId="0" xfId="0" applyNumberFormat="1"/>
    <xf numFmtId="16" fontId="16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16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2" fontId="14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pogoda!$F$1</c:f>
              <c:strCache>
                <c:ptCount val="1"/>
                <c:pt idx="0">
                  <c:v>STAN NA 21:00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pogoda!$A$2:$A$185</c:f>
              <c:numCache>
                <c:formatCode>d\-mmm</c:formatCode>
                <c:ptCount val="184"/>
                <c:pt idx="0">
                  <c:v>42094</c:v>
                </c:pt>
                <c:pt idx="1">
                  <c:v>42095</c:v>
                </c:pt>
                <c:pt idx="2">
                  <c:v>42096</c:v>
                </c:pt>
                <c:pt idx="3">
                  <c:v>42097</c:v>
                </c:pt>
                <c:pt idx="4">
                  <c:v>42098</c:v>
                </c:pt>
                <c:pt idx="5">
                  <c:v>42099</c:v>
                </c:pt>
                <c:pt idx="6">
                  <c:v>42100</c:v>
                </c:pt>
                <c:pt idx="7">
                  <c:v>42101</c:v>
                </c:pt>
                <c:pt idx="8">
                  <c:v>42102</c:v>
                </c:pt>
                <c:pt idx="9">
                  <c:v>42103</c:v>
                </c:pt>
                <c:pt idx="10">
                  <c:v>42104</c:v>
                </c:pt>
                <c:pt idx="11">
                  <c:v>42105</c:v>
                </c:pt>
                <c:pt idx="12">
                  <c:v>42106</c:v>
                </c:pt>
                <c:pt idx="13">
                  <c:v>42107</c:v>
                </c:pt>
                <c:pt idx="14">
                  <c:v>42108</c:v>
                </c:pt>
                <c:pt idx="15">
                  <c:v>42109</c:v>
                </c:pt>
                <c:pt idx="16">
                  <c:v>42110</c:v>
                </c:pt>
                <c:pt idx="17">
                  <c:v>42111</c:v>
                </c:pt>
                <c:pt idx="18">
                  <c:v>42112</c:v>
                </c:pt>
                <c:pt idx="19">
                  <c:v>42113</c:v>
                </c:pt>
                <c:pt idx="20">
                  <c:v>42114</c:v>
                </c:pt>
                <c:pt idx="21">
                  <c:v>42115</c:v>
                </c:pt>
                <c:pt idx="22">
                  <c:v>42116</c:v>
                </c:pt>
                <c:pt idx="23">
                  <c:v>42117</c:v>
                </c:pt>
                <c:pt idx="24">
                  <c:v>42118</c:v>
                </c:pt>
                <c:pt idx="25">
                  <c:v>42119</c:v>
                </c:pt>
                <c:pt idx="26">
                  <c:v>42120</c:v>
                </c:pt>
                <c:pt idx="27">
                  <c:v>42121</c:v>
                </c:pt>
                <c:pt idx="28">
                  <c:v>42122</c:v>
                </c:pt>
                <c:pt idx="29">
                  <c:v>42123</c:v>
                </c:pt>
                <c:pt idx="30">
                  <c:v>42124</c:v>
                </c:pt>
                <c:pt idx="31">
                  <c:v>42125</c:v>
                </c:pt>
                <c:pt idx="32">
                  <c:v>42126</c:v>
                </c:pt>
                <c:pt idx="33">
                  <c:v>42127</c:v>
                </c:pt>
                <c:pt idx="34">
                  <c:v>42128</c:v>
                </c:pt>
                <c:pt idx="35">
                  <c:v>42129</c:v>
                </c:pt>
                <c:pt idx="36">
                  <c:v>42130</c:v>
                </c:pt>
                <c:pt idx="37">
                  <c:v>42131</c:v>
                </c:pt>
                <c:pt idx="38">
                  <c:v>42132</c:v>
                </c:pt>
                <c:pt idx="39">
                  <c:v>42133</c:v>
                </c:pt>
                <c:pt idx="40">
                  <c:v>42134</c:v>
                </c:pt>
                <c:pt idx="41">
                  <c:v>42135</c:v>
                </c:pt>
                <c:pt idx="42">
                  <c:v>42136</c:v>
                </c:pt>
                <c:pt idx="43">
                  <c:v>42137</c:v>
                </c:pt>
                <c:pt idx="44">
                  <c:v>42138</c:v>
                </c:pt>
                <c:pt idx="45">
                  <c:v>42139</c:v>
                </c:pt>
                <c:pt idx="46">
                  <c:v>42140</c:v>
                </c:pt>
                <c:pt idx="47">
                  <c:v>42141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42147</c:v>
                </c:pt>
                <c:pt idx="54">
                  <c:v>42148</c:v>
                </c:pt>
                <c:pt idx="55">
                  <c:v>42149</c:v>
                </c:pt>
                <c:pt idx="56">
                  <c:v>42150</c:v>
                </c:pt>
                <c:pt idx="57">
                  <c:v>42151</c:v>
                </c:pt>
                <c:pt idx="58">
                  <c:v>42152</c:v>
                </c:pt>
                <c:pt idx="59">
                  <c:v>42153</c:v>
                </c:pt>
                <c:pt idx="60">
                  <c:v>42154</c:v>
                </c:pt>
                <c:pt idx="61">
                  <c:v>42155</c:v>
                </c:pt>
                <c:pt idx="62">
                  <c:v>42156</c:v>
                </c:pt>
                <c:pt idx="63">
                  <c:v>42157</c:v>
                </c:pt>
                <c:pt idx="64">
                  <c:v>42158</c:v>
                </c:pt>
                <c:pt idx="65">
                  <c:v>42159</c:v>
                </c:pt>
                <c:pt idx="66">
                  <c:v>42160</c:v>
                </c:pt>
                <c:pt idx="67">
                  <c:v>42161</c:v>
                </c:pt>
                <c:pt idx="68">
                  <c:v>42162</c:v>
                </c:pt>
                <c:pt idx="69">
                  <c:v>42163</c:v>
                </c:pt>
                <c:pt idx="70">
                  <c:v>42164</c:v>
                </c:pt>
                <c:pt idx="71">
                  <c:v>42165</c:v>
                </c:pt>
                <c:pt idx="72">
                  <c:v>42166</c:v>
                </c:pt>
                <c:pt idx="73">
                  <c:v>42167</c:v>
                </c:pt>
                <c:pt idx="74">
                  <c:v>42168</c:v>
                </c:pt>
                <c:pt idx="75">
                  <c:v>42169</c:v>
                </c:pt>
                <c:pt idx="76">
                  <c:v>42170</c:v>
                </c:pt>
                <c:pt idx="77">
                  <c:v>42171</c:v>
                </c:pt>
                <c:pt idx="78">
                  <c:v>42172</c:v>
                </c:pt>
                <c:pt idx="79">
                  <c:v>42173</c:v>
                </c:pt>
                <c:pt idx="80">
                  <c:v>42174</c:v>
                </c:pt>
                <c:pt idx="81">
                  <c:v>42175</c:v>
                </c:pt>
                <c:pt idx="82">
                  <c:v>42176</c:v>
                </c:pt>
                <c:pt idx="83">
                  <c:v>42177</c:v>
                </c:pt>
                <c:pt idx="84">
                  <c:v>42178</c:v>
                </c:pt>
                <c:pt idx="85">
                  <c:v>42179</c:v>
                </c:pt>
                <c:pt idx="86">
                  <c:v>42180</c:v>
                </c:pt>
                <c:pt idx="87">
                  <c:v>42181</c:v>
                </c:pt>
                <c:pt idx="88">
                  <c:v>42182</c:v>
                </c:pt>
                <c:pt idx="89">
                  <c:v>42183</c:v>
                </c:pt>
                <c:pt idx="90">
                  <c:v>42184</c:v>
                </c:pt>
                <c:pt idx="91">
                  <c:v>42185</c:v>
                </c:pt>
                <c:pt idx="92">
                  <c:v>42186</c:v>
                </c:pt>
                <c:pt idx="93">
                  <c:v>42187</c:v>
                </c:pt>
                <c:pt idx="94">
                  <c:v>42188</c:v>
                </c:pt>
                <c:pt idx="95">
                  <c:v>42189</c:v>
                </c:pt>
                <c:pt idx="96">
                  <c:v>42190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42196</c:v>
                </c:pt>
                <c:pt idx="103">
                  <c:v>42197</c:v>
                </c:pt>
                <c:pt idx="104">
                  <c:v>42198</c:v>
                </c:pt>
                <c:pt idx="105">
                  <c:v>42199</c:v>
                </c:pt>
                <c:pt idx="106">
                  <c:v>42200</c:v>
                </c:pt>
                <c:pt idx="107">
                  <c:v>42201</c:v>
                </c:pt>
                <c:pt idx="108">
                  <c:v>42202</c:v>
                </c:pt>
                <c:pt idx="109">
                  <c:v>42203</c:v>
                </c:pt>
                <c:pt idx="110">
                  <c:v>42204</c:v>
                </c:pt>
                <c:pt idx="111">
                  <c:v>42205</c:v>
                </c:pt>
                <c:pt idx="112">
                  <c:v>42206</c:v>
                </c:pt>
                <c:pt idx="113">
                  <c:v>42207</c:v>
                </c:pt>
                <c:pt idx="114">
                  <c:v>42208</c:v>
                </c:pt>
                <c:pt idx="115">
                  <c:v>42209</c:v>
                </c:pt>
                <c:pt idx="116">
                  <c:v>42210</c:v>
                </c:pt>
                <c:pt idx="117">
                  <c:v>42211</c:v>
                </c:pt>
                <c:pt idx="118">
                  <c:v>42212</c:v>
                </c:pt>
                <c:pt idx="119">
                  <c:v>42213</c:v>
                </c:pt>
                <c:pt idx="120">
                  <c:v>42214</c:v>
                </c:pt>
                <c:pt idx="121">
                  <c:v>42215</c:v>
                </c:pt>
                <c:pt idx="122">
                  <c:v>42216</c:v>
                </c:pt>
                <c:pt idx="123">
                  <c:v>42217</c:v>
                </c:pt>
                <c:pt idx="124">
                  <c:v>42218</c:v>
                </c:pt>
                <c:pt idx="125">
                  <c:v>42219</c:v>
                </c:pt>
                <c:pt idx="126">
                  <c:v>42220</c:v>
                </c:pt>
                <c:pt idx="127">
                  <c:v>42221</c:v>
                </c:pt>
                <c:pt idx="128">
                  <c:v>42222</c:v>
                </c:pt>
                <c:pt idx="129">
                  <c:v>42223</c:v>
                </c:pt>
                <c:pt idx="130">
                  <c:v>42224</c:v>
                </c:pt>
                <c:pt idx="131">
                  <c:v>42225</c:v>
                </c:pt>
                <c:pt idx="132">
                  <c:v>42226</c:v>
                </c:pt>
                <c:pt idx="133">
                  <c:v>42227</c:v>
                </c:pt>
                <c:pt idx="134">
                  <c:v>42228</c:v>
                </c:pt>
                <c:pt idx="135">
                  <c:v>42229</c:v>
                </c:pt>
                <c:pt idx="136">
                  <c:v>42230</c:v>
                </c:pt>
                <c:pt idx="137">
                  <c:v>42231</c:v>
                </c:pt>
                <c:pt idx="138">
                  <c:v>42232</c:v>
                </c:pt>
                <c:pt idx="139">
                  <c:v>42233</c:v>
                </c:pt>
                <c:pt idx="140">
                  <c:v>42234</c:v>
                </c:pt>
                <c:pt idx="141">
                  <c:v>42235</c:v>
                </c:pt>
                <c:pt idx="142">
                  <c:v>42236</c:v>
                </c:pt>
                <c:pt idx="143">
                  <c:v>42237</c:v>
                </c:pt>
                <c:pt idx="144">
                  <c:v>42238</c:v>
                </c:pt>
                <c:pt idx="145">
                  <c:v>42239</c:v>
                </c:pt>
                <c:pt idx="146">
                  <c:v>42240</c:v>
                </c:pt>
                <c:pt idx="147">
                  <c:v>42241</c:v>
                </c:pt>
                <c:pt idx="148">
                  <c:v>42242</c:v>
                </c:pt>
                <c:pt idx="149">
                  <c:v>42243</c:v>
                </c:pt>
                <c:pt idx="150">
                  <c:v>42244</c:v>
                </c:pt>
                <c:pt idx="151">
                  <c:v>42245</c:v>
                </c:pt>
                <c:pt idx="152">
                  <c:v>42246</c:v>
                </c:pt>
                <c:pt idx="153">
                  <c:v>42247</c:v>
                </c:pt>
                <c:pt idx="154">
                  <c:v>42248</c:v>
                </c:pt>
                <c:pt idx="155">
                  <c:v>42249</c:v>
                </c:pt>
                <c:pt idx="156">
                  <c:v>42250</c:v>
                </c:pt>
                <c:pt idx="157">
                  <c:v>42251</c:v>
                </c:pt>
                <c:pt idx="158">
                  <c:v>42252</c:v>
                </c:pt>
                <c:pt idx="159">
                  <c:v>42253</c:v>
                </c:pt>
                <c:pt idx="160">
                  <c:v>42254</c:v>
                </c:pt>
                <c:pt idx="161">
                  <c:v>42255</c:v>
                </c:pt>
                <c:pt idx="162">
                  <c:v>42256</c:v>
                </c:pt>
                <c:pt idx="163">
                  <c:v>42257</c:v>
                </c:pt>
                <c:pt idx="164">
                  <c:v>42258</c:v>
                </c:pt>
                <c:pt idx="165">
                  <c:v>42259</c:v>
                </c:pt>
                <c:pt idx="166">
                  <c:v>42260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42264</c:v>
                </c:pt>
                <c:pt idx="171">
                  <c:v>42265</c:v>
                </c:pt>
                <c:pt idx="172">
                  <c:v>42266</c:v>
                </c:pt>
                <c:pt idx="173">
                  <c:v>42267</c:v>
                </c:pt>
                <c:pt idx="174">
                  <c:v>42268</c:v>
                </c:pt>
                <c:pt idx="175">
                  <c:v>42269</c:v>
                </c:pt>
                <c:pt idx="176">
                  <c:v>42270</c:v>
                </c:pt>
                <c:pt idx="177">
                  <c:v>42271</c:v>
                </c:pt>
                <c:pt idx="178">
                  <c:v>42272</c:v>
                </c:pt>
                <c:pt idx="179">
                  <c:v>42273</c:v>
                </c:pt>
                <c:pt idx="180">
                  <c:v>42274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</c:numCache>
            </c:numRef>
          </c:cat>
          <c:val>
            <c:numRef>
              <c:f>pogoda!$F$2:$F$185</c:f>
              <c:numCache>
                <c:formatCode>0.00</c:formatCode>
                <c:ptCount val="18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24961</c:v>
                </c:pt>
                <c:pt idx="6">
                  <c:v>24901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24889</c:v>
                </c:pt>
                <c:pt idx="15">
                  <c:v>24497</c:v>
                </c:pt>
                <c:pt idx="16">
                  <c:v>24264</c:v>
                </c:pt>
                <c:pt idx="17">
                  <c:v>24157</c:v>
                </c:pt>
                <c:pt idx="18">
                  <c:v>24099</c:v>
                </c:pt>
                <c:pt idx="19">
                  <c:v>23965</c:v>
                </c:pt>
                <c:pt idx="20">
                  <c:v>24665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12520</c:v>
                </c:pt>
                <c:pt idx="27">
                  <c:v>13220</c:v>
                </c:pt>
                <c:pt idx="28">
                  <c:v>14620</c:v>
                </c:pt>
                <c:pt idx="29">
                  <c:v>14538</c:v>
                </c:pt>
                <c:pt idx="30">
                  <c:v>14400</c:v>
                </c:pt>
                <c:pt idx="31">
                  <c:v>17200</c:v>
                </c:pt>
                <c:pt idx="32">
                  <c:v>20700</c:v>
                </c:pt>
                <c:pt idx="33">
                  <c:v>23500</c:v>
                </c:pt>
                <c:pt idx="34">
                  <c:v>23780</c:v>
                </c:pt>
                <c:pt idx="35">
                  <c:v>12060</c:v>
                </c:pt>
                <c:pt idx="36">
                  <c:v>13000</c:v>
                </c:pt>
                <c:pt idx="37">
                  <c:v>12795</c:v>
                </c:pt>
                <c:pt idx="38">
                  <c:v>12673</c:v>
                </c:pt>
                <c:pt idx="39">
                  <c:v>12883</c:v>
                </c:pt>
                <c:pt idx="40">
                  <c:v>12953</c:v>
                </c:pt>
                <c:pt idx="41">
                  <c:v>12811</c:v>
                </c:pt>
                <c:pt idx="42">
                  <c:v>14911</c:v>
                </c:pt>
                <c:pt idx="43">
                  <c:v>14725</c:v>
                </c:pt>
                <c:pt idx="44">
                  <c:v>14585</c:v>
                </c:pt>
                <c:pt idx="45">
                  <c:v>14403</c:v>
                </c:pt>
                <c:pt idx="46">
                  <c:v>15663</c:v>
                </c:pt>
                <c:pt idx="47">
                  <c:v>17623</c:v>
                </c:pt>
                <c:pt idx="48">
                  <c:v>18953</c:v>
                </c:pt>
                <c:pt idx="49">
                  <c:v>20493</c:v>
                </c:pt>
                <c:pt idx="50">
                  <c:v>22103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25000</c:v>
                </c:pt>
                <c:pt idx="55">
                  <c:v>24564</c:v>
                </c:pt>
                <c:pt idx="56">
                  <c:v>24177</c:v>
                </c:pt>
                <c:pt idx="57">
                  <c:v>23947</c:v>
                </c:pt>
                <c:pt idx="58">
                  <c:v>24017</c:v>
                </c:pt>
                <c:pt idx="59">
                  <c:v>23639</c:v>
                </c:pt>
                <c:pt idx="60">
                  <c:v>23306</c:v>
                </c:pt>
                <c:pt idx="61">
                  <c:v>23015</c:v>
                </c:pt>
                <c:pt idx="62">
                  <c:v>25000</c:v>
                </c:pt>
                <c:pt idx="63">
                  <c:v>25000</c:v>
                </c:pt>
                <c:pt idx="64">
                  <c:v>12226</c:v>
                </c:pt>
                <c:pt idx="65">
                  <c:v>12012</c:v>
                </c:pt>
                <c:pt idx="66">
                  <c:v>13000</c:v>
                </c:pt>
                <c:pt idx="67">
                  <c:v>597</c:v>
                </c:pt>
                <c:pt idx="68">
                  <c:v>6197</c:v>
                </c:pt>
                <c:pt idx="69">
                  <c:v>10327</c:v>
                </c:pt>
                <c:pt idx="70">
                  <c:v>13827</c:v>
                </c:pt>
                <c:pt idx="71">
                  <c:v>1561</c:v>
                </c:pt>
                <c:pt idx="72">
                  <c:v>13000</c:v>
                </c:pt>
                <c:pt idx="73">
                  <c:v>16500</c:v>
                </c:pt>
                <c:pt idx="74">
                  <c:v>17200</c:v>
                </c:pt>
                <c:pt idx="75">
                  <c:v>4667</c:v>
                </c:pt>
                <c:pt idx="76">
                  <c:v>13000</c:v>
                </c:pt>
                <c:pt idx="77">
                  <c:v>12837</c:v>
                </c:pt>
                <c:pt idx="78">
                  <c:v>12635</c:v>
                </c:pt>
                <c:pt idx="79">
                  <c:v>845</c:v>
                </c:pt>
                <c:pt idx="80">
                  <c:v>2945</c:v>
                </c:pt>
                <c:pt idx="81">
                  <c:v>4345</c:v>
                </c:pt>
                <c:pt idx="82">
                  <c:v>4290</c:v>
                </c:pt>
                <c:pt idx="83">
                  <c:v>6390</c:v>
                </c:pt>
                <c:pt idx="84">
                  <c:v>8490</c:v>
                </c:pt>
                <c:pt idx="85">
                  <c:v>8384</c:v>
                </c:pt>
                <c:pt idx="86">
                  <c:v>13000</c:v>
                </c:pt>
                <c:pt idx="87">
                  <c:v>17900</c:v>
                </c:pt>
                <c:pt idx="88">
                  <c:v>22100</c:v>
                </c:pt>
                <c:pt idx="89">
                  <c:v>9675</c:v>
                </c:pt>
                <c:pt idx="90">
                  <c:v>13000</c:v>
                </c:pt>
                <c:pt idx="91">
                  <c:v>677</c:v>
                </c:pt>
                <c:pt idx="92">
                  <c:v>13000</c:v>
                </c:pt>
                <c:pt idx="93">
                  <c:v>651</c:v>
                </c:pt>
                <c:pt idx="94">
                  <c:v>13000</c:v>
                </c:pt>
                <c:pt idx="95">
                  <c:v>512</c:v>
                </c:pt>
                <c:pt idx="96">
                  <c:v>13000</c:v>
                </c:pt>
                <c:pt idx="97">
                  <c:v>597</c:v>
                </c:pt>
                <c:pt idx="98">
                  <c:v>13197</c:v>
                </c:pt>
                <c:pt idx="99">
                  <c:v>15297</c:v>
                </c:pt>
                <c:pt idx="100">
                  <c:v>3437</c:v>
                </c:pt>
                <c:pt idx="101">
                  <c:v>11977</c:v>
                </c:pt>
                <c:pt idx="102">
                  <c:v>13000</c:v>
                </c:pt>
                <c:pt idx="103">
                  <c:v>14400</c:v>
                </c:pt>
                <c:pt idx="104">
                  <c:v>22800</c:v>
                </c:pt>
                <c:pt idx="105">
                  <c:v>10277</c:v>
                </c:pt>
                <c:pt idx="106">
                  <c:v>13000</c:v>
                </c:pt>
                <c:pt idx="107">
                  <c:v>750</c:v>
                </c:pt>
                <c:pt idx="108">
                  <c:v>13000</c:v>
                </c:pt>
                <c:pt idx="109">
                  <c:v>482</c:v>
                </c:pt>
                <c:pt idx="110">
                  <c:v>13082</c:v>
                </c:pt>
                <c:pt idx="111">
                  <c:v>756</c:v>
                </c:pt>
                <c:pt idx="112">
                  <c:v>4956</c:v>
                </c:pt>
                <c:pt idx="113">
                  <c:v>13000</c:v>
                </c:pt>
                <c:pt idx="114">
                  <c:v>651</c:v>
                </c:pt>
                <c:pt idx="115">
                  <c:v>13000</c:v>
                </c:pt>
                <c:pt idx="116">
                  <c:v>1070</c:v>
                </c:pt>
                <c:pt idx="117">
                  <c:v>13000</c:v>
                </c:pt>
                <c:pt idx="118">
                  <c:v>1070</c:v>
                </c:pt>
                <c:pt idx="119">
                  <c:v>13000</c:v>
                </c:pt>
                <c:pt idx="120">
                  <c:v>702</c:v>
                </c:pt>
                <c:pt idx="121">
                  <c:v>690</c:v>
                </c:pt>
                <c:pt idx="122">
                  <c:v>679</c:v>
                </c:pt>
                <c:pt idx="123">
                  <c:v>13000</c:v>
                </c:pt>
                <c:pt idx="124">
                  <c:v>597</c:v>
                </c:pt>
                <c:pt idx="125">
                  <c:v>13000</c:v>
                </c:pt>
                <c:pt idx="126">
                  <c:v>512</c:v>
                </c:pt>
                <c:pt idx="127">
                  <c:v>13000</c:v>
                </c:pt>
                <c:pt idx="128">
                  <c:v>541</c:v>
                </c:pt>
                <c:pt idx="129">
                  <c:v>13000</c:v>
                </c:pt>
                <c:pt idx="130">
                  <c:v>422</c:v>
                </c:pt>
                <c:pt idx="131">
                  <c:v>13000</c:v>
                </c:pt>
                <c:pt idx="132">
                  <c:v>541</c:v>
                </c:pt>
                <c:pt idx="133">
                  <c:v>13000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9400</c:v>
                </c:pt>
                <c:pt idx="138">
                  <c:v>13000</c:v>
                </c:pt>
                <c:pt idx="139">
                  <c:v>1140</c:v>
                </c:pt>
                <c:pt idx="140">
                  <c:v>13000</c:v>
                </c:pt>
                <c:pt idx="141">
                  <c:v>677</c:v>
                </c:pt>
                <c:pt idx="142">
                  <c:v>13000</c:v>
                </c:pt>
                <c:pt idx="143">
                  <c:v>702</c:v>
                </c:pt>
                <c:pt idx="144">
                  <c:v>13000</c:v>
                </c:pt>
                <c:pt idx="145">
                  <c:v>677</c:v>
                </c:pt>
                <c:pt idx="146">
                  <c:v>4527</c:v>
                </c:pt>
                <c:pt idx="147">
                  <c:v>17127</c:v>
                </c:pt>
                <c:pt idx="148">
                  <c:v>25000</c:v>
                </c:pt>
                <c:pt idx="149">
                  <c:v>12172</c:v>
                </c:pt>
                <c:pt idx="150">
                  <c:v>242</c:v>
                </c:pt>
                <c:pt idx="151">
                  <c:v>10042</c:v>
                </c:pt>
                <c:pt idx="152">
                  <c:v>13000</c:v>
                </c:pt>
                <c:pt idx="153">
                  <c:v>482</c:v>
                </c:pt>
                <c:pt idx="154">
                  <c:v>1882</c:v>
                </c:pt>
                <c:pt idx="155">
                  <c:v>13000</c:v>
                </c:pt>
                <c:pt idx="156">
                  <c:v>726</c:v>
                </c:pt>
                <c:pt idx="157">
                  <c:v>13000</c:v>
                </c:pt>
                <c:pt idx="158">
                  <c:v>12773</c:v>
                </c:pt>
                <c:pt idx="159">
                  <c:v>15573</c:v>
                </c:pt>
                <c:pt idx="160">
                  <c:v>15354</c:v>
                </c:pt>
                <c:pt idx="161">
                  <c:v>18154</c:v>
                </c:pt>
                <c:pt idx="162">
                  <c:v>17955</c:v>
                </c:pt>
                <c:pt idx="163">
                  <c:v>17731</c:v>
                </c:pt>
                <c:pt idx="164">
                  <c:v>5801</c:v>
                </c:pt>
                <c:pt idx="165">
                  <c:v>13000</c:v>
                </c:pt>
                <c:pt idx="166">
                  <c:v>702</c:v>
                </c:pt>
                <c:pt idx="167">
                  <c:v>2802</c:v>
                </c:pt>
                <c:pt idx="168">
                  <c:v>13000</c:v>
                </c:pt>
                <c:pt idx="169">
                  <c:v>702</c:v>
                </c:pt>
                <c:pt idx="170">
                  <c:v>13000</c:v>
                </c:pt>
                <c:pt idx="171">
                  <c:v>750</c:v>
                </c:pt>
                <c:pt idx="172">
                  <c:v>736</c:v>
                </c:pt>
                <c:pt idx="173">
                  <c:v>2136</c:v>
                </c:pt>
                <c:pt idx="174">
                  <c:v>2109</c:v>
                </c:pt>
                <c:pt idx="175">
                  <c:v>2079</c:v>
                </c:pt>
                <c:pt idx="176">
                  <c:v>2042</c:v>
                </c:pt>
                <c:pt idx="177">
                  <c:v>2006</c:v>
                </c:pt>
                <c:pt idx="178">
                  <c:v>1974</c:v>
                </c:pt>
                <c:pt idx="179">
                  <c:v>1949</c:v>
                </c:pt>
                <c:pt idx="180">
                  <c:v>1927</c:v>
                </c:pt>
                <c:pt idx="181">
                  <c:v>1908</c:v>
                </c:pt>
                <c:pt idx="182">
                  <c:v>1889</c:v>
                </c:pt>
                <c:pt idx="183">
                  <c:v>1871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4837728"/>
        <c:axId val="-1284842080"/>
      </c:lineChart>
      <c:dateAx>
        <c:axId val="-128483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84842080"/>
        <c:crosses val="autoZero"/>
        <c:auto val="1"/>
        <c:lblOffset val="100"/>
        <c:baseTimeUnit val="days"/>
      </c:dateAx>
      <c:valAx>
        <c:axId val="-12848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848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502783</xdr:colOff>
      <xdr:row>11</xdr:row>
      <xdr:rowOff>134709</xdr:rowOff>
    </xdr:from>
    <xdr:to>
      <xdr:col>31</xdr:col>
      <xdr:colOff>121228</xdr:colOff>
      <xdr:row>33</xdr:row>
      <xdr:rowOff>144234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wel Reich" refreshedDate="44699.943854976853" createdVersion="5" refreshedVersion="5" minRefreshableVersion="3" recordCount="185">
  <cacheSource type="worksheet">
    <worksheetSource ref="M1:N1048576" sheet="pogoda"/>
  </cacheSource>
  <cacheFields count="2">
    <cacheField name="msc" numFmtId="0">
      <sharedItems containsBlank="1" count="7">
        <m/>
        <s v="04-2015"/>
        <s v="05-2015"/>
        <s v="06-2015"/>
        <s v="07-2015"/>
        <s v="08-2015"/>
        <s v="09-2015"/>
      </sharedItems>
    </cacheField>
    <cacheField name="opl" numFmtId="0">
      <sharedItems containsString="0" containsBlank="1" containsNumber="1" minValue="0" maxValue="288.7218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m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0"/>
  </r>
  <r>
    <x v="2"/>
    <n v="0"/>
  </r>
  <r>
    <x v="2"/>
    <n v="0"/>
  </r>
  <r>
    <x v="2"/>
    <n v="0"/>
  </r>
  <r>
    <x v="2"/>
    <n v="154.6392800000000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0"/>
  </r>
  <r>
    <x v="3"/>
    <n v="0"/>
  </r>
  <r>
    <x v="3"/>
    <n v="0"/>
  </r>
  <r>
    <x v="3"/>
    <n v="155.71935999999999"/>
  </r>
  <r>
    <x v="3"/>
    <n v="0"/>
  </r>
  <r>
    <x v="3"/>
    <n v="0"/>
  </r>
  <r>
    <x v="3"/>
    <n v="0"/>
  </r>
  <r>
    <x v="3"/>
    <n v="0"/>
  </r>
  <r>
    <x v="3"/>
    <n v="0"/>
  </r>
  <r>
    <x v="3"/>
    <n v="275.52606000000003"/>
  </r>
  <r>
    <x v="3"/>
    <n v="0"/>
  </r>
  <r>
    <x v="3"/>
    <n v="0"/>
  </r>
  <r>
    <x v="3"/>
    <n v="0"/>
  </r>
  <r>
    <x v="3"/>
    <n v="239.76602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196.96198000000001"/>
  </r>
  <r>
    <x v="3"/>
    <n v="0"/>
  </r>
  <r>
    <x v="3"/>
    <n v="0"/>
  </r>
  <r>
    <x v="3"/>
    <n v="0"/>
  </r>
  <r>
    <x v="3"/>
    <n v="182.09914000000001"/>
  </r>
  <r>
    <x v="3"/>
    <n v="0"/>
  </r>
  <r>
    <x v="4"/>
    <n v="285.73985999999996"/>
  </r>
  <r>
    <x v="4"/>
    <n v="0"/>
  </r>
  <r>
    <x v="4"/>
    <n v="286.10380000000004"/>
  </r>
  <r>
    <x v="4"/>
    <n v="0"/>
  </r>
  <r>
    <x v="4"/>
    <n v="287.73566"/>
  </r>
  <r>
    <x v="4"/>
    <n v="0"/>
  </r>
  <r>
    <x v="4"/>
    <n v="0"/>
  </r>
  <r>
    <x v="4"/>
    <n v="0"/>
  </r>
  <r>
    <x v="4"/>
    <n v="0"/>
  </r>
  <r>
    <x v="4"/>
    <n v="0"/>
  </r>
  <r>
    <x v="4"/>
    <n v="155.59022000000002"/>
  </r>
  <r>
    <x v="4"/>
    <n v="0"/>
  </r>
  <r>
    <x v="4"/>
    <n v="0"/>
  </r>
  <r>
    <x v="4"/>
    <n v="0"/>
  </r>
  <r>
    <x v="4"/>
    <n v="175.61866000000001"/>
  </r>
  <r>
    <x v="4"/>
    <n v="0"/>
  </r>
  <r>
    <x v="4"/>
    <n v="284.95328000000001"/>
  </r>
  <r>
    <x v="4"/>
    <n v="0"/>
  </r>
  <r>
    <x v="4"/>
    <n v="0"/>
  </r>
  <r>
    <x v="4"/>
    <n v="0"/>
  </r>
  <r>
    <x v="4"/>
    <n v="0"/>
  </r>
  <r>
    <x v="4"/>
    <n v="237.12452000000002"/>
  </r>
  <r>
    <x v="4"/>
    <n v="0"/>
  </r>
  <r>
    <x v="4"/>
    <n v="286.06858"/>
  </r>
  <r>
    <x v="4"/>
    <n v="0"/>
  </r>
  <r>
    <x v="4"/>
    <n v="281.18474000000003"/>
  </r>
  <r>
    <x v="4"/>
    <n v="0"/>
  </r>
  <r>
    <x v="4"/>
    <n v="278.47280000000001"/>
  </r>
  <r>
    <x v="4"/>
    <n v="0"/>
  </r>
  <r>
    <x v="4"/>
    <n v="0"/>
  </r>
  <r>
    <x v="4"/>
    <n v="0"/>
  </r>
  <r>
    <x v="5"/>
    <n v="285.69290000000001"/>
  </r>
  <r>
    <x v="5"/>
    <n v="0"/>
  </r>
  <r>
    <x v="5"/>
    <n v="286.71428000000003"/>
  </r>
  <r>
    <x v="5"/>
    <n v="0"/>
  </r>
  <r>
    <x v="5"/>
    <n v="287.71218000000005"/>
  </r>
  <r>
    <x v="5"/>
    <n v="0"/>
  </r>
  <r>
    <x v="5"/>
    <n v="287.44216"/>
  </r>
  <r>
    <x v="5"/>
    <n v="0"/>
  </r>
  <r>
    <x v="5"/>
    <n v="288.72181999999998"/>
  </r>
  <r>
    <x v="5"/>
    <n v="0"/>
  </r>
  <r>
    <x v="5"/>
    <n v="287.40694000000002"/>
  </r>
  <r>
    <x v="5"/>
    <n v="135.94919999999999"/>
  </r>
  <r>
    <x v="5"/>
    <n v="280.93819999999999"/>
  </r>
  <r>
    <x v="5"/>
    <n v="282.42917999999997"/>
  </r>
  <r>
    <x v="5"/>
    <n v="0"/>
  </r>
  <r>
    <x v="5"/>
    <n v="186.56034"/>
  </r>
  <r>
    <x v="5"/>
    <n v="0"/>
  </r>
  <r>
    <x v="5"/>
    <n v="280.53904"/>
  </r>
  <r>
    <x v="5"/>
    <n v="0"/>
  </r>
  <r>
    <x v="5"/>
    <n v="285.73985999999996"/>
  </r>
  <r>
    <x v="5"/>
    <n v="0"/>
  </r>
  <r>
    <x v="5"/>
    <n v="285.4581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179.25806"/>
  </r>
  <r>
    <x v="5"/>
    <n v="0"/>
  </r>
  <r>
    <x v="6"/>
    <n v="0"/>
  </r>
  <r>
    <x v="6"/>
    <n v="271.92187999999999"/>
  </r>
  <r>
    <x v="6"/>
    <n v="0"/>
  </r>
  <r>
    <x v="6"/>
    <n v="284.15496000000002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226.95768000000001"/>
  </r>
  <r>
    <x v="6"/>
    <n v="0"/>
  </r>
  <r>
    <x v="6"/>
    <n v="0"/>
  </r>
  <r>
    <x v="6"/>
    <n v="259.78271999999998"/>
  </r>
  <r>
    <x v="6"/>
    <n v="0"/>
  </r>
  <r>
    <x v="6"/>
    <n v="281.14952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1" firstHeaderRow="1" firstDataRow="1" firstDataCol="1"/>
  <pivotFields count="2"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z op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1" bestFit="1" customWidth="1"/>
  </cols>
  <sheetData>
    <row r="3" spans="1:2" x14ac:dyDescent="0.25">
      <c r="A3" s="10" t="s">
        <v>19</v>
      </c>
      <c r="B3" t="s">
        <v>28</v>
      </c>
    </row>
    <row r="4" spans="1:2" x14ac:dyDescent="0.25">
      <c r="A4" s="11" t="s">
        <v>20</v>
      </c>
      <c r="B4" s="12">
        <v>0</v>
      </c>
    </row>
    <row r="5" spans="1:2" x14ac:dyDescent="0.25">
      <c r="A5" s="11" t="s">
        <v>21</v>
      </c>
      <c r="B5" s="12">
        <v>154.63928000000001</v>
      </c>
    </row>
    <row r="6" spans="1:2" x14ac:dyDescent="0.25">
      <c r="A6" s="11" t="s">
        <v>22</v>
      </c>
      <c r="B6" s="12">
        <v>1050.0725600000001</v>
      </c>
    </row>
    <row r="7" spans="1:2" x14ac:dyDescent="0.25">
      <c r="A7" s="11" t="s">
        <v>23</v>
      </c>
      <c r="B7" s="12">
        <v>2558.5921200000003</v>
      </c>
    </row>
    <row r="8" spans="1:2" x14ac:dyDescent="0.25">
      <c r="A8" s="11" t="s">
        <v>24</v>
      </c>
      <c r="B8" s="12">
        <v>3640.5622600000006</v>
      </c>
    </row>
    <row r="9" spans="1:2" x14ac:dyDescent="0.25">
      <c r="A9" s="11" t="s">
        <v>25</v>
      </c>
      <c r="B9" s="12">
        <v>1323.9667599999998</v>
      </c>
    </row>
    <row r="10" spans="1:2" x14ac:dyDescent="0.25">
      <c r="A10" s="11" t="s">
        <v>26</v>
      </c>
      <c r="B10" s="12"/>
    </row>
    <row r="11" spans="1:2" x14ac:dyDescent="0.25">
      <c r="A11" s="11" t="s">
        <v>27</v>
      </c>
      <c r="B11" s="12">
        <v>8727.832980000001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5"/>
  <sheetViews>
    <sheetView tabSelected="1" zoomScale="85" zoomScaleNormal="85" workbookViewId="0">
      <selection activeCell="M1" sqref="M1:N1048576"/>
    </sheetView>
  </sheetViews>
  <sheetFormatPr defaultRowHeight="15" x14ac:dyDescent="0.25"/>
  <cols>
    <col min="2" max="2" width="27" customWidth="1"/>
    <col min="3" max="3" width="16.85546875" customWidth="1"/>
    <col min="4" max="4" width="17.7109375" style="5" bestFit="1" customWidth="1"/>
    <col min="5" max="6" width="14" style="5" bestFit="1" customWidth="1"/>
    <col min="7" max="7" width="10" style="5" bestFit="1" customWidth="1"/>
    <col min="8" max="8" width="15.28515625" style="5" bestFit="1" customWidth="1"/>
    <col min="9" max="9" width="12" bestFit="1" customWidth="1"/>
    <col min="10" max="10" width="15" bestFit="1" customWidth="1"/>
    <col min="11" max="11" width="15.140625" customWidth="1"/>
    <col min="12" max="12" width="15.5703125" style="5" customWidth="1"/>
    <col min="13" max="13" width="9.85546875" bestFit="1" customWidth="1"/>
    <col min="14" max="14" width="9.85546875" customWidth="1"/>
    <col min="32" max="32" width="15.42578125" bestFit="1" customWidth="1"/>
  </cols>
  <sheetData>
    <row r="1" spans="1:32" x14ac:dyDescent="0.25">
      <c r="A1" s="1" t="s">
        <v>3</v>
      </c>
      <c r="B1" s="1" t="s">
        <v>0</v>
      </c>
      <c r="C1" s="1" t="s">
        <v>1</v>
      </c>
      <c r="D1" s="4" t="s">
        <v>12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17</v>
      </c>
      <c r="N1" s="1" t="s">
        <v>18</v>
      </c>
      <c r="O1" s="2">
        <v>44597</v>
      </c>
    </row>
    <row r="2" spans="1:32" x14ac:dyDescent="0.25">
      <c r="A2" s="3">
        <v>42094</v>
      </c>
      <c r="B2" s="1"/>
      <c r="C2" s="1"/>
      <c r="D2" s="4">
        <v>25000</v>
      </c>
      <c r="E2" s="5">
        <v>25000</v>
      </c>
      <c r="F2" s="5">
        <f>AF5</f>
        <v>25000</v>
      </c>
      <c r="Q2" t="s">
        <v>13</v>
      </c>
      <c r="R2">
        <f>SUM(L:L)</f>
        <v>743427</v>
      </c>
    </row>
    <row r="3" spans="1:32" x14ac:dyDescent="0.25">
      <c r="A3" s="2">
        <v>42095</v>
      </c>
      <c r="B3">
        <v>4</v>
      </c>
      <c r="C3">
        <v>2</v>
      </c>
      <c r="D3" s="5">
        <f>F2+G3-H3</f>
        <v>25000</v>
      </c>
      <c r="E3" s="5">
        <f>IF(K3,AF$5,D3)</f>
        <v>25000</v>
      </c>
      <c r="F3" s="5">
        <f>E3-J3</f>
        <v>25000</v>
      </c>
      <c r="G3" s="5">
        <f t="shared" ref="G3:G4" si="0">IF(700*C3+F2&gt;$AF$5,25000-F2,700*C3)</f>
        <v>0</v>
      </c>
      <c r="H3" s="5">
        <f>ROUNDUP(IF(C3=0,0.03/100*POWER(B3,1.5)*F2,0),0)</f>
        <v>0</v>
      </c>
      <c r="I3" t="b">
        <f>AND(B3&gt;15,C3&lt;=0.6)</f>
        <v>0</v>
      </c>
      <c r="J3">
        <f>IF(I3,IF(B3&lt;30,12000,24000),0)</f>
        <v>0</v>
      </c>
      <c r="K3" t="b">
        <f>F2+G3-H3-J3&lt;0</f>
        <v>0</v>
      </c>
      <c r="L3" s="5">
        <f>ROUNDUP(IF(K3,25000-D3,0),0)</f>
        <v>0</v>
      </c>
      <c r="M3" t="str">
        <f>CONCATENATE(IF(MONTH(A3) &lt; 10, CONCATENATE(0,MONTH(A3)),MONTH(A3)),"-",2015)</f>
        <v>04-2015</v>
      </c>
      <c r="N3">
        <f>L3/1000*11.74</f>
        <v>0</v>
      </c>
      <c r="O3" t="b">
        <f>AND(B3&gt;15,C3&lt;=0.6)</f>
        <v>0</v>
      </c>
      <c r="P3" t="b">
        <f>AND(C3&gt;15,D3&gt;0.6)</f>
        <v>0</v>
      </c>
    </row>
    <row r="4" spans="1:32" x14ac:dyDescent="0.25">
      <c r="A4" s="2">
        <v>42096</v>
      </c>
      <c r="B4">
        <v>2</v>
      </c>
      <c r="C4">
        <v>6</v>
      </c>
      <c r="D4" s="5">
        <f t="shared" ref="D4:D67" si="1">F3+G4-H4</f>
        <v>25000</v>
      </c>
      <c r="E4" s="5">
        <f t="shared" ref="E4:E67" si="2">IF(K4,AF$5,D4)</f>
        <v>25000</v>
      </c>
      <c r="F4" s="5">
        <f t="shared" ref="F4:F67" si="3">E4-J4</f>
        <v>25000</v>
      </c>
      <c r="G4" s="5">
        <f t="shared" si="0"/>
        <v>0</v>
      </c>
      <c r="H4" s="5">
        <f t="shared" ref="H4:H67" si="4">ROUNDUP(IF(C4=0,0.03/100*POWER(B4,1.5)*F3,0),0)</f>
        <v>0</v>
      </c>
      <c r="I4" t="b">
        <f t="shared" ref="I4:I67" si="5">AND(B4&gt;15,C4&lt;=0.6)</f>
        <v>0</v>
      </c>
      <c r="J4">
        <f t="shared" ref="J4:J67" si="6">IF(I4,IF(B4&lt;30,12000,24000),0)</f>
        <v>0</v>
      </c>
      <c r="K4" t="b">
        <f t="shared" ref="K4:K67" si="7">F3+G4-H4-J4&lt;0</f>
        <v>0</v>
      </c>
      <c r="L4" s="5">
        <f t="shared" ref="L4:L67" si="8">ROUNDUP(IF(K4,25000-D4,0),0)</f>
        <v>0</v>
      </c>
      <c r="M4" t="str">
        <f t="shared" ref="M4:M67" si="9">CONCATENATE(IF(MONTH(A4) &lt; 10, CONCATENATE(0,MONTH(A4)),MONTH(A4)),"-",2015)</f>
        <v>04-2015</v>
      </c>
      <c r="N4">
        <f t="shared" ref="N4:N67" si="10">L4/1000*11.74</f>
        <v>0</v>
      </c>
      <c r="O4" t="b">
        <f t="shared" ref="O4:O67" si="11">AND(B4&gt;15,C4&lt;=0.6)</f>
        <v>0</v>
      </c>
      <c r="P4" t="b">
        <f t="shared" ref="P4:P67" si="12">AND(C4&gt;15,D4&gt;0.6)</f>
        <v>0</v>
      </c>
      <c r="Q4" s="2" t="s">
        <v>14</v>
      </c>
      <c r="R4">
        <f>COUNTIF(B:B,"&lt;16")</f>
        <v>88</v>
      </c>
      <c r="AF4" s="1" t="s">
        <v>2</v>
      </c>
    </row>
    <row r="5" spans="1:32" x14ac:dyDescent="0.25">
      <c r="A5" s="2">
        <v>42097</v>
      </c>
      <c r="B5">
        <v>4</v>
      </c>
      <c r="C5">
        <v>1</v>
      </c>
      <c r="D5" s="5">
        <f t="shared" si="1"/>
        <v>25000</v>
      </c>
      <c r="E5" s="5">
        <f t="shared" si="2"/>
        <v>25000</v>
      </c>
      <c r="F5" s="5">
        <f t="shared" si="3"/>
        <v>25000</v>
      </c>
      <c r="G5" s="5">
        <f>IF(700*C5+F4&gt;$AF$5,25000-F4,700*C5)</f>
        <v>0</v>
      </c>
      <c r="H5" s="5">
        <f t="shared" si="4"/>
        <v>0</v>
      </c>
      <c r="I5" t="b">
        <f t="shared" si="5"/>
        <v>0</v>
      </c>
      <c r="J5">
        <f t="shared" si="6"/>
        <v>0</v>
      </c>
      <c r="K5" t="b">
        <f t="shared" si="7"/>
        <v>0</v>
      </c>
      <c r="L5" s="5">
        <f t="shared" si="8"/>
        <v>0</v>
      </c>
      <c r="M5" t="str">
        <f t="shared" si="9"/>
        <v>04-2015</v>
      </c>
      <c r="N5">
        <f t="shared" si="10"/>
        <v>0</v>
      </c>
      <c r="O5" t="b">
        <f t="shared" si="11"/>
        <v>0</v>
      </c>
      <c r="P5" t="b">
        <f t="shared" si="12"/>
        <v>0</v>
      </c>
      <c r="R5">
        <f>COUNTIF(O:O,TRUE)</f>
        <v>73</v>
      </c>
      <c r="AF5" s="1">
        <v>25000</v>
      </c>
    </row>
    <row r="6" spans="1:32" x14ac:dyDescent="0.25">
      <c r="A6" s="2">
        <v>42098</v>
      </c>
      <c r="B6">
        <v>4</v>
      </c>
      <c r="C6">
        <v>0.8</v>
      </c>
      <c r="D6" s="5">
        <f t="shared" si="1"/>
        <v>25000</v>
      </c>
      <c r="E6" s="5">
        <f t="shared" si="2"/>
        <v>25000</v>
      </c>
      <c r="F6" s="5">
        <f t="shared" si="3"/>
        <v>25000</v>
      </c>
      <c r="G6" s="5">
        <f t="shared" ref="G6:G69" si="13">IF(700*C6+F5&gt;$AF$5,25000-F5,700*C6)</f>
        <v>0</v>
      </c>
      <c r="H6" s="5">
        <f t="shared" si="4"/>
        <v>0</v>
      </c>
      <c r="I6" t="b">
        <f t="shared" si="5"/>
        <v>0</v>
      </c>
      <c r="J6">
        <f t="shared" si="6"/>
        <v>0</v>
      </c>
      <c r="K6" t="b">
        <f t="shared" si="7"/>
        <v>0</v>
      </c>
      <c r="L6" s="5">
        <f t="shared" si="8"/>
        <v>0</v>
      </c>
      <c r="M6" t="str">
        <f t="shared" si="9"/>
        <v>04-2015</v>
      </c>
      <c r="N6">
        <f t="shared" si="10"/>
        <v>0</v>
      </c>
      <c r="O6" t="b">
        <f t="shared" si="11"/>
        <v>0</v>
      </c>
      <c r="P6" t="b">
        <f t="shared" si="12"/>
        <v>0</v>
      </c>
      <c r="R6">
        <f>COUNTIF(P:P,TRUE)</f>
        <v>3</v>
      </c>
    </row>
    <row r="7" spans="1:32" x14ac:dyDescent="0.25">
      <c r="A7" s="2">
        <v>42099</v>
      </c>
      <c r="B7">
        <v>3</v>
      </c>
      <c r="C7">
        <v>0</v>
      </c>
      <c r="D7" s="5">
        <f>F6+G7-H7</f>
        <v>24961</v>
      </c>
      <c r="E7" s="5">
        <f t="shared" si="2"/>
        <v>24961</v>
      </c>
      <c r="F7" s="5">
        <f t="shared" si="3"/>
        <v>24961</v>
      </c>
      <c r="G7" s="5">
        <f t="shared" si="13"/>
        <v>0</v>
      </c>
      <c r="H7" s="5">
        <f t="shared" si="4"/>
        <v>39</v>
      </c>
      <c r="I7" t="b">
        <f t="shared" si="5"/>
        <v>0</v>
      </c>
      <c r="J7">
        <f t="shared" si="6"/>
        <v>0</v>
      </c>
      <c r="K7" t="b">
        <f t="shared" si="7"/>
        <v>0</v>
      </c>
      <c r="L7" s="5">
        <f t="shared" si="8"/>
        <v>0</v>
      </c>
      <c r="M7" t="str">
        <f t="shared" si="9"/>
        <v>04-2015</v>
      </c>
      <c r="N7">
        <f t="shared" si="10"/>
        <v>0</v>
      </c>
      <c r="O7" t="b">
        <f t="shared" si="11"/>
        <v>0</v>
      </c>
      <c r="P7" t="b">
        <f t="shared" si="12"/>
        <v>0</v>
      </c>
    </row>
    <row r="8" spans="1:32" x14ac:dyDescent="0.25">
      <c r="A8" s="2">
        <v>42100</v>
      </c>
      <c r="B8">
        <v>4</v>
      </c>
      <c r="C8">
        <v>0</v>
      </c>
      <c r="D8" s="5">
        <f t="shared" si="1"/>
        <v>24901</v>
      </c>
      <c r="E8" s="5">
        <f t="shared" si="2"/>
        <v>24901</v>
      </c>
      <c r="F8" s="5">
        <f t="shared" si="3"/>
        <v>24901</v>
      </c>
      <c r="G8" s="5">
        <f t="shared" si="13"/>
        <v>0</v>
      </c>
      <c r="H8" s="5">
        <f t="shared" si="4"/>
        <v>60</v>
      </c>
      <c r="I8" t="b">
        <f t="shared" si="5"/>
        <v>0</v>
      </c>
      <c r="J8">
        <f t="shared" si="6"/>
        <v>0</v>
      </c>
      <c r="K8" t="b">
        <f t="shared" si="7"/>
        <v>0</v>
      </c>
      <c r="L8" s="5">
        <f t="shared" si="8"/>
        <v>0</v>
      </c>
      <c r="M8" t="str">
        <f t="shared" si="9"/>
        <v>04-2015</v>
      </c>
      <c r="N8">
        <f t="shared" si="10"/>
        <v>0</v>
      </c>
      <c r="O8" t="b">
        <f t="shared" si="11"/>
        <v>0</v>
      </c>
      <c r="P8" t="b">
        <f t="shared" si="12"/>
        <v>0</v>
      </c>
      <c r="Q8" t="s">
        <v>15</v>
      </c>
      <c r="R8" s="2">
        <f>A38</f>
        <v>42130</v>
      </c>
      <c r="S8" s="5">
        <f>L38</f>
        <v>13172</v>
      </c>
    </row>
    <row r="9" spans="1:32" x14ac:dyDescent="0.25">
      <c r="A9" s="2">
        <v>42101</v>
      </c>
      <c r="B9">
        <v>4</v>
      </c>
      <c r="C9">
        <v>1</v>
      </c>
      <c r="D9" s="5">
        <f t="shared" si="1"/>
        <v>25000</v>
      </c>
      <c r="E9" s="5">
        <f t="shared" si="2"/>
        <v>25000</v>
      </c>
      <c r="F9" s="5">
        <f t="shared" si="3"/>
        <v>25000</v>
      </c>
      <c r="G9" s="5">
        <f t="shared" si="13"/>
        <v>99</v>
      </c>
      <c r="H9" s="5">
        <f t="shared" si="4"/>
        <v>0</v>
      </c>
      <c r="I9" t="b">
        <f t="shared" si="5"/>
        <v>0</v>
      </c>
      <c r="J9">
        <f t="shared" si="6"/>
        <v>0</v>
      </c>
      <c r="K9" t="b">
        <f t="shared" si="7"/>
        <v>0</v>
      </c>
      <c r="L9" s="5">
        <f t="shared" si="8"/>
        <v>0</v>
      </c>
      <c r="M9" t="str">
        <f t="shared" si="9"/>
        <v>04-2015</v>
      </c>
      <c r="N9">
        <f t="shared" si="10"/>
        <v>0</v>
      </c>
      <c r="O9" t="b">
        <f t="shared" si="11"/>
        <v>0</v>
      </c>
      <c r="P9" t="b">
        <f t="shared" si="12"/>
        <v>0</v>
      </c>
    </row>
    <row r="10" spans="1:32" x14ac:dyDescent="0.25">
      <c r="A10" s="2">
        <v>42102</v>
      </c>
      <c r="B10">
        <v>8</v>
      </c>
      <c r="C10">
        <v>1</v>
      </c>
      <c r="D10" s="5">
        <f t="shared" si="1"/>
        <v>25000</v>
      </c>
      <c r="E10" s="5">
        <f t="shared" si="2"/>
        <v>25000</v>
      </c>
      <c r="F10" s="5">
        <f t="shared" si="3"/>
        <v>25000</v>
      </c>
      <c r="G10" s="5">
        <f t="shared" si="13"/>
        <v>0</v>
      </c>
      <c r="H10" s="5">
        <f t="shared" si="4"/>
        <v>0</v>
      </c>
      <c r="I10" t="b">
        <f t="shared" si="5"/>
        <v>0</v>
      </c>
      <c r="J10">
        <f t="shared" si="6"/>
        <v>0</v>
      </c>
      <c r="K10" t="b">
        <f t="shared" si="7"/>
        <v>0</v>
      </c>
      <c r="L10" s="5">
        <f t="shared" si="8"/>
        <v>0</v>
      </c>
      <c r="M10" t="str">
        <f t="shared" si="9"/>
        <v>04-2015</v>
      </c>
      <c r="N10">
        <f t="shared" si="10"/>
        <v>0</v>
      </c>
      <c r="O10" t="b">
        <f t="shared" si="11"/>
        <v>0</v>
      </c>
      <c r="P10" t="b">
        <f t="shared" si="12"/>
        <v>0</v>
      </c>
    </row>
    <row r="11" spans="1:32" x14ac:dyDescent="0.25">
      <c r="A11" s="2">
        <v>42103</v>
      </c>
      <c r="B11">
        <v>6</v>
      </c>
      <c r="C11">
        <v>2</v>
      </c>
      <c r="D11" s="5">
        <f t="shared" si="1"/>
        <v>25000</v>
      </c>
      <c r="E11" s="5">
        <f t="shared" si="2"/>
        <v>25000</v>
      </c>
      <c r="F11" s="5">
        <f t="shared" si="3"/>
        <v>25000</v>
      </c>
      <c r="G11" s="5">
        <f t="shared" si="13"/>
        <v>0</v>
      </c>
      <c r="H11" s="5">
        <f t="shared" si="4"/>
        <v>0</v>
      </c>
      <c r="I11" t="b">
        <f t="shared" si="5"/>
        <v>0</v>
      </c>
      <c r="J11">
        <f t="shared" si="6"/>
        <v>0</v>
      </c>
      <c r="K11" t="b">
        <f t="shared" si="7"/>
        <v>0</v>
      </c>
      <c r="L11" s="5">
        <f t="shared" si="8"/>
        <v>0</v>
      </c>
      <c r="M11" t="str">
        <f t="shared" si="9"/>
        <v>04-2015</v>
      </c>
      <c r="N11">
        <f t="shared" si="10"/>
        <v>0</v>
      </c>
      <c r="O11" t="b">
        <f t="shared" si="11"/>
        <v>0</v>
      </c>
      <c r="P11" t="b">
        <f t="shared" si="12"/>
        <v>0</v>
      </c>
    </row>
    <row r="12" spans="1:32" x14ac:dyDescent="0.25">
      <c r="A12" s="2">
        <v>42104</v>
      </c>
      <c r="B12">
        <v>9</v>
      </c>
      <c r="C12">
        <v>2</v>
      </c>
      <c r="D12" s="5">
        <f t="shared" si="1"/>
        <v>25000</v>
      </c>
      <c r="E12" s="5">
        <f t="shared" si="2"/>
        <v>25000</v>
      </c>
      <c r="F12" s="5">
        <f t="shared" si="3"/>
        <v>25000</v>
      </c>
      <c r="G12" s="5">
        <f t="shared" si="13"/>
        <v>0</v>
      </c>
      <c r="H12" s="5">
        <f t="shared" si="4"/>
        <v>0</v>
      </c>
      <c r="I12" t="b">
        <f t="shared" si="5"/>
        <v>0</v>
      </c>
      <c r="J12">
        <f t="shared" si="6"/>
        <v>0</v>
      </c>
      <c r="K12" t="b">
        <f t="shared" si="7"/>
        <v>0</v>
      </c>
      <c r="L12" s="5">
        <f t="shared" si="8"/>
        <v>0</v>
      </c>
      <c r="M12" t="str">
        <f t="shared" si="9"/>
        <v>04-2015</v>
      </c>
      <c r="N12">
        <f t="shared" si="10"/>
        <v>0</v>
      </c>
      <c r="O12" t="b">
        <f t="shared" si="11"/>
        <v>0</v>
      </c>
      <c r="P12" t="b">
        <f t="shared" si="12"/>
        <v>0</v>
      </c>
    </row>
    <row r="13" spans="1:32" x14ac:dyDescent="0.25">
      <c r="A13" s="2">
        <v>42105</v>
      </c>
      <c r="B13">
        <v>12</v>
      </c>
      <c r="C13">
        <v>3</v>
      </c>
      <c r="D13" s="5">
        <f t="shared" si="1"/>
        <v>25000</v>
      </c>
      <c r="E13" s="5">
        <f t="shared" si="2"/>
        <v>25000</v>
      </c>
      <c r="F13" s="5">
        <f t="shared" si="3"/>
        <v>25000</v>
      </c>
      <c r="G13" s="5">
        <f t="shared" si="13"/>
        <v>0</v>
      </c>
      <c r="H13" s="5">
        <f t="shared" si="4"/>
        <v>0</v>
      </c>
      <c r="I13" t="b">
        <f t="shared" si="5"/>
        <v>0</v>
      </c>
      <c r="J13">
        <f t="shared" si="6"/>
        <v>0</v>
      </c>
      <c r="K13" t="b">
        <f t="shared" si="7"/>
        <v>0</v>
      </c>
      <c r="L13" s="5">
        <f t="shared" si="8"/>
        <v>0</v>
      </c>
      <c r="M13" t="str">
        <f t="shared" si="9"/>
        <v>04-2015</v>
      </c>
      <c r="N13">
        <f t="shared" si="10"/>
        <v>0</v>
      </c>
      <c r="O13" t="b">
        <f t="shared" si="11"/>
        <v>0</v>
      </c>
      <c r="P13" t="b">
        <f t="shared" si="12"/>
        <v>0</v>
      </c>
    </row>
    <row r="14" spans="1:32" x14ac:dyDescent="0.25">
      <c r="A14" s="2">
        <v>42106</v>
      </c>
      <c r="B14">
        <v>10</v>
      </c>
      <c r="C14">
        <v>2</v>
      </c>
      <c r="D14" s="5">
        <f t="shared" si="1"/>
        <v>25000</v>
      </c>
      <c r="E14" s="5">
        <f t="shared" si="2"/>
        <v>25000</v>
      </c>
      <c r="F14" s="5">
        <f t="shared" si="3"/>
        <v>25000</v>
      </c>
      <c r="G14" s="5">
        <f t="shared" si="13"/>
        <v>0</v>
      </c>
      <c r="H14" s="5">
        <f t="shared" si="4"/>
        <v>0</v>
      </c>
      <c r="I14" t="b">
        <f t="shared" si="5"/>
        <v>0</v>
      </c>
      <c r="J14">
        <f t="shared" si="6"/>
        <v>0</v>
      </c>
      <c r="K14" t="b">
        <f t="shared" si="7"/>
        <v>0</v>
      </c>
      <c r="L14" s="5">
        <f t="shared" si="8"/>
        <v>0</v>
      </c>
      <c r="M14" t="str">
        <f t="shared" si="9"/>
        <v>04-2015</v>
      </c>
      <c r="N14">
        <f t="shared" si="10"/>
        <v>0</v>
      </c>
      <c r="O14" t="b">
        <f t="shared" si="11"/>
        <v>0</v>
      </c>
      <c r="P14" t="b">
        <f t="shared" si="12"/>
        <v>0</v>
      </c>
    </row>
    <row r="15" spans="1:32" x14ac:dyDescent="0.25">
      <c r="A15" s="2">
        <v>42107</v>
      </c>
      <c r="B15">
        <v>8</v>
      </c>
      <c r="C15">
        <v>1</v>
      </c>
      <c r="D15" s="5">
        <f t="shared" si="1"/>
        <v>25000</v>
      </c>
      <c r="E15" s="5">
        <f t="shared" si="2"/>
        <v>25000</v>
      </c>
      <c r="F15" s="5">
        <f t="shared" si="3"/>
        <v>25000</v>
      </c>
      <c r="G15" s="5">
        <f t="shared" si="13"/>
        <v>0</v>
      </c>
      <c r="H15" s="5">
        <f t="shared" si="4"/>
        <v>0</v>
      </c>
      <c r="I15" t="b">
        <f t="shared" si="5"/>
        <v>0</v>
      </c>
      <c r="J15">
        <f t="shared" si="6"/>
        <v>0</v>
      </c>
      <c r="K15" t="b">
        <f t="shared" si="7"/>
        <v>0</v>
      </c>
      <c r="L15" s="5">
        <f t="shared" si="8"/>
        <v>0</v>
      </c>
      <c r="M15" t="str">
        <f t="shared" si="9"/>
        <v>04-2015</v>
      </c>
      <c r="N15">
        <f t="shared" si="10"/>
        <v>0</v>
      </c>
      <c r="O15" t="b">
        <f t="shared" si="11"/>
        <v>0</v>
      </c>
      <c r="P15" t="b">
        <f t="shared" si="12"/>
        <v>0</v>
      </c>
      <c r="Q15" t="s">
        <v>16</v>
      </c>
    </row>
    <row r="16" spans="1:32" x14ac:dyDescent="0.25">
      <c r="A16" s="2">
        <v>42108</v>
      </c>
      <c r="B16">
        <v>6</v>
      </c>
      <c r="C16">
        <v>0</v>
      </c>
      <c r="D16" s="5">
        <f t="shared" si="1"/>
        <v>24889</v>
      </c>
      <c r="E16" s="5">
        <f t="shared" si="2"/>
        <v>24889</v>
      </c>
      <c r="F16" s="5">
        <f t="shared" si="3"/>
        <v>24889</v>
      </c>
      <c r="G16" s="5">
        <f t="shared" si="13"/>
        <v>0</v>
      </c>
      <c r="H16" s="5">
        <f t="shared" si="4"/>
        <v>111</v>
      </c>
      <c r="I16" t="b">
        <f t="shared" si="5"/>
        <v>0</v>
      </c>
      <c r="J16">
        <f t="shared" si="6"/>
        <v>0</v>
      </c>
      <c r="K16" t="b">
        <f t="shared" si="7"/>
        <v>0</v>
      </c>
      <c r="L16" s="5">
        <f t="shared" si="8"/>
        <v>0</v>
      </c>
      <c r="M16" t="str">
        <f t="shared" si="9"/>
        <v>04-2015</v>
      </c>
      <c r="N16">
        <f t="shared" si="10"/>
        <v>0</v>
      </c>
      <c r="O16" t="b">
        <f t="shared" si="11"/>
        <v>0</v>
      </c>
      <c r="P16" t="b">
        <f t="shared" si="12"/>
        <v>0</v>
      </c>
    </row>
    <row r="17" spans="1:16" x14ac:dyDescent="0.25">
      <c r="A17" s="2">
        <v>42109</v>
      </c>
      <c r="B17">
        <v>14</v>
      </c>
      <c r="C17">
        <v>0</v>
      </c>
      <c r="D17" s="5">
        <f t="shared" si="1"/>
        <v>24497</v>
      </c>
      <c r="E17" s="5">
        <f t="shared" si="2"/>
        <v>24497</v>
      </c>
      <c r="F17" s="5">
        <f t="shared" si="3"/>
        <v>24497</v>
      </c>
      <c r="G17" s="5">
        <f t="shared" si="13"/>
        <v>0</v>
      </c>
      <c r="H17" s="5">
        <f t="shared" si="4"/>
        <v>392</v>
      </c>
      <c r="I17" t="b">
        <f t="shared" si="5"/>
        <v>0</v>
      </c>
      <c r="J17">
        <f t="shared" si="6"/>
        <v>0</v>
      </c>
      <c r="K17" t="b">
        <f t="shared" si="7"/>
        <v>0</v>
      </c>
      <c r="L17" s="5">
        <f t="shared" si="8"/>
        <v>0</v>
      </c>
      <c r="M17" t="str">
        <f t="shared" si="9"/>
        <v>04-2015</v>
      </c>
      <c r="N17">
        <f t="shared" si="10"/>
        <v>0</v>
      </c>
      <c r="O17" t="b">
        <f t="shared" si="11"/>
        <v>0</v>
      </c>
      <c r="P17" t="b">
        <f t="shared" si="12"/>
        <v>0</v>
      </c>
    </row>
    <row r="18" spans="1:16" x14ac:dyDescent="0.25">
      <c r="A18" s="2">
        <v>42110</v>
      </c>
      <c r="B18">
        <v>10</v>
      </c>
      <c r="C18">
        <v>0</v>
      </c>
      <c r="D18" s="5">
        <f t="shared" si="1"/>
        <v>24264</v>
      </c>
      <c r="E18" s="5">
        <f t="shared" si="2"/>
        <v>24264</v>
      </c>
      <c r="F18" s="5">
        <f t="shared" si="3"/>
        <v>24264</v>
      </c>
      <c r="G18" s="5">
        <f t="shared" si="13"/>
        <v>0</v>
      </c>
      <c r="H18" s="5">
        <f t="shared" si="4"/>
        <v>233</v>
      </c>
      <c r="I18" t="b">
        <f t="shared" si="5"/>
        <v>0</v>
      </c>
      <c r="J18">
        <f t="shared" si="6"/>
        <v>0</v>
      </c>
      <c r="K18" t="b">
        <f t="shared" si="7"/>
        <v>0</v>
      </c>
      <c r="L18" s="5">
        <f t="shared" si="8"/>
        <v>0</v>
      </c>
      <c r="M18" t="str">
        <f t="shared" si="9"/>
        <v>04-2015</v>
      </c>
      <c r="N18">
        <f t="shared" si="10"/>
        <v>0</v>
      </c>
      <c r="O18" t="b">
        <f t="shared" si="11"/>
        <v>0</v>
      </c>
      <c r="P18" t="b">
        <f t="shared" si="12"/>
        <v>0</v>
      </c>
    </row>
    <row r="19" spans="1:16" x14ac:dyDescent="0.25">
      <c r="A19" s="2">
        <v>42111</v>
      </c>
      <c r="B19">
        <v>6</v>
      </c>
      <c r="C19">
        <v>0</v>
      </c>
      <c r="D19" s="5">
        <f t="shared" si="1"/>
        <v>24157</v>
      </c>
      <c r="E19" s="5">
        <f t="shared" si="2"/>
        <v>24157</v>
      </c>
      <c r="F19" s="5">
        <f t="shared" si="3"/>
        <v>24157</v>
      </c>
      <c r="G19" s="5">
        <f t="shared" si="13"/>
        <v>0</v>
      </c>
      <c r="H19" s="5">
        <f t="shared" si="4"/>
        <v>107</v>
      </c>
      <c r="I19" t="b">
        <f t="shared" si="5"/>
        <v>0</v>
      </c>
      <c r="J19">
        <f t="shared" si="6"/>
        <v>0</v>
      </c>
      <c r="K19" t="b">
        <f t="shared" si="7"/>
        <v>0</v>
      </c>
      <c r="L19" s="5">
        <f t="shared" si="8"/>
        <v>0</v>
      </c>
      <c r="M19" t="str">
        <f t="shared" si="9"/>
        <v>04-2015</v>
      </c>
      <c r="N19">
        <f t="shared" si="10"/>
        <v>0</v>
      </c>
      <c r="O19" t="b">
        <f t="shared" si="11"/>
        <v>0</v>
      </c>
      <c r="P19" t="b">
        <f t="shared" si="12"/>
        <v>0</v>
      </c>
    </row>
    <row r="20" spans="1:16" x14ac:dyDescent="0.25">
      <c r="A20" s="2">
        <v>42112</v>
      </c>
      <c r="B20">
        <v>4</v>
      </c>
      <c r="C20">
        <v>0</v>
      </c>
      <c r="D20" s="5">
        <f t="shared" si="1"/>
        <v>24099</v>
      </c>
      <c r="E20" s="5">
        <f t="shared" si="2"/>
        <v>24099</v>
      </c>
      <c r="F20" s="5">
        <f t="shared" si="3"/>
        <v>24099</v>
      </c>
      <c r="G20" s="5">
        <f t="shared" si="13"/>
        <v>0</v>
      </c>
      <c r="H20" s="5">
        <f t="shared" si="4"/>
        <v>58</v>
      </c>
      <c r="I20" t="b">
        <f t="shared" si="5"/>
        <v>0</v>
      </c>
      <c r="J20">
        <f t="shared" si="6"/>
        <v>0</v>
      </c>
      <c r="K20" t="b">
        <f t="shared" si="7"/>
        <v>0</v>
      </c>
      <c r="L20" s="5">
        <f t="shared" si="8"/>
        <v>0</v>
      </c>
      <c r="M20" t="str">
        <f t="shared" si="9"/>
        <v>04-2015</v>
      </c>
      <c r="N20">
        <f t="shared" si="10"/>
        <v>0</v>
      </c>
      <c r="O20" t="b">
        <f t="shared" si="11"/>
        <v>0</v>
      </c>
      <c r="P20" t="b">
        <f t="shared" si="12"/>
        <v>0</v>
      </c>
    </row>
    <row r="21" spans="1:16" x14ac:dyDescent="0.25">
      <c r="A21" s="2">
        <v>42113</v>
      </c>
      <c r="B21">
        <v>7</v>
      </c>
      <c r="C21">
        <v>0</v>
      </c>
      <c r="D21" s="5">
        <f t="shared" si="1"/>
        <v>23965</v>
      </c>
      <c r="E21" s="5">
        <f t="shared" si="2"/>
        <v>23965</v>
      </c>
      <c r="F21" s="5">
        <f t="shared" si="3"/>
        <v>23965</v>
      </c>
      <c r="G21" s="5">
        <f t="shared" si="13"/>
        <v>0</v>
      </c>
      <c r="H21" s="5">
        <f t="shared" si="4"/>
        <v>134</v>
      </c>
      <c r="I21" t="b">
        <f t="shared" si="5"/>
        <v>0</v>
      </c>
      <c r="J21">
        <f t="shared" si="6"/>
        <v>0</v>
      </c>
      <c r="K21" t="b">
        <f t="shared" si="7"/>
        <v>0</v>
      </c>
      <c r="L21" s="5">
        <f t="shared" si="8"/>
        <v>0</v>
      </c>
      <c r="M21" t="str">
        <f t="shared" si="9"/>
        <v>04-2015</v>
      </c>
      <c r="N21">
        <f t="shared" si="10"/>
        <v>0</v>
      </c>
      <c r="O21" t="b">
        <f t="shared" si="11"/>
        <v>0</v>
      </c>
      <c r="P21" t="b">
        <f t="shared" si="12"/>
        <v>0</v>
      </c>
    </row>
    <row r="22" spans="1:16" x14ac:dyDescent="0.25">
      <c r="A22" s="2">
        <v>42114</v>
      </c>
      <c r="B22">
        <v>10</v>
      </c>
      <c r="C22">
        <v>1</v>
      </c>
      <c r="D22" s="5">
        <f t="shared" si="1"/>
        <v>24665</v>
      </c>
      <c r="E22" s="5">
        <f t="shared" si="2"/>
        <v>24665</v>
      </c>
      <c r="F22" s="5">
        <f t="shared" si="3"/>
        <v>24665</v>
      </c>
      <c r="G22" s="5">
        <f t="shared" si="13"/>
        <v>700</v>
      </c>
      <c r="H22" s="5">
        <f t="shared" si="4"/>
        <v>0</v>
      </c>
      <c r="I22" t="b">
        <f t="shared" si="5"/>
        <v>0</v>
      </c>
      <c r="J22">
        <f t="shared" si="6"/>
        <v>0</v>
      </c>
      <c r="K22" t="b">
        <f t="shared" si="7"/>
        <v>0</v>
      </c>
      <c r="L22" s="5">
        <f t="shared" si="8"/>
        <v>0</v>
      </c>
      <c r="M22" t="str">
        <f t="shared" si="9"/>
        <v>04-2015</v>
      </c>
      <c r="N22">
        <f t="shared" si="10"/>
        <v>0</v>
      </c>
      <c r="O22" t="b">
        <f t="shared" si="11"/>
        <v>0</v>
      </c>
      <c r="P22" t="b">
        <f t="shared" si="12"/>
        <v>0</v>
      </c>
    </row>
    <row r="23" spans="1:16" x14ac:dyDescent="0.25">
      <c r="A23" s="2">
        <v>42115</v>
      </c>
      <c r="B23">
        <v>11</v>
      </c>
      <c r="C23">
        <v>3.2</v>
      </c>
      <c r="D23" s="5">
        <f t="shared" si="1"/>
        <v>25000</v>
      </c>
      <c r="E23" s="5">
        <f t="shared" si="2"/>
        <v>25000</v>
      </c>
      <c r="F23" s="5">
        <f t="shared" si="3"/>
        <v>25000</v>
      </c>
      <c r="G23" s="5">
        <f t="shared" si="13"/>
        <v>335</v>
      </c>
      <c r="H23" s="5">
        <f t="shared" si="4"/>
        <v>0</v>
      </c>
      <c r="I23" t="b">
        <f t="shared" si="5"/>
        <v>0</v>
      </c>
      <c r="J23">
        <f t="shared" si="6"/>
        <v>0</v>
      </c>
      <c r="K23" t="b">
        <f t="shared" si="7"/>
        <v>0</v>
      </c>
      <c r="L23" s="5">
        <f t="shared" si="8"/>
        <v>0</v>
      </c>
      <c r="M23" t="str">
        <f t="shared" si="9"/>
        <v>04-2015</v>
      </c>
      <c r="N23">
        <f t="shared" si="10"/>
        <v>0</v>
      </c>
      <c r="O23" t="b">
        <f t="shared" si="11"/>
        <v>0</v>
      </c>
      <c r="P23" t="b">
        <f t="shared" si="12"/>
        <v>0</v>
      </c>
    </row>
    <row r="24" spans="1:16" x14ac:dyDescent="0.25">
      <c r="A24" s="2">
        <v>42116</v>
      </c>
      <c r="B24">
        <v>8</v>
      </c>
      <c r="C24">
        <v>2.2000000000000002</v>
      </c>
      <c r="D24" s="5">
        <f t="shared" si="1"/>
        <v>25000</v>
      </c>
      <c r="E24" s="5">
        <f t="shared" si="2"/>
        <v>25000</v>
      </c>
      <c r="F24" s="5">
        <f t="shared" si="3"/>
        <v>25000</v>
      </c>
      <c r="G24" s="5">
        <f t="shared" si="13"/>
        <v>0</v>
      </c>
      <c r="H24" s="5">
        <f t="shared" si="4"/>
        <v>0</v>
      </c>
      <c r="I24" t="b">
        <f t="shared" si="5"/>
        <v>0</v>
      </c>
      <c r="J24">
        <f t="shared" si="6"/>
        <v>0</v>
      </c>
      <c r="K24" t="b">
        <f t="shared" si="7"/>
        <v>0</v>
      </c>
      <c r="L24" s="5">
        <f t="shared" si="8"/>
        <v>0</v>
      </c>
      <c r="M24" t="str">
        <f t="shared" si="9"/>
        <v>04-2015</v>
      </c>
      <c r="N24">
        <f t="shared" si="10"/>
        <v>0</v>
      </c>
      <c r="O24" t="b">
        <f t="shared" si="11"/>
        <v>0</v>
      </c>
      <c r="P24" t="b">
        <f t="shared" si="12"/>
        <v>0</v>
      </c>
    </row>
    <row r="25" spans="1:16" x14ac:dyDescent="0.25">
      <c r="A25" s="2">
        <v>42117</v>
      </c>
      <c r="B25">
        <v>11</v>
      </c>
      <c r="C25">
        <v>1</v>
      </c>
      <c r="D25" s="5">
        <f t="shared" si="1"/>
        <v>25000</v>
      </c>
      <c r="E25" s="5">
        <f t="shared" si="2"/>
        <v>25000</v>
      </c>
      <c r="F25" s="5">
        <f t="shared" si="3"/>
        <v>25000</v>
      </c>
      <c r="G25" s="5">
        <f t="shared" si="13"/>
        <v>0</v>
      </c>
      <c r="H25" s="5">
        <f t="shared" si="4"/>
        <v>0</v>
      </c>
      <c r="I25" t="b">
        <f t="shared" si="5"/>
        <v>0</v>
      </c>
      <c r="J25">
        <f t="shared" si="6"/>
        <v>0</v>
      </c>
      <c r="K25" t="b">
        <f t="shared" si="7"/>
        <v>0</v>
      </c>
      <c r="L25" s="5">
        <f t="shared" si="8"/>
        <v>0</v>
      </c>
      <c r="M25" t="str">
        <f t="shared" si="9"/>
        <v>04-2015</v>
      </c>
      <c r="N25">
        <f t="shared" si="10"/>
        <v>0</v>
      </c>
      <c r="O25" t="b">
        <f t="shared" si="11"/>
        <v>0</v>
      </c>
      <c r="P25" t="b">
        <f t="shared" si="12"/>
        <v>0</v>
      </c>
    </row>
    <row r="26" spans="1:16" x14ac:dyDescent="0.25">
      <c r="A26" s="2">
        <v>42118</v>
      </c>
      <c r="B26">
        <v>12</v>
      </c>
      <c r="C26">
        <v>1</v>
      </c>
      <c r="D26" s="5">
        <f t="shared" si="1"/>
        <v>25000</v>
      </c>
      <c r="E26" s="5">
        <f t="shared" si="2"/>
        <v>25000</v>
      </c>
      <c r="F26" s="5">
        <f t="shared" si="3"/>
        <v>25000</v>
      </c>
      <c r="G26" s="5">
        <f t="shared" si="13"/>
        <v>0</v>
      </c>
      <c r="H26" s="5">
        <f t="shared" si="4"/>
        <v>0</v>
      </c>
      <c r="I26" t="b">
        <f t="shared" si="5"/>
        <v>0</v>
      </c>
      <c r="J26">
        <f t="shared" si="6"/>
        <v>0</v>
      </c>
      <c r="K26" t="b">
        <f t="shared" si="7"/>
        <v>0</v>
      </c>
      <c r="L26" s="5">
        <f t="shared" si="8"/>
        <v>0</v>
      </c>
      <c r="M26" t="str">
        <f t="shared" si="9"/>
        <v>04-2015</v>
      </c>
      <c r="N26">
        <f t="shared" si="10"/>
        <v>0</v>
      </c>
      <c r="O26" t="b">
        <f t="shared" si="11"/>
        <v>0</v>
      </c>
      <c r="P26" t="b">
        <f t="shared" si="12"/>
        <v>0</v>
      </c>
    </row>
    <row r="27" spans="1:16" x14ac:dyDescent="0.25">
      <c r="A27" s="2">
        <v>42119</v>
      </c>
      <c r="B27">
        <v>14</v>
      </c>
      <c r="C27">
        <v>1</v>
      </c>
      <c r="D27" s="5">
        <f t="shared" si="1"/>
        <v>25000</v>
      </c>
      <c r="E27" s="5">
        <f t="shared" si="2"/>
        <v>25000</v>
      </c>
      <c r="F27" s="5">
        <f t="shared" si="3"/>
        <v>25000</v>
      </c>
      <c r="G27" s="5">
        <f t="shared" si="13"/>
        <v>0</v>
      </c>
      <c r="H27" s="5">
        <f t="shared" si="4"/>
        <v>0</v>
      </c>
      <c r="I27" t="b">
        <f t="shared" si="5"/>
        <v>0</v>
      </c>
      <c r="J27">
        <f t="shared" si="6"/>
        <v>0</v>
      </c>
      <c r="K27" t="b">
        <f t="shared" si="7"/>
        <v>0</v>
      </c>
      <c r="L27" s="5">
        <f t="shared" si="8"/>
        <v>0</v>
      </c>
      <c r="M27" t="str">
        <f t="shared" si="9"/>
        <v>04-2015</v>
      </c>
      <c r="N27">
        <f t="shared" si="10"/>
        <v>0</v>
      </c>
      <c r="O27" t="b">
        <f t="shared" si="11"/>
        <v>0</v>
      </c>
      <c r="P27" t="b">
        <f t="shared" si="12"/>
        <v>0</v>
      </c>
    </row>
    <row r="28" spans="1:16" x14ac:dyDescent="0.25">
      <c r="A28" s="2">
        <v>42120</v>
      </c>
      <c r="B28">
        <v>16</v>
      </c>
      <c r="C28">
        <v>0</v>
      </c>
      <c r="D28" s="5">
        <f t="shared" si="1"/>
        <v>24520</v>
      </c>
      <c r="E28" s="5">
        <f t="shared" si="2"/>
        <v>24520</v>
      </c>
      <c r="F28" s="5">
        <f t="shared" si="3"/>
        <v>12520</v>
      </c>
      <c r="G28" s="5">
        <f t="shared" si="13"/>
        <v>0</v>
      </c>
      <c r="H28" s="5">
        <f t="shared" si="4"/>
        <v>480</v>
      </c>
      <c r="I28" t="b">
        <f t="shared" si="5"/>
        <v>1</v>
      </c>
      <c r="J28">
        <f t="shared" si="6"/>
        <v>12000</v>
      </c>
      <c r="K28" t="b">
        <f t="shared" si="7"/>
        <v>0</v>
      </c>
      <c r="L28" s="5">
        <f t="shared" si="8"/>
        <v>0</v>
      </c>
      <c r="M28" t="str">
        <f t="shared" si="9"/>
        <v>04-2015</v>
      </c>
      <c r="N28">
        <f t="shared" si="10"/>
        <v>0</v>
      </c>
      <c r="O28" t="b">
        <f t="shared" si="11"/>
        <v>1</v>
      </c>
      <c r="P28" t="b">
        <f t="shared" si="12"/>
        <v>0</v>
      </c>
    </row>
    <row r="29" spans="1:16" x14ac:dyDescent="0.25">
      <c r="A29" s="2">
        <v>42121</v>
      </c>
      <c r="B29">
        <v>16</v>
      </c>
      <c r="C29">
        <v>1</v>
      </c>
      <c r="D29" s="5">
        <f t="shared" si="1"/>
        <v>13220</v>
      </c>
      <c r="E29" s="5">
        <f t="shared" si="2"/>
        <v>13220</v>
      </c>
      <c r="F29" s="5">
        <f t="shared" si="3"/>
        <v>13220</v>
      </c>
      <c r="G29" s="5">
        <f t="shared" si="13"/>
        <v>700</v>
      </c>
      <c r="H29" s="5">
        <f t="shared" si="4"/>
        <v>0</v>
      </c>
      <c r="I29" t="b">
        <f t="shared" si="5"/>
        <v>0</v>
      </c>
      <c r="J29">
        <f t="shared" si="6"/>
        <v>0</v>
      </c>
      <c r="K29" t="b">
        <f t="shared" si="7"/>
        <v>0</v>
      </c>
      <c r="L29" s="5">
        <f t="shared" si="8"/>
        <v>0</v>
      </c>
      <c r="M29" t="str">
        <f t="shared" si="9"/>
        <v>04-2015</v>
      </c>
      <c r="N29">
        <f t="shared" si="10"/>
        <v>0</v>
      </c>
      <c r="O29" t="b">
        <f t="shared" si="11"/>
        <v>0</v>
      </c>
      <c r="P29" t="b">
        <f t="shared" si="12"/>
        <v>0</v>
      </c>
    </row>
    <row r="30" spans="1:16" x14ac:dyDescent="0.25">
      <c r="A30" s="2">
        <v>42122</v>
      </c>
      <c r="B30">
        <v>6</v>
      </c>
      <c r="C30">
        <v>2</v>
      </c>
      <c r="D30" s="5">
        <f t="shared" si="1"/>
        <v>14620</v>
      </c>
      <c r="E30" s="5">
        <f t="shared" si="2"/>
        <v>14620</v>
      </c>
      <c r="F30" s="5">
        <f t="shared" si="3"/>
        <v>14620</v>
      </c>
      <c r="G30" s="5">
        <f t="shared" si="13"/>
        <v>1400</v>
      </c>
      <c r="H30" s="5">
        <f t="shared" si="4"/>
        <v>0</v>
      </c>
      <c r="I30" t="b">
        <f t="shared" si="5"/>
        <v>0</v>
      </c>
      <c r="J30">
        <f t="shared" si="6"/>
        <v>0</v>
      </c>
      <c r="K30" t="b">
        <f t="shared" si="7"/>
        <v>0</v>
      </c>
      <c r="L30" s="5">
        <f t="shared" si="8"/>
        <v>0</v>
      </c>
      <c r="M30" t="str">
        <f t="shared" si="9"/>
        <v>04-2015</v>
      </c>
      <c r="N30">
        <f t="shared" si="10"/>
        <v>0</v>
      </c>
      <c r="O30" t="b">
        <f t="shared" si="11"/>
        <v>0</v>
      </c>
      <c r="P30" t="b">
        <f t="shared" si="12"/>
        <v>0</v>
      </c>
    </row>
    <row r="31" spans="1:16" x14ac:dyDescent="0.25">
      <c r="A31" s="2">
        <v>42123</v>
      </c>
      <c r="B31">
        <v>7</v>
      </c>
      <c r="C31">
        <v>0</v>
      </c>
      <c r="D31" s="5">
        <f t="shared" si="1"/>
        <v>14538</v>
      </c>
      <c r="E31" s="5">
        <f t="shared" si="2"/>
        <v>14538</v>
      </c>
      <c r="F31" s="5">
        <f t="shared" si="3"/>
        <v>14538</v>
      </c>
      <c r="G31" s="5">
        <f t="shared" si="13"/>
        <v>0</v>
      </c>
      <c r="H31" s="5">
        <f t="shared" si="4"/>
        <v>82</v>
      </c>
      <c r="I31" t="b">
        <f t="shared" si="5"/>
        <v>0</v>
      </c>
      <c r="J31">
        <f t="shared" si="6"/>
        <v>0</v>
      </c>
      <c r="K31" t="b">
        <f t="shared" si="7"/>
        <v>0</v>
      </c>
      <c r="L31" s="5">
        <f t="shared" si="8"/>
        <v>0</v>
      </c>
      <c r="M31" t="str">
        <f t="shared" si="9"/>
        <v>04-2015</v>
      </c>
      <c r="N31">
        <f t="shared" si="10"/>
        <v>0</v>
      </c>
      <c r="O31" t="b">
        <f t="shared" si="11"/>
        <v>0</v>
      </c>
      <c r="P31" t="b">
        <f t="shared" si="12"/>
        <v>0</v>
      </c>
    </row>
    <row r="32" spans="1:16" x14ac:dyDescent="0.25">
      <c r="A32" s="2">
        <v>42124</v>
      </c>
      <c r="B32">
        <v>10</v>
      </c>
      <c r="C32">
        <v>0</v>
      </c>
      <c r="D32" s="5">
        <f t="shared" si="1"/>
        <v>14400</v>
      </c>
      <c r="E32" s="5">
        <f t="shared" si="2"/>
        <v>14400</v>
      </c>
      <c r="F32" s="5">
        <f t="shared" si="3"/>
        <v>14400</v>
      </c>
      <c r="G32" s="5">
        <f t="shared" si="13"/>
        <v>0</v>
      </c>
      <c r="H32" s="5">
        <f t="shared" si="4"/>
        <v>138</v>
      </c>
      <c r="I32" t="b">
        <f t="shared" si="5"/>
        <v>0</v>
      </c>
      <c r="J32">
        <f t="shared" si="6"/>
        <v>0</v>
      </c>
      <c r="K32" t="b">
        <f t="shared" si="7"/>
        <v>0</v>
      </c>
      <c r="L32" s="5">
        <f t="shared" si="8"/>
        <v>0</v>
      </c>
      <c r="M32" t="str">
        <f t="shared" si="9"/>
        <v>04-2015</v>
      </c>
      <c r="N32">
        <f t="shared" si="10"/>
        <v>0</v>
      </c>
      <c r="O32" t="b">
        <f t="shared" si="11"/>
        <v>0</v>
      </c>
      <c r="P32" t="b">
        <f t="shared" si="12"/>
        <v>0</v>
      </c>
    </row>
    <row r="33" spans="1:16" x14ac:dyDescent="0.25">
      <c r="A33" s="2">
        <v>42125</v>
      </c>
      <c r="B33">
        <v>10</v>
      </c>
      <c r="C33">
        <v>4</v>
      </c>
      <c r="D33" s="5">
        <f t="shared" si="1"/>
        <v>17200</v>
      </c>
      <c r="E33" s="5">
        <f t="shared" si="2"/>
        <v>17200</v>
      </c>
      <c r="F33" s="5">
        <f t="shared" si="3"/>
        <v>17200</v>
      </c>
      <c r="G33" s="5">
        <f t="shared" si="13"/>
        <v>2800</v>
      </c>
      <c r="H33" s="5">
        <f t="shared" si="4"/>
        <v>0</v>
      </c>
      <c r="I33" t="b">
        <f t="shared" si="5"/>
        <v>0</v>
      </c>
      <c r="J33">
        <f t="shared" si="6"/>
        <v>0</v>
      </c>
      <c r="K33" t="b">
        <f t="shared" si="7"/>
        <v>0</v>
      </c>
      <c r="L33" s="5">
        <f t="shared" si="8"/>
        <v>0</v>
      </c>
      <c r="M33" t="str">
        <f t="shared" si="9"/>
        <v>05-2015</v>
      </c>
      <c r="N33">
        <f t="shared" si="10"/>
        <v>0</v>
      </c>
      <c r="O33" t="b">
        <f t="shared" si="11"/>
        <v>0</v>
      </c>
      <c r="P33" t="b">
        <f t="shared" si="12"/>
        <v>0</v>
      </c>
    </row>
    <row r="34" spans="1:16" x14ac:dyDescent="0.25">
      <c r="A34" s="2">
        <v>42126</v>
      </c>
      <c r="B34">
        <v>7</v>
      </c>
      <c r="C34">
        <v>5</v>
      </c>
      <c r="D34" s="5">
        <f t="shared" si="1"/>
        <v>20700</v>
      </c>
      <c r="E34" s="5">
        <f t="shared" si="2"/>
        <v>20700</v>
      </c>
      <c r="F34" s="5">
        <f t="shared" si="3"/>
        <v>20700</v>
      </c>
      <c r="G34" s="5">
        <f t="shared" si="13"/>
        <v>3500</v>
      </c>
      <c r="H34" s="5">
        <f t="shared" si="4"/>
        <v>0</v>
      </c>
      <c r="I34" t="b">
        <f t="shared" si="5"/>
        <v>0</v>
      </c>
      <c r="J34">
        <f t="shared" si="6"/>
        <v>0</v>
      </c>
      <c r="K34" t="b">
        <f t="shared" si="7"/>
        <v>0</v>
      </c>
      <c r="L34" s="5">
        <f t="shared" si="8"/>
        <v>0</v>
      </c>
      <c r="M34" t="str">
        <f t="shared" si="9"/>
        <v>05-2015</v>
      </c>
      <c r="N34">
        <f t="shared" si="10"/>
        <v>0</v>
      </c>
      <c r="O34" t="b">
        <f t="shared" si="11"/>
        <v>0</v>
      </c>
      <c r="P34" t="b">
        <f t="shared" si="12"/>
        <v>0</v>
      </c>
    </row>
    <row r="35" spans="1:16" x14ac:dyDescent="0.25">
      <c r="A35" s="2">
        <v>42127</v>
      </c>
      <c r="B35">
        <v>9</v>
      </c>
      <c r="C35">
        <v>4</v>
      </c>
      <c r="D35" s="5">
        <f t="shared" si="1"/>
        <v>23500</v>
      </c>
      <c r="E35" s="5">
        <f t="shared" si="2"/>
        <v>23500</v>
      </c>
      <c r="F35" s="5">
        <f t="shared" si="3"/>
        <v>23500</v>
      </c>
      <c r="G35" s="5">
        <f t="shared" si="13"/>
        <v>2800</v>
      </c>
      <c r="H35" s="5">
        <f t="shared" si="4"/>
        <v>0</v>
      </c>
      <c r="I35" t="b">
        <f t="shared" si="5"/>
        <v>0</v>
      </c>
      <c r="J35">
        <f t="shared" si="6"/>
        <v>0</v>
      </c>
      <c r="K35" t="b">
        <f t="shared" si="7"/>
        <v>0</v>
      </c>
      <c r="L35" s="5">
        <f t="shared" si="8"/>
        <v>0</v>
      </c>
      <c r="M35" t="str">
        <f t="shared" si="9"/>
        <v>05-2015</v>
      </c>
      <c r="N35">
        <f t="shared" si="10"/>
        <v>0</v>
      </c>
      <c r="O35" t="b">
        <f t="shared" si="11"/>
        <v>0</v>
      </c>
      <c r="P35" t="b">
        <f t="shared" si="12"/>
        <v>0</v>
      </c>
    </row>
    <row r="36" spans="1:16" x14ac:dyDescent="0.25">
      <c r="A36" s="2">
        <v>42128</v>
      </c>
      <c r="B36">
        <v>15</v>
      </c>
      <c r="C36">
        <v>0.4</v>
      </c>
      <c r="D36" s="5">
        <f t="shared" si="1"/>
        <v>23780</v>
      </c>
      <c r="E36" s="5">
        <f t="shared" si="2"/>
        <v>23780</v>
      </c>
      <c r="F36" s="5">
        <f t="shared" si="3"/>
        <v>23780</v>
      </c>
      <c r="G36" s="5">
        <f t="shared" si="13"/>
        <v>280</v>
      </c>
      <c r="H36" s="5">
        <f t="shared" si="4"/>
        <v>0</v>
      </c>
      <c r="I36" t="b">
        <f t="shared" si="5"/>
        <v>0</v>
      </c>
      <c r="J36">
        <f t="shared" si="6"/>
        <v>0</v>
      </c>
      <c r="K36" t="b">
        <f t="shared" si="7"/>
        <v>0</v>
      </c>
      <c r="L36" s="5">
        <f t="shared" si="8"/>
        <v>0</v>
      </c>
      <c r="M36" t="str">
        <f t="shared" si="9"/>
        <v>05-2015</v>
      </c>
      <c r="N36">
        <f t="shared" si="10"/>
        <v>0</v>
      </c>
      <c r="O36" t="b">
        <f t="shared" si="11"/>
        <v>0</v>
      </c>
      <c r="P36" t="b">
        <f t="shared" si="12"/>
        <v>0</v>
      </c>
    </row>
    <row r="37" spans="1:16" x14ac:dyDescent="0.25">
      <c r="A37" s="2">
        <v>42129</v>
      </c>
      <c r="B37">
        <v>18</v>
      </c>
      <c r="C37">
        <v>0.4</v>
      </c>
      <c r="D37" s="5">
        <f t="shared" si="1"/>
        <v>24060</v>
      </c>
      <c r="E37" s="5">
        <f t="shared" si="2"/>
        <v>24060</v>
      </c>
      <c r="F37" s="5">
        <f t="shared" si="3"/>
        <v>12060</v>
      </c>
      <c r="G37" s="5">
        <f t="shared" si="13"/>
        <v>280</v>
      </c>
      <c r="H37" s="5">
        <f t="shared" si="4"/>
        <v>0</v>
      </c>
      <c r="I37" t="b">
        <f t="shared" si="5"/>
        <v>1</v>
      </c>
      <c r="J37">
        <f t="shared" si="6"/>
        <v>12000</v>
      </c>
      <c r="K37" t="b">
        <f t="shared" si="7"/>
        <v>0</v>
      </c>
      <c r="L37" s="5">
        <f t="shared" si="8"/>
        <v>0</v>
      </c>
      <c r="M37" t="str">
        <f t="shared" si="9"/>
        <v>05-2015</v>
      </c>
      <c r="N37">
        <f t="shared" si="10"/>
        <v>0</v>
      </c>
      <c r="O37" t="b">
        <f t="shared" si="11"/>
        <v>1</v>
      </c>
      <c r="P37" t="b">
        <f t="shared" si="12"/>
        <v>0</v>
      </c>
    </row>
    <row r="38" spans="1:16" s="7" customFormat="1" x14ac:dyDescent="0.25">
      <c r="A38" s="6">
        <v>42130</v>
      </c>
      <c r="B38" s="7">
        <v>16</v>
      </c>
      <c r="C38" s="7">
        <v>0</v>
      </c>
      <c r="D38" s="8">
        <f t="shared" si="1"/>
        <v>11828</v>
      </c>
      <c r="E38" s="8">
        <f t="shared" si="2"/>
        <v>25000</v>
      </c>
      <c r="F38" s="8">
        <f t="shared" si="3"/>
        <v>13000</v>
      </c>
      <c r="G38" s="8">
        <f t="shared" si="13"/>
        <v>0</v>
      </c>
      <c r="H38" s="8">
        <f t="shared" si="4"/>
        <v>232</v>
      </c>
      <c r="I38" s="7" t="b">
        <f t="shared" si="5"/>
        <v>1</v>
      </c>
      <c r="J38" s="7">
        <f t="shared" si="6"/>
        <v>12000</v>
      </c>
      <c r="K38" s="7" t="b">
        <f t="shared" si="7"/>
        <v>1</v>
      </c>
      <c r="L38" s="9">
        <f t="shared" si="8"/>
        <v>13172</v>
      </c>
      <c r="M38" t="str">
        <f t="shared" si="9"/>
        <v>05-2015</v>
      </c>
      <c r="N38">
        <f t="shared" si="10"/>
        <v>154.63928000000001</v>
      </c>
      <c r="O38" s="7" t="b">
        <f t="shared" si="11"/>
        <v>1</v>
      </c>
      <c r="P38" s="7" t="b">
        <f t="shared" si="12"/>
        <v>0</v>
      </c>
    </row>
    <row r="39" spans="1:16" x14ac:dyDescent="0.25">
      <c r="A39" s="2">
        <v>42131</v>
      </c>
      <c r="B39">
        <v>14</v>
      </c>
      <c r="C39">
        <v>0</v>
      </c>
      <c r="D39" s="5">
        <f t="shared" si="1"/>
        <v>12795</v>
      </c>
      <c r="E39" s="5">
        <f t="shared" si="2"/>
        <v>12795</v>
      </c>
      <c r="F39" s="5">
        <f t="shared" si="3"/>
        <v>12795</v>
      </c>
      <c r="G39" s="5">
        <f t="shared" si="13"/>
        <v>0</v>
      </c>
      <c r="H39" s="5">
        <f t="shared" si="4"/>
        <v>205</v>
      </c>
      <c r="I39" t="b">
        <f t="shared" si="5"/>
        <v>0</v>
      </c>
      <c r="J39">
        <f t="shared" si="6"/>
        <v>0</v>
      </c>
      <c r="K39" t="b">
        <f t="shared" si="7"/>
        <v>0</v>
      </c>
      <c r="L39" s="5">
        <f t="shared" si="8"/>
        <v>0</v>
      </c>
      <c r="M39" t="str">
        <f t="shared" si="9"/>
        <v>05-2015</v>
      </c>
      <c r="N39">
        <f t="shared" si="10"/>
        <v>0</v>
      </c>
      <c r="O39" t="b">
        <f t="shared" si="11"/>
        <v>0</v>
      </c>
      <c r="P39" t="b">
        <f t="shared" si="12"/>
        <v>0</v>
      </c>
    </row>
    <row r="40" spans="1:16" x14ac:dyDescent="0.25">
      <c r="A40" s="2">
        <v>42132</v>
      </c>
      <c r="B40">
        <v>10</v>
      </c>
      <c r="C40">
        <v>0</v>
      </c>
      <c r="D40" s="5">
        <f t="shared" si="1"/>
        <v>12673</v>
      </c>
      <c r="E40" s="5">
        <f t="shared" si="2"/>
        <v>12673</v>
      </c>
      <c r="F40" s="5">
        <f t="shared" si="3"/>
        <v>12673</v>
      </c>
      <c r="G40" s="5">
        <f t="shared" si="13"/>
        <v>0</v>
      </c>
      <c r="H40" s="5">
        <f t="shared" si="4"/>
        <v>122</v>
      </c>
      <c r="I40" t="b">
        <f t="shared" si="5"/>
        <v>0</v>
      </c>
      <c r="J40">
        <f t="shared" si="6"/>
        <v>0</v>
      </c>
      <c r="K40" t="b">
        <f t="shared" si="7"/>
        <v>0</v>
      </c>
      <c r="L40" s="5">
        <f t="shared" si="8"/>
        <v>0</v>
      </c>
      <c r="M40" t="str">
        <f t="shared" si="9"/>
        <v>05-2015</v>
      </c>
      <c r="N40">
        <f t="shared" si="10"/>
        <v>0</v>
      </c>
      <c r="O40" t="b">
        <f t="shared" si="11"/>
        <v>0</v>
      </c>
      <c r="P40" t="b">
        <f t="shared" si="12"/>
        <v>0</v>
      </c>
    </row>
    <row r="41" spans="1:16" x14ac:dyDescent="0.25">
      <c r="A41" s="2">
        <v>42133</v>
      </c>
      <c r="B41">
        <v>14</v>
      </c>
      <c r="C41">
        <v>0.3</v>
      </c>
      <c r="D41" s="5">
        <f t="shared" si="1"/>
        <v>12883</v>
      </c>
      <c r="E41" s="5">
        <f t="shared" si="2"/>
        <v>12883</v>
      </c>
      <c r="F41" s="5">
        <f t="shared" si="3"/>
        <v>12883</v>
      </c>
      <c r="G41" s="5">
        <f t="shared" si="13"/>
        <v>210</v>
      </c>
      <c r="H41" s="5">
        <f t="shared" si="4"/>
        <v>0</v>
      </c>
      <c r="I41" t="b">
        <f t="shared" si="5"/>
        <v>0</v>
      </c>
      <c r="J41">
        <f t="shared" si="6"/>
        <v>0</v>
      </c>
      <c r="K41" t="b">
        <f t="shared" si="7"/>
        <v>0</v>
      </c>
      <c r="L41" s="5">
        <f t="shared" si="8"/>
        <v>0</v>
      </c>
      <c r="M41" t="str">
        <f t="shared" si="9"/>
        <v>05-2015</v>
      </c>
      <c r="N41">
        <f t="shared" si="10"/>
        <v>0</v>
      </c>
      <c r="O41" t="b">
        <f t="shared" si="11"/>
        <v>0</v>
      </c>
      <c r="P41" t="b">
        <f t="shared" si="12"/>
        <v>0</v>
      </c>
    </row>
    <row r="42" spans="1:16" x14ac:dyDescent="0.25">
      <c r="A42" s="2">
        <v>42134</v>
      </c>
      <c r="B42">
        <v>12</v>
      </c>
      <c r="C42">
        <v>0.1</v>
      </c>
      <c r="D42" s="5">
        <f t="shared" si="1"/>
        <v>12953</v>
      </c>
      <c r="E42" s="5">
        <f t="shared" si="2"/>
        <v>12953</v>
      </c>
      <c r="F42" s="5">
        <f t="shared" si="3"/>
        <v>12953</v>
      </c>
      <c r="G42" s="5">
        <f t="shared" si="13"/>
        <v>70</v>
      </c>
      <c r="H42" s="5">
        <f t="shared" si="4"/>
        <v>0</v>
      </c>
      <c r="I42" t="b">
        <f t="shared" si="5"/>
        <v>0</v>
      </c>
      <c r="J42">
        <f t="shared" si="6"/>
        <v>0</v>
      </c>
      <c r="K42" t="b">
        <f t="shared" si="7"/>
        <v>0</v>
      </c>
      <c r="L42" s="5">
        <f t="shared" si="8"/>
        <v>0</v>
      </c>
      <c r="M42" t="str">
        <f t="shared" si="9"/>
        <v>05-2015</v>
      </c>
      <c r="N42">
        <f t="shared" si="10"/>
        <v>0</v>
      </c>
      <c r="O42" t="b">
        <f t="shared" si="11"/>
        <v>0</v>
      </c>
      <c r="P42" t="b">
        <f t="shared" si="12"/>
        <v>0</v>
      </c>
    </row>
    <row r="43" spans="1:16" x14ac:dyDescent="0.25">
      <c r="A43" s="2">
        <v>42135</v>
      </c>
      <c r="B43">
        <v>11</v>
      </c>
      <c r="C43">
        <v>0</v>
      </c>
      <c r="D43" s="5">
        <f t="shared" si="1"/>
        <v>12811</v>
      </c>
      <c r="E43" s="5">
        <f t="shared" si="2"/>
        <v>12811</v>
      </c>
      <c r="F43" s="5">
        <f t="shared" si="3"/>
        <v>12811</v>
      </c>
      <c r="G43" s="5">
        <f t="shared" si="13"/>
        <v>0</v>
      </c>
      <c r="H43" s="5">
        <f t="shared" si="4"/>
        <v>142</v>
      </c>
      <c r="I43" t="b">
        <f t="shared" si="5"/>
        <v>0</v>
      </c>
      <c r="J43">
        <f t="shared" si="6"/>
        <v>0</v>
      </c>
      <c r="K43" t="b">
        <f t="shared" si="7"/>
        <v>0</v>
      </c>
      <c r="L43" s="5">
        <f t="shared" si="8"/>
        <v>0</v>
      </c>
      <c r="M43" t="str">
        <f t="shared" si="9"/>
        <v>05-2015</v>
      </c>
      <c r="N43">
        <f t="shared" si="10"/>
        <v>0</v>
      </c>
      <c r="O43" t="b">
        <f t="shared" si="11"/>
        <v>0</v>
      </c>
      <c r="P43" t="b">
        <f t="shared" si="12"/>
        <v>0</v>
      </c>
    </row>
    <row r="44" spans="1:16" x14ac:dyDescent="0.25">
      <c r="A44" s="2">
        <v>42136</v>
      </c>
      <c r="B44">
        <v>16</v>
      </c>
      <c r="C44">
        <v>3</v>
      </c>
      <c r="D44" s="5">
        <f t="shared" si="1"/>
        <v>14911</v>
      </c>
      <c r="E44" s="5">
        <f t="shared" si="2"/>
        <v>14911</v>
      </c>
      <c r="F44" s="5">
        <f t="shared" si="3"/>
        <v>14911</v>
      </c>
      <c r="G44" s="5">
        <f t="shared" si="13"/>
        <v>2100</v>
      </c>
      <c r="H44" s="5">
        <f t="shared" si="4"/>
        <v>0</v>
      </c>
      <c r="I44" t="b">
        <f t="shared" si="5"/>
        <v>0</v>
      </c>
      <c r="J44">
        <f t="shared" si="6"/>
        <v>0</v>
      </c>
      <c r="K44" t="b">
        <f t="shared" si="7"/>
        <v>0</v>
      </c>
      <c r="L44" s="5">
        <f t="shared" si="8"/>
        <v>0</v>
      </c>
      <c r="M44" t="str">
        <f t="shared" si="9"/>
        <v>05-2015</v>
      </c>
      <c r="N44">
        <f t="shared" si="10"/>
        <v>0</v>
      </c>
      <c r="O44" t="b">
        <f t="shared" si="11"/>
        <v>0</v>
      </c>
      <c r="P44" t="b">
        <f t="shared" si="12"/>
        <v>0</v>
      </c>
    </row>
    <row r="45" spans="1:16" x14ac:dyDescent="0.25">
      <c r="A45" s="2">
        <v>42137</v>
      </c>
      <c r="B45">
        <v>12</v>
      </c>
      <c r="C45">
        <v>0</v>
      </c>
      <c r="D45" s="5">
        <f t="shared" si="1"/>
        <v>14725</v>
      </c>
      <c r="E45" s="5">
        <f t="shared" si="2"/>
        <v>14725</v>
      </c>
      <c r="F45" s="5">
        <f t="shared" si="3"/>
        <v>14725</v>
      </c>
      <c r="G45" s="5">
        <f t="shared" si="13"/>
        <v>0</v>
      </c>
      <c r="H45" s="5">
        <f t="shared" si="4"/>
        <v>186</v>
      </c>
      <c r="I45" t="b">
        <f t="shared" si="5"/>
        <v>0</v>
      </c>
      <c r="J45">
        <f t="shared" si="6"/>
        <v>0</v>
      </c>
      <c r="K45" t="b">
        <f t="shared" si="7"/>
        <v>0</v>
      </c>
      <c r="L45" s="5">
        <f t="shared" si="8"/>
        <v>0</v>
      </c>
      <c r="M45" t="str">
        <f t="shared" si="9"/>
        <v>05-2015</v>
      </c>
      <c r="N45">
        <f t="shared" si="10"/>
        <v>0</v>
      </c>
      <c r="O45" t="b">
        <f t="shared" si="11"/>
        <v>0</v>
      </c>
      <c r="P45" t="b">
        <f t="shared" si="12"/>
        <v>0</v>
      </c>
    </row>
    <row r="46" spans="1:16" x14ac:dyDescent="0.25">
      <c r="A46" s="2">
        <v>42138</v>
      </c>
      <c r="B46">
        <v>10</v>
      </c>
      <c r="C46">
        <v>0</v>
      </c>
      <c r="D46" s="5">
        <f t="shared" si="1"/>
        <v>14585</v>
      </c>
      <c r="E46" s="5">
        <f t="shared" si="2"/>
        <v>14585</v>
      </c>
      <c r="F46" s="5">
        <f t="shared" si="3"/>
        <v>14585</v>
      </c>
      <c r="G46" s="5">
        <f t="shared" si="13"/>
        <v>0</v>
      </c>
      <c r="H46" s="5">
        <f t="shared" si="4"/>
        <v>140</v>
      </c>
      <c r="I46" t="b">
        <f t="shared" si="5"/>
        <v>0</v>
      </c>
      <c r="J46">
        <f t="shared" si="6"/>
        <v>0</v>
      </c>
      <c r="K46" t="b">
        <f t="shared" si="7"/>
        <v>0</v>
      </c>
      <c r="L46" s="5">
        <f t="shared" si="8"/>
        <v>0</v>
      </c>
      <c r="M46" t="str">
        <f t="shared" si="9"/>
        <v>05-2015</v>
      </c>
      <c r="N46">
        <f t="shared" si="10"/>
        <v>0</v>
      </c>
      <c r="O46" t="b">
        <f t="shared" si="11"/>
        <v>0</v>
      </c>
      <c r="P46" t="b">
        <f t="shared" si="12"/>
        <v>0</v>
      </c>
    </row>
    <row r="47" spans="1:16" x14ac:dyDescent="0.25">
      <c r="A47" s="2">
        <v>42139</v>
      </c>
      <c r="B47">
        <v>12</v>
      </c>
      <c r="C47">
        <v>0</v>
      </c>
      <c r="D47" s="5">
        <f t="shared" si="1"/>
        <v>14403</v>
      </c>
      <c r="E47" s="5">
        <f t="shared" si="2"/>
        <v>14403</v>
      </c>
      <c r="F47" s="5">
        <f t="shared" si="3"/>
        <v>14403</v>
      </c>
      <c r="G47" s="5">
        <f t="shared" si="13"/>
        <v>0</v>
      </c>
      <c r="H47" s="5">
        <f t="shared" si="4"/>
        <v>182</v>
      </c>
      <c r="I47" t="b">
        <f t="shared" si="5"/>
        <v>0</v>
      </c>
      <c r="J47">
        <f t="shared" si="6"/>
        <v>0</v>
      </c>
      <c r="K47" t="b">
        <f t="shared" si="7"/>
        <v>0</v>
      </c>
      <c r="L47" s="5">
        <f t="shared" si="8"/>
        <v>0</v>
      </c>
      <c r="M47" t="str">
        <f t="shared" si="9"/>
        <v>05-2015</v>
      </c>
      <c r="N47">
        <f t="shared" si="10"/>
        <v>0</v>
      </c>
      <c r="O47" t="b">
        <f t="shared" si="11"/>
        <v>0</v>
      </c>
      <c r="P47" t="b">
        <f t="shared" si="12"/>
        <v>0</v>
      </c>
    </row>
    <row r="48" spans="1:16" x14ac:dyDescent="0.25">
      <c r="A48" s="2">
        <v>42140</v>
      </c>
      <c r="B48">
        <v>10</v>
      </c>
      <c r="C48">
        <v>1.8</v>
      </c>
      <c r="D48" s="5">
        <f t="shared" si="1"/>
        <v>15663</v>
      </c>
      <c r="E48" s="5">
        <f t="shared" si="2"/>
        <v>15663</v>
      </c>
      <c r="F48" s="5">
        <f t="shared" si="3"/>
        <v>15663</v>
      </c>
      <c r="G48" s="5">
        <f t="shared" si="13"/>
        <v>1260</v>
      </c>
      <c r="H48" s="5">
        <f t="shared" si="4"/>
        <v>0</v>
      </c>
      <c r="I48" t="b">
        <f t="shared" si="5"/>
        <v>0</v>
      </c>
      <c r="J48">
        <f t="shared" si="6"/>
        <v>0</v>
      </c>
      <c r="K48" t="b">
        <f t="shared" si="7"/>
        <v>0</v>
      </c>
      <c r="L48" s="5">
        <f t="shared" si="8"/>
        <v>0</v>
      </c>
      <c r="M48" t="str">
        <f t="shared" si="9"/>
        <v>05-2015</v>
      </c>
      <c r="N48">
        <f t="shared" si="10"/>
        <v>0</v>
      </c>
      <c r="O48" t="b">
        <f t="shared" si="11"/>
        <v>0</v>
      </c>
      <c r="P48" t="b">
        <f t="shared" si="12"/>
        <v>0</v>
      </c>
    </row>
    <row r="49" spans="1:16" x14ac:dyDescent="0.25">
      <c r="A49" s="2">
        <v>42141</v>
      </c>
      <c r="B49">
        <v>11</v>
      </c>
      <c r="C49">
        <v>2.8</v>
      </c>
      <c r="D49" s="5">
        <f t="shared" si="1"/>
        <v>17623</v>
      </c>
      <c r="E49" s="5">
        <f t="shared" si="2"/>
        <v>17623</v>
      </c>
      <c r="F49" s="5">
        <f t="shared" si="3"/>
        <v>17623</v>
      </c>
      <c r="G49" s="5">
        <f t="shared" si="13"/>
        <v>1959.9999999999998</v>
      </c>
      <c r="H49" s="5">
        <f t="shared" si="4"/>
        <v>0</v>
      </c>
      <c r="I49" t="b">
        <f t="shared" si="5"/>
        <v>0</v>
      </c>
      <c r="J49">
        <f t="shared" si="6"/>
        <v>0</v>
      </c>
      <c r="K49" t="b">
        <f t="shared" si="7"/>
        <v>0</v>
      </c>
      <c r="L49" s="5">
        <f t="shared" si="8"/>
        <v>0</v>
      </c>
      <c r="M49" t="str">
        <f t="shared" si="9"/>
        <v>05-2015</v>
      </c>
      <c r="N49">
        <f t="shared" si="10"/>
        <v>0</v>
      </c>
      <c r="O49" t="b">
        <f t="shared" si="11"/>
        <v>0</v>
      </c>
      <c r="P49" t="b">
        <f t="shared" si="12"/>
        <v>0</v>
      </c>
    </row>
    <row r="50" spans="1:16" x14ac:dyDescent="0.25">
      <c r="A50" s="2">
        <v>42142</v>
      </c>
      <c r="B50">
        <v>12</v>
      </c>
      <c r="C50">
        <v>1.9</v>
      </c>
      <c r="D50" s="5">
        <f t="shared" si="1"/>
        <v>18953</v>
      </c>
      <c r="E50" s="5">
        <f t="shared" si="2"/>
        <v>18953</v>
      </c>
      <c r="F50" s="5">
        <f t="shared" si="3"/>
        <v>18953</v>
      </c>
      <c r="G50" s="5">
        <f t="shared" si="13"/>
        <v>1330</v>
      </c>
      <c r="H50" s="5">
        <f t="shared" si="4"/>
        <v>0</v>
      </c>
      <c r="I50" t="b">
        <f t="shared" si="5"/>
        <v>0</v>
      </c>
      <c r="J50">
        <f t="shared" si="6"/>
        <v>0</v>
      </c>
      <c r="K50" t="b">
        <f t="shared" si="7"/>
        <v>0</v>
      </c>
      <c r="L50" s="5">
        <f t="shared" si="8"/>
        <v>0</v>
      </c>
      <c r="M50" t="str">
        <f t="shared" si="9"/>
        <v>05-2015</v>
      </c>
      <c r="N50">
        <f t="shared" si="10"/>
        <v>0</v>
      </c>
      <c r="O50" t="b">
        <f t="shared" si="11"/>
        <v>0</v>
      </c>
      <c r="P50" t="b">
        <f t="shared" si="12"/>
        <v>0</v>
      </c>
    </row>
    <row r="51" spans="1:16" x14ac:dyDescent="0.25">
      <c r="A51" s="2">
        <v>42143</v>
      </c>
      <c r="B51">
        <v>16</v>
      </c>
      <c r="C51">
        <v>2.2000000000000002</v>
      </c>
      <c r="D51" s="5">
        <f t="shared" si="1"/>
        <v>20493</v>
      </c>
      <c r="E51" s="5">
        <f t="shared" si="2"/>
        <v>20493</v>
      </c>
      <c r="F51" s="5">
        <f t="shared" si="3"/>
        <v>20493</v>
      </c>
      <c r="G51" s="5">
        <f t="shared" si="13"/>
        <v>1540.0000000000002</v>
      </c>
      <c r="H51" s="5">
        <f t="shared" si="4"/>
        <v>0</v>
      </c>
      <c r="I51" t="b">
        <f t="shared" si="5"/>
        <v>0</v>
      </c>
      <c r="J51">
        <f t="shared" si="6"/>
        <v>0</v>
      </c>
      <c r="K51" t="b">
        <f t="shared" si="7"/>
        <v>0</v>
      </c>
      <c r="L51" s="5">
        <f t="shared" si="8"/>
        <v>0</v>
      </c>
      <c r="M51" t="str">
        <f t="shared" si="9"/>
        <v>05-2015</v>
      </c>
      <c r="N51">
        <f t="shared" si="10"/>
        <v>0</v>
      </c>
      <c r="O51" t="b">
        <f t="shared" si="11"/>
        <v>0</v>
      </c>
      <c r="P51" t="b">
        <f t="shared" si="12"/>
        <v>0</v>
      </c>
    </row>
    <row r="52" spans="1:16" x14ac:dyDescent="0.25">
      <c r="A52" s="2">
        <v>42144</v>
      </c>
      <c r="B52">
        <v>13</v>
      </c>
      <c r="C52">
        <v>2.2999999999999998</v>
      </c>
      <c r="D52" s="5">
        <f t="shared" si="1"/>
        <v>22103</v>
      </c>
      <c r="E52" s="5">
        <f t="shared" si="2"/>
        <v>22103</v>
      </c>
      <c r="F52" s="5">
        <f t="shared" si="3"/>
        <v>22103</v>
      </c>
      <c r="G52" s="5">
        <f t="shared" si="13"/>
        <v>1609.9999999999998</v>
      </c>
      <c r="H52" s="5">
        <f t="shared" si="4"/>
        <v>0</v>
      </c>
      <c r="I52" t="b">
        <f t="shared" si="5"/>
        <v>0</v>
      </c>
      <c r="J52">
        <f t="shared" si="6"/>
        <v>0</v>
      </c>
      <c r="K52" t="b">
        <f t="shared" si="7"/>
        <v>0</v>
      </c>
      <c r="L52" s="5">
        <f t="shared" si="8"/>
        <v>0</v>
      </c>
      <c r="M52" t="str">
        <f t="shared" si="9"/>
        <v>05-2015</v>
      </c>
      <c r="N52">
        <f t="shared" si="10"/>
        <v>0</v>
      </c>
      <c r="O52" t="b">
        <f t="shared" si="11"/>
        <v>0</v>
      </c>
      <c r="P52" t="b">
        <f t="shared" si="12"/>
        <v>0</v>
      </c>
    </row>
    <row r="53" spans="1:16" x14ac:dyDescent="0.25">
      <c r="A53" s="2">
        <v>42145</v>
      </c>
      <c r="B53">
        <v>11</v>
      </c>
      <c r="C53">
        <v>5.4</v>
      </c>
      <c r="D53" s="5">
        <f t="shared" si="1"/>
        <v>25000</v>
      </c>
      <c r="E53" s="5">
        <f t="shared" si="2"/>
        <v>25000</v>
      </c>
      <c r="F53" s="5">
        <f t="shared" si="3"/>
        <v>25000</v>
      </c>
      <c r="G53" s="5">
        <f t="shared" si="13"/>
        <v>2897</v>
      </c>
      <c r="H53" s="5">
        <f t="shared" si="4"/>
        <v>0</v>
      </c>
      <c r="I53" t="b">
        <f t="shared" si="5"/>
        <v>0</v>
      </c>
      <c r="J53">
        <f t="shared" si="6"/>
        <v>0</v>
      </c>
      <c r="K53" t="b">
        <f t="shared" si="7"/>
        <v>0</v>
      </c>
      <c r="L53" s="5">
        <f t="shared" si="8"/>
        <v>0</v>
      </c>
      <c r="M53" t="str">
        <f t="shared" si="9"/>
        <v>05-2015</v>
      </c>
      <c r="N53">
        <f t="shared" si="10"/>
        <v>0</v>
      </c>
      <c r="O53" t="b">
        <f t="shared" si="11"/>
        <v>0</v>
      </c>
      <c r="P53" t="b">
        <f t="shared" si="12"/>
        <v>0</v>
      </c>
    </row>
    <row r="54" spans="1:16" x14ac:dyDescent="0.25">
      <c r="A54" s="2">
        <v>42146</v>
      </c>
      <c r="B54">
        <v>12</v>
      </c>
      <c r="C54">
        <v>5.5</v>
      </c>
      <c r="D54" s="5">
        <f t="shared" si="1"/>
        <v>25000</v>
      </c>
      <c r="E54" s="5">
        <f t="shared" si="2"/>
        <v>25000</v>
      </c>
      <c r="F54" s="5">
        <f t="shared" si="3"/>
        <v>25000</v>
      </c>
      <c r="G54" s="5">
        <f t="shared" si="13"/>
        <v>0</v>
      </c>
      <c r="H54" s="5">
        <f t="shared" si="4"/>
        <v>0</v>
      </c>
      <c r="I54" t="b">
        <f t="shared" si="5"/>
        <v>0</v>
      </c>
      <c r="J54">
        <f t="shared" si="6"/>
        <v>0</v>
      </c>
      <c r="K54" t="b">
        <f t="shared" si="7"/>
        <v>0</v>
      </c>
      <c r="L54" s="5">
        <f t="shared" si="8"/>
        <v>0</v>
      </c>
      <c r="M54" t="str">
        <f t="shared" si="9"/>
        <v>05-2015</v>
      </c>
      <c r="N54">
        <f t="shared" si="10"/>
        <v>0</v>
      </c>
      <c r="O54" t="b">
        <f t="shared" si="11"/>
        <v>0</v>
      </c>
      <c r="P54" t="b">
        <f t="shared" si="12"/>
        <v>0</v>
      </c>
    </row>
    <row r="55" spans="1:16" x14ac:dyDescent="0.25">
      <c r="A55" s="2">
        <v>42147</v>
      </c>
      <c r="B55">
        <v>12</v>
      </c>
      <c r="C55">
        <v>5.2</v>
      </c>
      <c r="D55" s="5">
        <f t="shared" si="1"/>
        <v>25000</v>
      </c>
      <c r="E55" s="5">
        <f t="shared" si="2"/>
        <v>25000</v>
      </c>
      <c r="F55" s="5">
        <f t="shared" si="3"/>
        <v>25000</v>
      </c>
      <c r="G55" s="5">
        <f t="shared" si="13"/>
        <v>0</v>
      </c>
      <c r="H55" s="5">
        <f t="shared" si="4"/>
        <v>0</v>
      </c>
      <c r="I55" t="b">
        <f t="shared" si="5"/>
        <v>0</v>
      </c>
      <c r="J55">
        <f t="shared" si="6"/>
        <v>0</v>
      </c>
      <c r="K55" t="b">
        <f t="shared" si="7"/>
        <v>0</v>
      </c>
      <c r="L55" s="5">
        <f t="shared" si="8"/>
        <v>0</v>
      </c>
      <c r="M55" t="str">
        <f t="shared" si="9"/>
        <v>05-2015</v>
      </c>
      <c r="N55">
        <f t="shared" si="10"/>
        <v>0</v>
      </c>
      <c r="O55" t="b">
        <f t="shared" si="11"/>
        <v>0</v>
      </c>
      <c r="P55" t="b">
        <f t="shared" si="12"/>
        <v>0</v>
      </c>
    </row>
    <row r="56" spans="1:16" x14ac:dyDescent="0.25">
      <c r="A56" s="2">
        <v>42148</v>
      </c>
      <c r="B56">
        <v>14</v>
      </c>
      <c r="C56">
        <v>3</v>
      </c>
      <c r="D56" s="5">
        <f t="shared" si="1"/>
        <v>25000</v>
      </c>
      <c r="E56" s="5">
        <f t="shared" si="2"/>
        <v>25000</v>
      </c>
      <c r="F56" s="5">
        <f t="shared" si="3"/>
        <v>25000</v>
      </c>
      <c r="G56" s="5">
        <f t="shared" si="13"/>
        <v>0</v>
      </c>
      <c r="H56" s="5">
        <f t="shared" si="4"/>
        <v>0</v>
      </c>
      <c r="I56" t="b">
        <f t="shared" si="5"/>
        <v>0</v>
      </c>
      <c r="J56">
        <f t="shared" si="6"/>
        <v>0</v>
      </c>
      <c r="K56" t="b">
        <f t="shared" si="7"/>
        <v>0</v>
      </c>
      <c r="L56" s="5">
        <f t="shared" si="8"/>
        <v>0</v>
      </c>
      <c r="M56" t="str">
        <f t="shared" si="9"/>
        <v>05-2015</v>
      </c>
      <c r="N56">
        <f t="shared" si="10"/>
        <v>0</v>
      </c>
      <c r="O56" t="b">
        <f t="shared" si="11"/>
        <v>0</v>
      </c>
      <c r="P56" t="b">
        <f t="shared" si="12"/>
        <v>0</v>
      </c>
    </row>
    <row r="57" spans="1:16" x14ac:dyDescent="0.25">
      <c r="A57" s="2">
        <v>42149</v>
      </c>
      <c r="B57">
        <v>15</v>
      </c>
      <c r="C57">
        <v>0</v>
      </c>
      <c r="D57" s="5">
        <f t="shared" si="1"/>
        <v>24564</v>
      </c>
      <c r="E57" s="5">
        <f t="shared" si="2"/>
        <v>24564</v>
      </c>
      <c r="F57" s="5">
        <f t="shared" si="3"/>
        <v>24564</v>
      </c>
      <c r="G57" s="5">
        <f t="shared" si="13"/>
        <v>0</v>
      </c>
      <c r="H57" s="5">
        <f t="shared" si="4"/>
        <v>436</v>
      </c>
      <c r="I57" t="b">
        <f t="shared" si="5"/>
        <v>0</v>
      </c>
      <c r="J57">
        <f t="shared" si="6"/>
        <v>0</v>
      </c>
      <c r="K57" t="b">
        <f t="shared" si="7"/>
        <v>0</v>
      </c>
      <c r="L57" s="5">
        <f t="shared" si="8"/>
        <v>0</v>
      </c>
      <c r="M57" t="str">
        <f t="shared" si="9"/>
        <v>05-2015</v>
      </c>
      <c r="N57">
        <f t="shared" si="10"/>
        <v>0</v>
      </c>
      <c r="O57" t="b">
        <f t="shared" si="11"/>
        <v>0</v>
      </c>
      <c r="P57" t="b">
        <f t="shared" si="12"/>
        <v>0</v>
      </c>
    </row>
    <row r="58" spans="1:16" x14ac:dyDescent="0.25">
      <c r="A58" s="2">
        <v>42150</v>
      </c>
      <c r="B58">
        <v>14</v>
      </c>
      <c r="C58">
        <v>0</v>
      </c>
      <c r="D58" s="5">
        <f t="shared" si="1"/>
        <v>24177</v>
      </c>
      <c r="E58" s="5">
        <f t="shared" si="2"/>
        <v>24177</v>
      </c>
      <c r="F58" s="5">
        <f t="shared" si="3"/>
        <v>24177</v>
      </c>
      <c r="G58" s="5">
        <f t="shared" si="13"/>
        <v>0</v>
      </c>
      <c r="H58" s="5">
        <f t="shared" si="4"/>
        <v>387</v>
      </c>
      <c r="I58" t="b">
        <f t="shared" si="5"/>
        <v>0</v>
      </c>
      <c r="J58">
        <f t="shared" si="6"/>
        <v>0</v>
      </c>
      <c r="K58" t="b">
        <f t="shared" si="7"/>
        <v>0</v>
      </c>
      <c r="L58" s="5">
        <f t="shared" si="8"/>
        <v>0</v>
      </c>
      <c r="M58" t="str">
        <f t="shared" si="9"/>
        <v>05-2015</v>
      </c>
      <c r="N58">
        <f t="shared" si="10"/>
        <v>0</v>
      </c>
      <c r="O58" t="b">
        <f t="shared" si="11"/>
        <v>0</v>
      </c>
      <c r="P58" t="b">
        <f t="shared" si="12"/>
        <v>0</v>
      </c>
    </row>
    <row r="59" spans="1:16" x14ac:dyDescent="0.25">
      <c r="A59" s="2">
        <v>42151</v>
      </c>
      <c r="B59">
        <v>10</v>
      </c>
      <c r="C59">
        <v>0</v>
      </c>
      <c r="D59" s="5">
        <f t="shared" si="1"/>
        <v>23947</v>
      </c>
      <c r="E59" s="5">
        <f t="shared" si="2"/>
        <v>23947</v>
      </c>
      <c r="F59" s="5">
        <f t="shared" si="3"/>
        <v>23947</v>
      </c>
      <c r="G59" s="5">
        <f t="shared" si="13"/>
        <v>0</v>
      </c>
      <c r="H59" s="5">
        <f t="shared" si="4"/>
        <v>230</v>
      </c>
      <c r="I59" t="b">
        <f t="shared" si="5"/>
        <v>0</v>
      </c>
      <c r="J59">
        <f t="shared" si="6"/>
        <v>0</v>
      </c>
      <c r="K59" t="b">
        <f t="shared" si="7"/>
        <v>0</v>
      </c>
      <c r="L59" s="5">
        <f t="shared" si="8"/>
        <v>0</v>
      </c>
      <c r="M59" t="str">
        <f t="shared" si="9"/>
        <v>05-2015</v>
      </c>
      <c r="N59">
        <f t="shared" si="10"/>
        <v>0</v>
      </c>
      <c r="O59" t="b">
        <f t="shared" si="11"/>
        <v>0</v>
      </c>
      <c r="P59" t="b">
        <f t="shared" si="12"/>
        <v>0</v>
      </c>
    </row>
    <row r="60" spans="1:16" x14ac:dyDescent="0.25">
      <c r="A60" s="2">
        <v>42152</v>
      </c>
      <c r="B60">
        <v>12</v>
      </c>
      <c r="C60">
        <v>0.1</v>
      </c>
      <c r="D60" s="5">
        <f t="shared" si="1"/>
        <v>24017</v>
      </c>
      <c r="E60" s="5">
        <f t="shared" si="2"/>
        <v>24017</v>
      </c>
      <c r="F60" s="5">
        <f t="shared" si="3"/>
        <v>24017</v>
      </c>
      <c r="G60" s="5">
        <f t="shared" si="13"/>
        <v>70</v>
      </c>
      <c r="H60" s="5">
        <f t="shared" si="4"/>
        <v>0</v>
      </c>
      <c r="I60" t="b">
        <f t="shared" si="5"/>
        <v>0</v>
      </c>
      <c r="J60">
        <f t="shared" si="6"/>
        <v>0</v>
      </c>
      <c r="K60" t="b">
        <f t="shared" si="7"/>
        <v>0</v>
      </c>
      <c r="L60" s="5">
        <f t="shared" si="8"/>
        <v>0</v>
      </c>
      <c r="M60" t="str">
        <f t="shared" si="9"/>
        <v>05-2015</v>
      </c>
      <c r="N60">
        <f t="shared" si="10"/>
        <v>0</v>
      </c>
      <c r="O60" t="b">
        <f t="shared" si="11"/>
        <v>0</v>
      </c>
      <c r="P60" t="b">
        <f t="shared" si="12"/>
        <v>0</v>
      </c>
    </row>
    <row r="61" spans="1:16" x14ac:dyDescent="0.25">
      <c r="A61" s="2">
        <v>42153</v>
      </c>
      <c r="B61">
        <v>14</v>
      </c>
      <c r="C61">
        <v>0</v>
      </c>
      <c r="D61" s="5">
        <f t="shared" si="1"/>
        <v>23639</v>
      </c>
      <c r="E61" s="5">
        <f t="shared" si="2"/>
        <v>23639</v>
      </c>
      <c r="F61" s="5">
        <f t="shared" si="3"/>
        <v>23639</v>
      </c>
      <c r="G61" s="5">
        <f t="shared" si="13"/>
        <v>0</v>
      </c>
      <c r="H61" s="5">
        <f t="shared" si="4"/>
        <v>378</v>
      </c>
      <c r="I61" t="b">
        <f t="shared" si="5"/>
        <v>0</v>
      </c>
      <c r="J61">
        <f t="shared" si="6"/>
        <v>0</v>
      </c>
      <c r="K61" t="b">
        <f t="shared" si="7"/>
        <v>0</v>
      </c>
      <c r="L61" s="5">
        <f t="shared" si="8"/>
        <v>0</v>
      </c>
      <c r="M61" t="str">
        <f t="shared" si="9"/>
        <v>05-2015</v>
      </c>
      <c r="N61">
        <f t="shared" si="10"/>
        <v>0</v>
      </c>
      <c r="O61" t="b">
        <f t="shared" si="11"/>
        <v>0</v>
      </c>
      <c r="P61" t="b">
        <f t="shared" si="12"/>
        <v>0</v>
      </c>
    </row>
    <row r="62" spans="1:16" x14ac:dyDescent="0.25">
      <c r="A62" s="2">
        <v>42154</v>
      </c>
      <c r="B62">
        <v>13</v>
      </c>
      <c r="C62">
        <v>0</v>
      </c>
      <c r="D62" s="5">
        <f t="shared" si="1"/>
        <v>23306</v>
      </c>
      <c r="E62" s="5">
        <f t="shared" si="2"/>
        <v>23306</v>
      </c>
      <c r="F62" s="5">
        <f t="shared" si="3"/>
        <v>23306</v>
      </c>
      <c r="G62" s="5">
        <f t="shared" si="13"/>
        <v>0</v>
      </c>
      <c r="H62" s="5">
        <f t="shared" si="4"/>
        <v>333</v>
      </c>
      <c r="I62" t="b">
        <f t="shared" si="5"/>
        <v>0</v>
      </c>
      <c r="J62">
        <f t="shared" si="6"/>
        <v>0</v>
      </c>
      <c r="K62" t="b">
        <f t="shared" si="7"/>
        <v>0</v>
      </c>
      <c r="L62" s="5">
        <f t="shared" si="8"/>
        <v>0</v>
      </c>
      <c r="M62" t="str">
        <f t="shared" si="9"/>
        <v>05-2015</v>
      </c>
      <c r="N62">
        <f t="shared" si="10"/>
        <v>0</v>
      </c>
      <c r="O62" t="b">
        <f t="shared" si="11"/>
        <v>0</v>
      </c>
      <c r="P62" t="b">
        <f t="shared" si="12"/>
        <v>0</v>
      </c>
    </row>
    <row r="63" spans="1:16" x14ac:dyDescent="0.25">
      <c r="A63" s="2">
        <v>42155</v>
      </c>
      <c r="B63">
        <v>12</v>
      </c>
      <c r="C63">
        <v>0</v>
      </c>
      <c r="D63" s="5">
        <f t="shared" si="1"/>
        <v>23015</v>
      </c>
      <c r="E63" s="5">
        <f t="shared" si="2"/>
        <v>23015</v>
      </c>
      <c r="F63" s="5">
        <f t="shared" si="3"/>
        <v>23015</v>
      </c>
      <c r="G63" s="5">
        <f t="shared" si="13"/>
        <v>0</v>
      </c>
      <c r="H63" s="5">
        <f t="shared" si="4"/>
        <v>291</v>
      </c>
      <c r="I63" t="b">
        <f t="shared" si="5"/>
        <v>0</v>
      </c>
      <c r="J63">
        <f t="shared" si="6"/>
        <v>0</v>
      </c>
      <c r="K63" t="b">
        <f t="shared" si="7"/>
        <v>0</v>
      </c>
      <c r="L63" s="5">
        <f t="shared" si="8"/>
        <v>0</v>
      </c>
      <c r="M63" t="str">
        <f t="shared" si="9"/>
        <v>05-2015</v>
      </c>
      <c r="N63">
        <f t="shared" si="10"/>
        <v>0</v>
      </c>
      <c r="O63" t="b">
        <f t="shared" si="11"/>
        <v>0</v>
      </c>
      <c r="P63" t="b">
        <f t="shared" si="12"/>
        <v>0</v>
      </c>
    </row>
    <row r="64" spans="1:16" x14ac:dyDescent="0.25">
      <c r="A64" s="2">
        <v>42156</v>
      </c>
      <c r="B64">
        <v>18</v>
      </c>
      <c r="C64">
        <v>4</v>
      </c>
      <c r="D64" s="5">
        <f t="shared" si="1"/>
        <v>25000</v>
      </c>
      <c r="E64" s="5">
        <f t="shared" si="2"/>
        <v>25000</v>
      </c>
      <c r="F64" s="5">
        <f t="shared" si="3"/>
        <v>25000</v>
      </c>
      <c r="G64" s="5">
        <f t="shared" si="13"/>
        <v>1985</v>
      </c>
      <c r="H64" s="5">
        <f t="shared" si="4"/>
        <v>0</v>
      </c>
      <c r="I64" t="b">
        <f t="shared" si="5"/>
        <v>0</v>
      </c>
      <c r="J64">
        <f t="shared" si="6"/>
        <v>0</v>
      </c>
      <c r="K64" t="b">
        <f t="shared" si="7"/>
        <v>0</v>
      </c>
      <c r="L64" s="5">
        <f t="shared" si="8"/>
        <v>0</v>
      </c>
      <c r="M64" t="str">
        <f t="shared" si="9"/>
        <v>06-2015</v>
      </c>
      <c r="N64">
        <f t="shared" si="10"/>
        <v>0</v>
      </c>
      <c r="O64" t="b">
        <f t="shared" si="11"/>
        <v>0</v>
      </c>
      <c r="P64" t="b">
        <f t="shared" si="12"/>
        <v>0</v>
      </c>
    </row>
    <row r="65" spans="1:16" x14ac:dyDescent="0.25">
      <c r="A65" s="2">
        <v>42157</v>
      </c>
      <c r="B65">
        <v>18</v>
      </c>
      <c r="C65">
        <v>3</v>
      </c>
      <c r="D65" s="5">
        <f t="shared" si="1"/>
        <v>25000</v>
      </c>
      <c r="E65" s="5">
        <f t="shared" si="2"/>
        <v>25000</v>
      </c>
      <c r="F65" s="5">
        <f t="shared" si="3"/>
        <v>25000</v>
      </c>
      <c r="G65" s="5">
        <f t="shared" si="13"/>
        <v>0</v>
      </c>
      <c r="H65" s="5">
        <f t="shared" si="4"/>
        <v>0</v>
      </c>
      <c r="I65" t="b">
        <f t="shared" si="5"/>
        <v>0</v>
      </c>
      <c r="J65">
        <f t="shared" si="6"/>
        <v>0</v>
      </c>
      <c r="K65" t="b">
        <f t="shared" si="7"/>
        <v>0</v>
      </c>
      <c r="L65" s="5">
        <f t="shared" si="8"/>
        <v>0</v>
      </c>
      <c r="M65" t="str">
        <f t="shared" si="9"/>
        <v>06-2015</v>
      </c>
      <c r="N65">
        <f t="shared" si="10"/>
        <v>0</v>
      </c>
      <c r="O65" t="b">
        <f t="shared" si="11"/>
        <v>0</v>
      </c>
      <c r="P65" t="b">
        <f t="shared" si="12"/>
        <v>0</v>
      </c>
    </row>
    <row r="66" spans="1:16" x14ac:dyDescent="0.25">
      <c r="A66" s="2">
        <v>42158</v>
      </c>
      <c r="B66">
        <v>22</v>
      </c>
      <c r="C66">
        <v>0</v>
      </c>
      <c r="D66" s="5">
        <f t="shared" si="1"/>
        <v>24226</v>
      </c>
      <c r="E66" s="5">
        <f t="shared" si="2"/>
        <v>24226</v>
      </c>
      <c r="F66" s="5">
        <f t="shared" si="3"/>
        <v>12226</v>
      </c>
      <c r="G66" s="5">
        <f t="shared" si="13"/>
        <v>0</v>
      </c>
      <c r="H66" s="5">
        <f t="shared" si="4"/>
        <v>774</v>
      </c>
      <c r="I66" t="b">
        <f t="shared" si="5"/>
        <v>1</v>
      </c>
      <c r="J66">
        <f t="shared" si="6"/>
        <v>12000</v>
      </c>
      <c r="K66" t="b">
        <f t="shared" si="7"/>
        <v>0</v>
      </c>
      <c r="L66" s="5">
        <f t="shared" si="8"/>
        <v>0</v>
      </c>
      <c r="M66" t="str">
        <f t="shared" si="9"/>
        <v>06-2015</v>
      </c>
      <c r="N66">
        <f t="shared" si="10"/>
        <v>0</v>
      </c>
      <c r="O66" t="b">
        <f t="shared" si="11"/>
        <v>1</v>
      </c>
      <c r="P66" t="b">
        <f t="shared" si="12"/>
        <v>0</v>
      </c>
    </row>
    <row r="67" spans="1:16" x14ac:dyDescent="0.25">
      <c r="A67" s="2">
        <v>42159</v>
      </c>
      <c r="B67">
        <v>15</v>
      </c>
      <c r="C67">
        <v>0</v>
      </c>
      <c r="D67" s="5">
        <f t="shared" si="1"/>
        <v>12012</v>
      </c>
      <c r="E67" s="5">
        <f t="shared" si="2"/>
        <v>12012</v>
      </c>
      <c r="F67" s="5">
        <f t="shared" si="3"/>
        <v>12012</v>
      </c>
      <c r="G67" s="5">
        <f t="shared" si="13"/>
        <v>0</v>
      </c>
      <c r="H67" s="5">
        <f t="shared" si="4"/>
        <v>214</v>
      </c>
      <c r="I67" t="b">
        <f t="shared" si="5"/>
        <v>0</v>
      </c>
      <c r="J67">
        <f t="shared" si="6"/>
        <v>0</v>
      </c>
      <c r="K67" t="b">
        <f t="shared" si="7"/>
        <v>0</v>
      </c>
      <c r="L67" s="5">
        <f t="shared" si="8"/>
        <v>0</v>
      </c>
      <c r="M67" t="str">
        <f t="shared" si="9"/>
        <v>06-2015</v>
      </c>
      <c r="N67">
        <f t="shared" si="10"/>
        <v>0</v>
      </c>
      <c r="O67" t="b">
        <f t="shared" si="11"/>
        <v>0</v>
      </c>
      <c r="P67" t="b">
        <f t="shared" si="12"/>
        <v>0</v>
      </c>
    </row>
    <row r="68" spans="1:16" x14ac:dyDescent="0.25">
      <c r="A68" s="2">
        <v>42160</v>
      </c>
      <c r="B68">
        <v>18</v>
      </c>
      <c r="C68">
        <v>0</v>
      </c>
      <c r="D68" s="5">
        <f t="shared" ref="D68:D131" si="14">F67+G68-H68</f>
        <v>11736</v>
      </c>
      <c r="E68" s="5">
        <f t="shared" ref="E68:E131" si="15">IF(K68,AF$5,D68)</f>
        <v>25000</v>
      </c>
      <c r="F68" s="5">
        <f t="shared" ref="F68:F131" si="16">E68-J68</f>
        <v>13000</v>
      </c>
      <c r="G68" s="5">
        <f t="shared" si="13"/>
        <v>0</v>
      </c>
      <c r="H68" s="5">
        <f t="shared" ref="H68:H131" si="17">ROUNDUP(IF(C68=0,0.03/100*POWER(B68,1.5)*F67,0),0)</f>
        <v>276</v>
      </c>
      <c r="I68" t="b">
        <f t="shared" ref="I68:I131" si="18">AND(B68&gt;15,C68&lt;=0.6)</f>
        <v>1</v>
      </c>
      <c r="J68">
        <f t="shared" ref="J68:J131" si="19">IF(I68,IF(B68&lt;30,12000,24000),0)</f>
        <v>12000</v>
      </c>
      <c r="K68" t="b">
        <f t="shared" ref="K68:K131" si="20">F67+G68-H68-J68&lt;0</f>
        <v>1</v>
      </c>
      <c r="L68" s="5">
        <f t="shared" ref="L68:L131" si="21">ROUNDUP(IF(K68,25000-D68,0),0)</f>
        <v>13264</v>
      </c>
      <c r="M68" t="str">
        <f t="shared" ref="M68:M131" si="22">CONCATENATE(IF(MONTH(A68) &lt; 10, CONCATENATE(0,MONTH(A68)),MONTH(A68)),"-",2015)</f>
        <v>06-2015</v>
      </c>
      <c r="N68">
        <f t="shared" ref="N68:N131" si="23">L68/1000*11.74</f>
        <v>155.71935999999999</v>
      </c>
      <c r="O68" t="b">
        <f t="shared" ref="O68:O131" si="24">AND(B68&gt;15,C68&lt;=0.6)</f>
        <v>1</v>
      </c>
      <c r="P68" t="b">
        <f t="shared" ref="P68:P131" si="25">AND(C68&gt;15,D68&gt;0.6)</f>
        <v>0</v>
      </c>
    </row>
    <row r="69" spans="1:16" x14ac:dyDescent="0.25">
      <c r="A69" s="2">
        <v>42161</v>
      </c>
      <c r="B69">
        <v>22</v>
      </c>
      <c r="C69">
        <v>0</v>
      </c>
      <c r="D69" s="5">
        <f t="shared" si="14"/>
        <v>12597</v>
      </c>
      <c r="E69" s="5">
        <f t="shared" si="15"/>
        <v>12597</v>
      </c>
      <c r="F69" s="5">
        <f t="shared" si="16"/>
        <v>597</v>
      </c>
      <c r="G69" s="5">
        <f t="shared" si="13"/>
        <v>0</v>
      </c>
      <c r="H69" s="5">
        <f t="shared" si="17"/>
        <v>403</v>
      </c>
      <c r="I69" t="b">
        <f t="shared" si="18"/>
        <v>1</v>
      </c>
      <c r="J69">
        <f t="shared" si="19"/>
        <v>12000</v>
      </c>
      <c r="K69" t="b">
        <f t="shared" si="20"/>
        <v>0</v>
      </c>
      <c r="L69" s="5">
        <f t="shared" si="21"/>
        <v>0</v>
      </c>
      <c r="M69" t="str">
        <f t="shared" si="22"/>
        <v>06-2015</v>
      </c>
      <c r="N69">
        <f t="shared" si="23"/>
        <v>0</v>
      </c>
      <c r="O69" t="b">
        <f t="shared" si="24"/>
        <v>1</v>
      </c>
      <c r="P69" t="b">
        <f t="shared" si="25"/>
        <v>0</v>
      </c>
    </row>
    <row r="70" spans="1:16" x14ac:dyDescent="0.25">
      <c r="A70" s="2">
        <v>42162</v>
      </c>
      <c r="B70">
        <v>14</v>
      </c>
      <c r="C70">
        <v>8</v>
      </c>
      <c r="D70" s="5">
        <f t="shared" si="14"/>
        <v>6197</v>
      </c>
      <c r="E70" s="5">
        <f t="shared" si="15"/>
        <v>6197</v>
      </c>
      <c r="F70" s="5">
        <f t="shared" si="16"/>
        <v>6197</v>
      </c>
      <c r="G70" s="5">
        <f t="shared" ref="G70:G133" si="26">IF(700*C70+F69&gt;$AF$5,25000-F69,700*C70)</f>
        <v>5600</v>
      </c>
      <c r="H70" s="5">
        <f t="shared" si="17"/>
        <v>0</v>
      </c>
      <c r="I70" t="b">
        <f t="shared" si="18"/>
        <v>0</v>
      </c>
      <c r="J70">
        <f t="shared" si="19"/>
        <v>0</v>
      </c>
      <c r="K70" t="b">
        <f t="shared" si="20"/>
        <v>0</v>
      </c>
      <c r="L70" s="5">
        <f t="shared" si="21"/>
        <v>0</v>
      </c>
      <c r="M70" t="str">
        <f t="shared" si="22"/>
        <v>06-2015</v>
      </c>
      <c r="N70">
        <f t="shared" si="23"/>
        <v>0</v>
      </c>
      <c r="O70" t="b">
        <f t="shared" si="24"/>
        <v>0</v>
      </c>
      <c r="P70" t="b">
        <f t="shared" si="25"/>
        <v>0</v>
      </c>
    </row>
    <row r="71" spans="1:16" x14ac:dyDescent="0.25">
      <c r="A71" s="2">
        <v>42163</v>
      </c>
      <c r="B71">
        <v>14</v>
      </c>
      <c r="C71">
        <v>5.9</v>
      </c>
      <c r="D71" s="5">
        <f t="shared" si="14"/>
        <v>10327</v>
      </c>
      <c r="E71" s="5">
        <f t="shared" si="15"/>
        <v>10327</v>
      </c>
      <c r="F71" s="5">
        <f t="shared" si="16"/>
        <v>10327</v>
      </c>
      <c r="G71" s="5">
        <f t="shared" si="26"/>
        <v>4130</v>
      </c>
      <c r="H71" s="5">
        <f t="shared" si="17"/>
        <v>0</v>
      </c>
      <c r="I71" t="b">
        <f t="shared" si="18"/>
        <v>0</v>
      </c>
      <c r="J71">
        <f t="shared" si="19"/>
        <v>0</v>
      </c>
      <c r="K71" t="b">
        <f t="shared" si="20"/>
        <v>0</v>
      </c>
      <c r="L71" s="5">
        <f t="shared" si="21"/>
        <v>0</v>
      </c>
      <c r="M71" t="str">
        <f t="shared" si="22"/>
        <v>06-2015</v>
      </c>
      <c r="N71">
        <f t="shared" si="23"/>
        <v>0</v>
      </c>
      <c r="O71" t="b">
        <f t="shared" si="24"/>
        <v>0</v>
      </c>
      <c r="P71" t="b">
        <f t="shared" si="25"/>
        <v>0</v>
      </c>
    </row>
    <row r="72" spans="1:16" x14ac:dyDescent="0.25">
      <c r="A72" s="2">
        <v>42164</v>
      </c>
      <c r="B72">
        <v>12</v>
      </c>
      <c r="C72">
        <v>5</v>
      </c>
      <c r="D72" s="5">
        <f t="shared" si="14"/>
        <v>13827</v>
      </c>
      <c r="E72" s="5">
        <f t="shared" si="15"/>
        <v>13827</v>
      </c>
      <c r="F72" s="5">
        <f t="shared" si="16"/>
        <v>13827</v>
      </c>
      <c r="G72" s="5">
        <f t="shared" si="26"/>
        <v>3500</v>
      </c>
      <c r="H72" s="5">
        <f t="shared" si="17"/>
        <v>0</v>
      </c>
      <c r="I72" t="b">
        <f t="shared" si="18"/>
        <v>0</v>
      </c>
      <c r="J72">
        <f t="shared" si="19"/>
        <v>0</v>
      </c>
      <c r="K72" t="b">
        <f t="shared" si="20"/>
        <v>0</v>
      </c>
      <c r="L72" s="5">
        <f t="shared" si="21"/>
        <v>0</v>
      </c>
      <c r="M72" t="str">
        <f t="shared" si="22"/>
        <v>06-2015</v>
      </c>
      <c r="N72">
        <f t="shared" si="23"/>
        <v>0</v>
      </c>
      <c r="O72" t="b">
        <f t="shared" si="24"/>
        <v>0</v>
      </c>
      <c r="P72" t="b">
        <f t="shared" si="25"/>
        <v>0</v>
      </c>
    </row>
    <row r="73" spans="1:16" x14ac:dyDescent="0.25">
      <c r="A73" s="2">
        <v>42165</v>
      </c>
      <c r="B73">
        <v>16</v>
      </c>
      <c r="C73">
        <v>0</v>
      </c>
      <c r="D73" s="5">
        <f t="shared" si="14"/>
        <v>13561</v>
      </c>
      <c r="E73" s="5">
        <f t="shared" si="15"/>
        <v>13561</v>
      </c>
      <c r="F73" s="5">
        <f t="shared" si="16"/>
        <v>1561</v>
      </c>
      <c r="G73" s="5">
        <f t="shared" si="26"/>
        <v>0</v>
      </c>
      <c r="H73" s="5">
        <f t="shared" si="17"/>
        <v>266</v>
      </c>
      <c r="I73" t="b">
        <f t="shared" si="18"/>
        <v>1</v>
      </c>
      <c r="J73">
        <f t="shared" si="19"/>
        <v>12000</v>
      </c>
      <c r="K73" t="b">
        <f t="shared" si="20"/>
        <v>0</v>
      </c>
      <c r="L73" s="5">
        <f t="shared" si="21"/>
        <v>0</v>
      </c>
      <c r="M73" t="str">
        <f t="shared" si="22"/>
        <v>06-2015</v>
      </c>
      <c r="N73">
        <f t="shared" si="23"/>
        <v>0</v>
      </c>
      <c r="O73" t="b">
        <f t="shared" si="24"/>
        <v>1</v>
      </c>
      <c r="P73" t="b">
        <f t="shared" si="25"/>
        <v>0</v>
      </c>
    </row>
    <row r="74" spans="1:16" x14ac:dyDescent="0.25">
      <c r="A74" s="2">
        <v>42166</v>
      </c>
      <c r="B74">
        <v>16</v>
      </c>
      <c r="C74">
        <v>0</v>
      </c>
      <c r="D74" s="5">
        <f t="shared" si="14"/>
        <v>1531</v>
      </c>
      <c r="E74" s="5">
        <f t="shared" si="15"/>
        <v>25000</v>
      </c>
      <c r="F74" s="5">
        <f t="shared" si="16"/>
        <v>13000</v>
      </c>
      <c r="G74" s="5">
        <f t="shared" si="26"/>
        <v>0</v>
      </c>
      <c r="H74" s="5">
        <f t="shared" si="17"/>
        <v>30</v>
      </c>
      <c r="I74" t="b">
        <f t="shared" si="18"/>
        <v>1</v>
      </c>
      <c r="J74">
        <f t="shared" si="19"/>
        <v>12000</v>
      </c>
      <c r="K74" t="b">
        <f t="shared" si="20"/>
        <v>1</v>
      </c>
      <c r="L74" s="5">
        <f t="shared" si="21"/>
        <v>23469</v>
      </c>
      <c r="M74" t="str">
        <f t="shared" si="22"/>
        <v>06-2015</v>
      </c>
      <c r="N74">
        <f t="shared" si="23"/>
        <v>275.52606000000003</v>
      </c>
      <c r="O74" t="b">
        <f t="shared" si="24"/>
        <v>1</v>
      </c>
      <c r="P74" t="b">
        <f t="shared" si="25"/>
        <v>0</v>
      </c>
    </row>
    <row r="75" spans="1:16" x14ac:dyDescent="0.25">
      <c r="A75" s="2">
        <v>42167</v>
      </c>
      <c r="B75">
        <v>18</v>
      </c>
      <c r="C75">
        <v>5</v>
      </c>
      <c r="D75" s="5">
        <f t="shared" si="14"/>
        <v>16500</v>
      </c>
      <c r="E75" s="5">
        <f t="shared" si="15"/>
        <v>16500</v>
      </c>
      <c r="F75" s="5">
        <f t="shared" si="16"/>
        <v>16500</v>
      </c>
      <c r="G75" s="5">
        <f t="shared" si="26"/>
        <v>3500</v>
      </c>
      <c r="H75" s="5">
        <f t="shared" si="17"/>
        <v>0</v>
      </c>
      <c r="I75" t="b">
        <f t="shared" si="18"/>
        <v>0</v>
      </c>
      <c r="J75">
        <f t="shared" si="19"/>
        <v>0</v>
      </c>
      <c r="K75" t="b">
        <f t="shared" si="20"/>
        <v>0</v>
      </c>
      <c r="L75" s="5">
        <f t="shared" si="21"/>
        <v>0</v>
      </c>
      <c r="M75" t="str">
        <f t="shared" si="22"/>
        <v>06-2015</v>
      </c>
      <c r="N75">
        <f t="shared" si="23"/>
        <v>0</v>
      </c>
      <c r="O75" t="b">
        <f t="shared" si="24"/>
        <v>0</v>
      </c>
      <c r="P75" t="b">
        <f t="shared" si="25"/>
        <v>0</v>
      </c>
    </row>
    <row r="76" spans="1:16" x14ac:dyDescent="0.25">
      <c r="A76" s="2">
        <v>42168</v>
      </c>
      <c r="B76">
        <v>19</v>
      </c>
      <c r="C76">
        <v>1</v>
      </c>
      <c r="D76" s="5">
        <f t="shared" si="14"/>
        <v>17200</v>
      </c>
      <c r="E76" s="5">
        <f t="shared" si="15"/>
        <v>17200</v>
      </c>
      <c r="F76" s="5">
        <f t="shared" si="16"/>
        <v>17200</v>
      </c>
      <c r="G76" s="5">
        <f t="shared" si="26"/>
        <v>700</v>
      </c>
      <c r="H76" s="5">
        <f t="shared" si="17"/>
        <v>0</v>
      </c>
      <c r="I76" t="b">
        <f t="shared" si="18"/>
        <v>0</v>
      </c>
      <c r="J76">
        <f t="shared" si="19"/>
        <v>0</v>
      </c>
      <c r="K76" t="b">
        <f t="shared" si="20"/>
        <v>0</v>
      </c>
      <c r="L76" s="5">
        <f t="shared" si="21"/>
        <v>0</v>
      </c>
      <c r="M76" t="str">
        <f t="shared" si="22"/>
        <v>06-2015</v>
      </c>
      <c r="N76">
        <f t="shared" si="23"/>
        <v>0</v>
      </c>
      <c r="O76" t="b">
        <f t="shared" si="24"/>
        <v>0</v>
      </c>
      <c r="P76" t="b">
        <f t="shared" si="25"/>
        <v>0</v>
      </c>
    </row>
    <row r="77" spans="1:16" x14ac:dyDescent="0.25">
      <c r="A77" s="2">
        <v>42169</v>
      </c>
      <c r="B77">
        <v>22</v>
      </c>
      <c r="C77">
        <v>0</v>
      </c>
      <c r="D77" s="5">
        <f t="shared" si="14"/>
        <v>16667</v>
      </c>
      <c r="E77" s="5">
        <f t="shared" si="15"/>
        <v>16667</v>
      </c>
      <c r="F77" s="5">
        <f t="shared" si="16"/>
        <v>4667</v>
      </c>
      <c r="G77" s="5">
        <f t="shared" si="26"/>
        <v>0</v>
      </c>
      <c r="H77" s="5">
        <f t="shared" si="17"/>
        <v>533</v>
      </c>
      <c r="I77" t="b">
        <f t="shared" si="18"/>
        <v>1</v>
      </c>
      <c r="J77">
        <f t="shared" si="19"/>
        <v>12000</v>
      </c>
      <c r="K77" t="b">
        <f t="shared" si="20"/>
        <v>0</v>
      </c>
      <c r="L77" s="5">
        <f t="shared" si="21"/>
        <v>0</v>
      </c>
      <c r="M77" t="str">
        <f t="shared" si="22"/>
        <v>06-2015</v>
      </c>
      <c r="N77">
        <f t="shared" si="23"/>
        <v>0</v>
      </c>
      <c r="O77" t="b">
        <f t="shared" si="24"/>
        <v>1</v>
      </c>
      <c r="P77" t="b">
        <f t="shared" si="25"/>
        <v>0</v>
      </c>
    </row>
    <row r="78" spans="1:16" x14ac:dyDescent="0.25">
      <c r="A78" s="2">
        <v>42170</v>
      </c>
      <c r="B78">
        <v>16</v>
      </c>
      <c r="C78">
        <v>0</v>
      </c>
      <c r="D78" s="5">
        <f t="shared" si="14"/>
        <v>4577</v>
      </c>
      <c r="E78" s="5">
        <f t="shared" si="15"/>
        <v>25000</v>
      </c>
      <c r="F78" s="5">
        <f t="shared" si="16"/>
        <v>13000</v>
      </c>
      <c r="G78" s="5">
        <f t="shared" si="26"/>
        <v>0</v>
      </c>
      <c r="H78" s="5">
        <f t="shared" si="17"/>
        <v>90</v>
      </c>
      <c r="I78" t="b">
        <f t="shared" si="18"/>
        <v>1</v>
      </c>
      <c r="J78">
        <f t="shared" si="19"/>
        <v>12000</v>
      </c>
      <c r="K78" t="b">
        <f t="shared" si="20"/>
        <v>1</v>
      </c>
      <c r="L78" s="5">
        <f t="shared" si="21"/>
        <v>20423</v>
      </c>
      <c r="M78" t="str">
        <f t="shared" si="22"/>
        <v>06-2015</v>
      </c>
      <c r="N78">
        <f t="shared" si="23"/>
        <v>239.76602</v>
      </c>
      <c r="O78" t="b">
        <f t="shared" si="24"/>
        <v>1</v>
      </c>
      <c r="P78" t="b">
        <f t="shared" si="25"/>
        <v>0</v>
      </c>
    </row>
    <row r="79" spans="1:16" x14ac:dyDescent="0.25">
      <c r="A79" s="2">
        <v>42171</v>
      </c>
      <c r="B79">
        <v>12</v>
      </c>
      <c r="C79">
        <v>0</v>
      </c>
      <c r="D79" s="5">
        <f t="shared" si="14"/>
        <v>12837</v>
      </c>
      <c r="E79" s="5">
        <f t="shared" si="15"/>
        <v>12837</v>
      </c>
      <c r="F79" s="5">
        <f t="shared" si="16"/>
        <v>12837</v>
      </c>
      <c r="G79" s="5">
        <f t="shared" si="26"/>
        <v>0</v>
      </c>
      <c r="H79" s="5">
        <f t="shared" si="17"/>
        <v>163</v>
      </c>
      <c r="I79" t="b">
        <f t="shared" si="18"/>
        <v>0</v>
      </c>
      <c r="J79">
        <f t="shared" si="19"/>
        <v>0</v>
      </c>
      <c r="K79" t="b">
        <f t="shared" si="20"/>
        <v>0</v>
      </c>
      <c r="L79" s="5">
        <f t="shared" si="21"/>
        <v>0</v>
      </c>
      <c r="M79" t="str">
        <f t="shared" si="22"/>
        <v>06-2015</v>
      </c>
      <c r="N79">
        <f t="shared" si="23"/>
        <v>0</v>
      </c>
      <c r="O79" t="b">
        <f t="shared" si="24"/>
        <v>0</v>
      </c>
      <c r="P79" t="b">
        <f t="shared" si="25"/>
        <v>0</v>
      </c>
    </row>
    <row r="80" spans="1:16" x14ac:dyDescent="0.25">
      <c r="A80" s="2">
        <v>42172</v>
      </c>
      <c r="B80">
        <v>14</v>
      </c>
      <c r="C80">
        <v>0</v>
      </c>
      <c r="D80" s="5">
        <f t="shared" si="14"/>
        <v>12635</v>
      </c>
      <c r="E80" s="5">
        <f t="shared" si="15"/>
        <v>12635</v>
      </c>
      <c r="F80" s="5">
        <f t="shared" si="16"/>
        <v>12635</v>
      </c>
      <c r="G80" s="5">
        <f t="shared" si="26"/>
        <v>0</v>
      </c>
      <c r="H80" s="5">
        <f t="shared" si="17"/>
        <v>202</v>
      </c>
      <c r="I80" t="b">
        <f t="shared" si="18"/>
        <v>0</v>
      </c>
      <c r="J80">
        <f t="shared" si="19"/>
        <v>0</v>
      </c>
      <c r="K80" t="b">
        <f t="shared" si="20"/>
        <v>0</v>
      </c>
      <c r="L80" s="5">
        <f t="shared" si="21"/>
        <v>0</v>
      </c>
      <c r="M80" t="str">
        <f t="shared" si="22"/>
        <v>06-2015</v>
      </c>
      <c r="N80">
        <f t="shared" si="23"/>
        <v>0</v>
      </c>
      <c r="O80" t="b">
        <f t="shared" si="24"/>
        <v>0</v>
      </c>
      <c r="P80" t="b">
        <f t="shared" si="25"/>
        <v>0</v>
      </c>
    </row>
    <row r="81" spans="1:16" x14ac:dyDescent="0.25">
      <c r="A81" s="2">
        <v>42173</v>
      </c>
      <c r="B81">
        <v>16</v>
      </c>
      <c r="C81">
        <v>0.3</v>
      </c>
      <c r="D81" s="5">
        <f t="shared" si="14"/>
        <v>12845</v>
      </c>
      <c r="E81" s="5">
        <f t="shared" si="15"/>
        <v>12845</v>
      </c>
      <c r="F81" s="5">
        <f t="shared" si="16"/>
        <v>845</v>
      </c>
      <c r="G81" s="5">
        <f t="shared" si="26"/>
        <v>210</v>
      </c>
      <c r="H81" s="5">
        <f t="shared" si="17"/>
        <v>0</v>
      </c>
      <c r="I81" t="b">
        <f t="shared" si="18"/>
        <v>1</v>
      </c>
      <c r="J81">
        <f t="shared" si="19"/>
        <v>12000</v>
      </c>
      <c r="K81" t="b">
        <f t="shared" si="20"/>
        <v>0</v>
      </c>
      <c r="L81" s="5">
        <f t="shared" si="21"/>
        <v>0</v>
      </c>
      <c r="M81" t="str">
        <f t="shared" si="22"/>
        <v>06-2015</v>
      </c>
      <c r="N81">
        <f t="shared" si="23"/>
        <v>0</v>
      </c>
      <c r="O81" t="b">
        <f t="shared" si="24"/>
        <v>1</v>
      </c>
      <c r="P81" t="b">
        <f t="shared" si="25"/>
        <v>0</v>
      </c>
    </row>
    <row r="82" spans="1:16" x14ac:dyDescent="0.25">
      <c r="A82" s="2">
        <v>42174</v>
      </c>
      <c r="B82">
        <v>12</v>
      </c>
      <c r="C82">
        <v>3</v>
      </c>
      <c r="D82" s="5">
        <f t="shared" si="14"/>
        <v>2945</v>
      </c>
      <c r="E82" s="5">
        <f t="shared" si="15"/>
        <v>2945</v>
      </c>
      <c r="F82" s="5">
        <f t="shared" si="16"/>
        <v>2945</v>
      </c>
      <c r="G82" s="5">
        <f t="shared" si="26"/>
        <v>2100</v>
      </c>
      <c r="H82" s="5">
        <f t="shared" si="17"/>
        <v>0</v>
      </c>
      <c r="I82" t="b">
        <f t="shared" si="18"/>
        <v>0</v>
      </c>
      <c r="J82">
        <f t="shared" si="19"/>
        <v>0</v>
      </c>
      <c r="K82" t="b">
        <f t="shared" si="20"/>
        <v>0</v>
      </c>
      <c r="L82" s="5">
        <f t="shared" si="21"/>
        <v>0</v>
      </c>
      <c r="M82" t="str">
        <f t="shared" si="22"/>
        <v>06-2015</v>
      </c>
      <c r="N82">
        <f t="shared" si="23"/>
        <v>0</v>
      </c>
      <c r="O82" t="b">
        <f t="shared" si="24"/>
        <v>0</v>
      </c>
      <c r="P82" t="b">
        <f t="shared" si="25"/>
        <v>0</v>
      </c>
    </row>
    <row r="83" spans="1:16" x14ac:dyDescent="0.25">
      <c r="A83" s="2">
        <v>42175</v>
      </c>
      <c r="B83">
        <v>13</v>
      </c>
      <c r="C83">
        <v>2</v>
      </c>
      <c r="D83" s="5">
        <f t="shared" si="14"/>
        <v>4345</v>
      </c>
      <c r="E83" s="5">
        <f t="shared" si="15"/>
        <v>4345</v>
      </c>
      <c r="F83" s="5">
        <f t="shared" si="16"/>
        <v>4345</v>
      </c>
      <c r="G83" s="5">
        <f t="shared" si="26"/>
        <v>1400</v>
      </c>
      <c r="H83" s="5">
        <f t="shared" si="17"/>
        <v>0</v>
      </c>
      <c r="I83" t="b">
        <f t="shared" si="18"/>
        <v>0</v>
      </c>
      <c r="J83">
        <f t="shared" si="19"/>
        <v>0</v>
      </c>
      <c r="K83" t="b">
        <f t="shared" si="20"/>
        <v>0</v>
      </c>
      <c r="L83" s="5">
        <f t="shared" si="21"/>
        <v>0</v>
      </c>
      <c r="M83" t="str">
        <f t="shared" si="22"/>
        <v>06-2015</v>
      </c>
      <c r="N83">
        <f t="shared" si="23"/>
        <v>0</v>
      </c>
      <c r="O83" t="b">
        <f t="shared" si="24"/>
        <v>0</v>
      </c>
      <c r="P83" t="b">
        <f t="shared" si="25"/>
        <v>0</v>
      </c>
    </row>
    <row r="84" spans="1:16" x14ac:dyDescent="0.25">
      <c r="A84" s="2">
        <v>42176</v>
      </c>
      <c r="B84">
        <v>12</v>
      </c>
      <c r="C84">
        <v>0</v>
      </c>
      <c r="D84" s="5">
        <f t="shared" si="14"/>
        <v>4290</v>
      </c>
      <c r="E84" s="5">
        <f t="shared" si="15"/>
        <v>4290</v>
      </c>
      <c r="F84" s="5">
        <f t="shared" si="16"/>
        <v>4290</v>
      </c>
      <c r="G84" s="5">
        <f t="shared" si="26"/>
        <v>0</v>
      </c>
      <c r="H84" s="5">
        <f t="shared" si="17"/>
        <v>55</v>
      </c>
      <c r="I84" t="b">
        <f t="shared" si="18"/>
        <v>0</v>
      </c>
      <c r="J84">
        <f t="shared" si="19"/>
        <v>0</v>
      </c>
      <c r="K84" t="b">
        <f t="shared" si="20"/>
        <v>0</v>
      </c>
      <c r="L84" s="5">
        <f t="shared" si="21"/>
        <v>0</v>
      </c>
      <c r="M84" t="str">
        <f t="shared" si="22"/>
        <v>06-2015</v>
      </c>
      <c r="N84">
        <f t="shared" si="23"/>
        <v>0</v>
      </c>
      <c r="O84" t="b">
        <f t="shared" si="24"/>
        <v>0</v>
      </c>
      <c r="P84" t="b">
        <f t="shared" si="25"/>
        <v>0</v>
      </c>
    </row>
    <row r="85" spans="1:16" x14ac:dyDescent="0.25">
      <c r="A85" s="2">
        <v>42177</v>
      </c>
      <c r="B85">
        <v>12</v>
      </c>
      <c r="C85">
        <v>3</v>
      </c>
      <c r="D85" s="5">
        <f t="shared" si="14"/>
        <v>6390</v>
      </c>
      <c r="E85" s="5">
        <f t="shared" si="15"/>
        <v>6390</v>
      </c>
      <c r="F85" s="5">
        <f t="shared" si="16"/>
        <v>6390</v>
      </c>
      <c r="G85" s="5">
        <f t="shared" si="26"/>
        <v>2100</v>
      </c>
      <c r="H85" s="5">
        <f t="shared" si="17"/>
        <v>0</v>
      </c>
      <c r="I85" t="b">
        <f t="shared" si="18"/>
        <v>0</v>
      </c>
      <c r="J85">
        <f t="shared" si="19"/>
        <v>0</v>
      </c>
      <c r="K85" t="b">
        <f t="shared" si="20"/>
        <v>0</v>
      </c>
      <c r="L85" s="5">
        <f t="shared" si="21"/>
        <v>0</v>
      </c>
      <c r="M85" t="str">
        <f t="shared" si="22"/>
        <v>06-2015</v>
      </c>
      <c r="N85">
        <f t="shared" si="23"/>
        <v>0</v>
      </c>
      <c r="O85" t="b">
        <f t="shared" si="24"/>
        <v>0</v>
      </c>
      <c r="P85" t="b">
        <f t="shared" si="25"/>
        <v>0</v>
      </c>
    </row>
    <row r="86" spans="1:16" x14ac:dyDescent="0.25">
      <c r="A86" s="2">
        <v>42178</v>
      </c>
      <c r="B86">
        <v>13</v>
      </c>
      <c r="C86">
        <v>3</v>
      </c>
      <c r="D86" s="5">
        <f t="shared" si="14"/>
        <v>8490</v>
      </c>
      <c r="E86" s="5">
        <f t="shared" si="15"/>
        <v>8490</v>
      </c>
      <c r="F86" s="5">
        <f t="shared" si="16"/>
        <v>8490</v>
      </c>
      <c r="G86" s="5">
        <f t="shared" si="26"/>
        <v>2100</v>
      </c>
      <c r="H86" s="5">
        <f t="shared" si="17"/>
        <v>0</v>
      </c>
      <c r="I86" t="b">
        <f t="shared" si="18"/>
        <v>0</v>
      </c>
      <c r="J86">
        <f t="shared" si="19"/>
        <v>0</v>
      </c>
      <c r="K86" t="b">
        <f t="shared" si="20"/>
        <v>0</v>
      </c>
      <c r="L86" s="5">
        <f t="shared" si="21"/>
        <v>0</v>
      </c>
      <c r="M86" t="str">
        <f t="shared" si="22"/>
        <v>06-2015</v>
      </c>
      <c r="N86">
        <f t="shared" si="23"/>
        <v>0</v>
      </c>
      <c r="O86" t="b">
        <f t="shared" si="24"/>
        <v>0</v>
      </c>
      <c r="P86" t="b">
        <f t="shared" si="25"/>
        <v>0</v>
      </c>
    </row>
    <row r="87" spans="1:16" x14ac:dyDescent="0.25">
      <c r="A87" s="2">
        <v>42179</v>
      </c>
      <c r="B87">
        <v>12</v>
      </c>
      <c r="C87">
        <v>0</v>
      </c>
      <c r="D87" s="5">
        <f t="shared" si="14"/>
        <v>8384</v>
      </c>
      <c r="E87" s="5">
        <f t="shared" si="15"/>
        <v>8384</v>
      </c>
      <c r="F87" s="5">
        <f t="shared" si="16"/>
        <v>8384</v>
      </c>
      <c r="G87" s="5">
        <f t="shared" si="26"/>
        <v>0</v>
      </c>
      <c r="H87" s="5">
        <f t="shared" si="17"/>
        <v>106</v>
      </c>
      <c r="I87" t="b">
        <f t="shared" si="18"/>
        <v>0</v>
      </c>
      <c r="J87">
        <f t="shared" si="19"/>
        <v>0</v>
      </c>
      <c r="K87" t="b">
        <f t="shared" si="20"/>
        <v>0</v>
      </c>
      <c r="L87" s="5">
        <f t="shared" si="21"/>
        <v>0</v>
      </c>
      <c r="M87" t="str">
        <f t="shared" si="22"/>
        <v>06-2015</v>
      </c>
      <c r="N87">
        <f t="shared" si="23"/>
        <v>0</v>
      </c>
      <c r="O87" t="b">
        <f t="shared" si="24"/>
        <v>0</v>
      </c>
      <c r="P87" t="b">
        <f t="shared" si="25"/>
        <v>0</v>
      </c>
    </row>
    <row r="88" spans="1:16" x14ac:dyDescent="0.25">
      <c r="A88" s="2">
        <v>42180</v>
      </c>
      <c r="B88">
        <v>16</v>
      </c>
      <c r="C88">
        <v>0</v>
      </c>
      <c r="D88" s="5">
        <f t="shared" si="14"/>
        <v>8223</v>
      </c>
      <c r="E88" s="5">
        <f t="shared" si="15"/>
        <v>25000</v>
      </c>
      <c r="F88" s="5">
        <f t="shared" si="16"/>
        <v>13000</v>
      </c>
      <c r="G88" s="5">
        <f t="shared" si="26"/>
        <v>0</v>
      </c>
      <c r="H88" s="5">
        <f t="shared" si="17"/>
        <v>161</v>
      </c>
      <c r="I88" t="b">
        <f t="shared" si="18"/>
        <v>1</v>
      </c>
      <c r="J88">
        <f t="shared" si="19"/>
        <v>12000</v>
      </c>
      <c r="K88" t="b">
        <f t="shared" si="20"/>
        <v>1</v>
      </c>
      <c r="L88" s="5">
        <f t="shared" si="21"/>
        <v>16777</v>
      </c>
      <c r="M88" t="str">
        <f t="shared" si="22"/>
        <v>06-2015</v>
      </c>
      <c r="N88">
        <f t="shared" si="23"/>
        <v>196.96198000000001</v>
      </c>
      <c r="O88" t="b">
        <f t="shared" si="24"/>
        <v>1</v>
      </c>
      <c r="P88" t="b">
        <f t="shared" si="25"/>
        <v>0</v>
      </c>
    </row>
    <row r="89" spans="1:16" x14ac:dyDescent="0.25">
      <c r="A89" s="2">
        <v>42181</v>
      </c>
      <c r="B89">
        <v>16</v>
      </c>
      <c r="C89">
        <v>7</v>
      </c>
      <c r="D89" s="5">
        <f t="shared" si="14"/>
        <v>17900</v>
      </c>
      <c r="E89" s="5">
        <f t="shared" si="15"/>
        <v>17900</v>
      </c>
      <c r="F89" s="5">
        <f t="shared" si="16"/>
        <v>17900</v>
      </c>
      <c r="G89" s="5">
        <f t="shared" si="26"/>
        <v>4900</v>
      </c>
      <c r="H89" s="5">
        <f t="shared" si="17"/>
        <v>0</v>
      </c>
      <c r="I89" t="b">
        <f t="shared" si="18"/>
        <v>0</v>
      </c>
      <c r="J89">
        <f t="shared" si="19"/>
        <v>0</v>
      </c>
      <c r="K89" t="b">
        <f t="shared" si="20"/>
        <v>0</v>
      </c>
      <c r="L89" s="5">
        <f t="shared" si="21"/>
        <v>0</v>
      </c>
      <c r="M89" t="str">
        <f t="shared" si="22"/>
        <v>06-2015</v>
      </c>
      <c r="N89">
        <f t="shared" si="23"/>
        <v>0</v>
      </c>
      <c r="O89" t="b">
        <f t="shared" si="24"/>
        <v>0</v>
      </c>
      <c r="P89" t="b">
        <f t="shared" si="25"/>
        <v>0</v>
      </c>
    </row>
    <row r="90" spans="1:16" x14ac:dyDescent="0.25">
      <c r="A90" s="2">
        <v>42182</v>
      </c>
      <c r="B90">
        <v>18</v>
      </c>
      <c r="C90">
        <v>6</v>
      </c>
      <c r="D90" s="5">
        <f t="shared" si="14"/>
        <v>22100</v>
      </c>
      <c r="E90" s="5">
        <f t="shared" si="15"/>
        <v>22100</v>
      </c>
      <c r="F90" s="5">
        <f t="shared" si="16"/>
        <v>22100</v>
      </c>
      <c r="G90" s="5">
        <f t="shared" si="26"/>
        <v>4200</v>
      </c>
      <c r="H90" s="5">
        <f t="shared" si="17"/>
        <v>0</v>
      </c>
      <c r="I90" t="b">
        <f t="shared" si="18"/>
        <v>0</v>
      </c>
      <c r="J90">
        <f t="shared" si="19"/>
        <v>0</v>
      </c>
      <c r="K90" t="b">
        <f t="shared" si="20"/>
        <v>0</v>
      </c>
      <c r="L90" s="5">
        <f t="shared" si="21"/>
        <v>0</v>
      </c>
      <c r="M90" t="str">
        <f t="shared" si="22"/>
        <v>06-2015</v>
      </c>
      <c r="N90">
        <f t="shared" si="23"/>
        <v>0</v>
      </c>
      <c r="O90" t="b">
        <f t="shared" si="24"/>
        <v>0</v>
      </c>
      <c r="P90" t="b">
        <f t="shared" si="25"/>
        <v>0</v>
      </c>
    </row>
    <row r="91" spans="1:16" x14ac:dyDescent="0.25">
      <c r="A91" s="2">
        <v>42183</v>
      </c>
      <c r="B91">
        <v>16</v>
      </c>
      <c r="C91">
        <v>0</v>
      </c>
      <c r="D91" s="5">
        <f t="shared" si="14"/>
        <v>21675</v>
      </c>
      <c r="E91" s="5">
        <f t="shared" si="15"/>
        <v>21675</v>
      </c>
      <c r="F91" s="5">
        <f t="shared" si="16"/>
        <v>9675</v>
      </c>
      <c r="G91" s="5">
        <f t="shared" si="26"/>
        <v>0</v>
      </c>
      <c r="H91" s="5">
        <f t="shared" si="17"/>
        <v>425</v>
      </c>
      <c r="I91" t="b">
        <f t="shared" si="18"/>
        <v>1</v>
      </c>
      <c r="J91">
        <f t="shared" si="19"/>
        <v>12000</v>
      </c>
      <c r="K91" t="b">
        <f t="shared" si="20"/>
        <v>0</v>
      </c>
      <c r="L91" s="5">
        <f t="shared" si="21"/>
        <v>0</v>
      </c>
      <c r="M91" t="str">
        <f t="shared" si="22"/>
        <v>06-2015</v>
      </c>
      <c r="N91">
        <f t="shared" si="23"/>
        <v>0</v>
      </c>
      <c r="O91" t="b">
        <f t="shared" si="24"/>
        <v>1</v>
      </c>
      <c r="P91" t="b">
        <f t="shared" si="25"/>
        <v>0</v>
      </c>
    </row>
    <row r="92" spans="1:16" x14ac:dyDescent="0.25">
      <c r="A92" s="2">
        <v>42184</v>
      </c>
      <c r="B92">
        <v>16</v>
      </c>
      <c r="C92">
        <v>0</v>
      </c>
      <c r="D92" s="5">
        <f t="shared" si="14"/>
        <v>9489</v>
      </c>
      <c r="E92" s="5">
        <f t="shared" si="15"/>
        <v>25000</v>
      </c>
      <c r="F92" s="5">
        <f t="shared" si="16"/>
        <v>13000</v>
      </c>
      <c r="G92" s="5">
        <f t="shared" si="26"/>
        <v>0</v>
      </c>
      <c r="H92" s="5">
        <f t="shared" si="17"/>
        <v>186</v>
      </c>
      <c r="I92" t="b">
        <f t="shared" si="18"/>
        <v>1</v>
      </c>
      <c r="J92">
        <f t="shared" si="19"/>
        <v>12000</v>
      </c>
      <c r="K92" t="b">
        <f t="shared" si="20"/>
        <v>1</v>
      </c>
      <c r="L92" s="5">
        <f t="shared" si="21"/>
        <v>15511</v>
      </c>
      <c r="M92" t="str">
        <f t="shared" si="22"/>
        <v>06-2015</v>
      </c>
      <c r="N92">
        <f t="shared" si="23"/>
        <v>182.09914000000001</v>
      </c>
      <c r="O92" t="b">
        <f t="shared" si="24"/>
        <v>1</v>
      </c>
      <c r="P92" t="b">
        <f t="shared" si="25"/>
        <v>0</v>
      </c>
    </row>
    <row r="93" spans="1:16" x14ac:dyDescent="0.25">
      <c r="A93" s="2">
        <v>42185</v>
      </c>
      <c r="B93">
        <v>19</v>
      </c>
      <c r="C93">
        <v>0</v>
      </c>
      <c r="D93" s="5">
        <f t="shared" si="14"/>
        <v>12677</v>
      </c>
      <c r="E93" s="5">
        <f t="shared" si="15"/>
        <v>12677</v>
      </c>
      <c r="F93" s="5">
        <f t="shared" si="16"/>
        <v>677</v>
      </c>
      <c r="G93" s="5">
        <f t="shared" si="26"/>
        <v>0</v>
      </c>
      <c r="H93" s="5">
        <f t="shared" si="17"/>
        <v>323</v>
      </c>
      <c r="I93" t="b">
        <f t="shared" si="18"/>
        <v>1</v>
      </c>
      <c r="J93">
        <f t="shared" si="19"/>
        <v>12000</v>
      </c>
      <c r="K93" t="b">
        <f t="shared" si="20"/>
        <v>0</v>
      </c>
      <c r="L93" s="5">
        <f t="shared" si="21"/>
        <v>0</v>
      </c>
      <c r="M93" t="str">
        <f t="shared" si="22"/>
        <v>06-2015</v>
      </c>
      <c r="N93">
        <f t="shared" si="23"/>
        <v>0</v>
      </c>
      <c r="O93" t="b">
        <f t="shared" si="24"/>
        <v>1</v>
      </c>
      <c r="P93" t="b">
        <f t="shared" si="25"/>
        <v>0</v>
      </c>
    </row>
    <row r="94" spans="1:16" x14ac:dyDescent="0.25">
      <c r="A94" s="2">
        <v>42186</v>
      </c>
      <c r="B94">
        <v>18</v>
      </c>
      <c r="C94">
        <v>0</v>
      </c>
      <c r="D94" s="5">
        <f t="shared" si="14"/>
        <v>661</v>
      </c>
      <c r="E94" s="5">
        <f t="shared" si="15"/>
        <v>25000</v>
      </c>
      <c r="F94" s="5">
        <f t="shared" si="16"/>
        <v>13000</v>
      </c>
      <c r="G94" s="5">
        <f t="shared" si="26"/>
        <v>0</v>
      </c>
      <c r="H94" s="5">
        <f t="shared" si="17"/>
        <v>16</v>
      </c>
      <c r="I94" t="b">
        <f t="shared" si="18"/>
        <v>1</v>
      </c>
      <c r="J94">
        <f t="shared" si="19"/>
        <v>12000</v>
      </c>
      <c r="K94" t="b">
        <f t="shared" si="20"/>
        <v>1</v>
      </c>
      <c r="L94" s="5">
        <f t="shared" si="21"/>
        <v>24339</v>
      </c>
      <c r="M94" t="str">
        <f t="shared" si="22"/>
        <v>07-2015</v>
      </c>
      <c r="N94">
        <f t="shared" si="23"/>
        <v>285.73985999999996</v>
      </c>
      <c r="O94" t="b">
        <f t="shared" si="24"/>
        <v>1</v>
      </c>
      <c r="P94" t="b">
        <f t="shared" si="25"/>
        <v>0</v>
      </c>
    </row>
    <row r="95" spans="1:16" x14ac:dyDescent="0.25">
      <c r="A95" s="2">
        <v>42187</v>
      </c>
      <c r="B95">
        <v>20</v>
      </c>
      <c r="C95">
        <v>0</v>
      </c>
      <c r="D95" s="5">
        <f t="shared" si="14"/>
        <v>12651</v>
      </c>
      <c r="E95" s="5">
        <f t="shared" si="15"/>
        <v>12651</v>
      </c>
      <c r="F95" s="5">
        <f t="shared" si="16"/>
        <v>651</v>
      </c>
      <c r="G95" s="5">
        <f t="shared" si="26"/>
        <v>0</v>
      </c>
      <c r="H95" s="5">
        <f t="shared" si="17"/>
        <v>349</v>
      </c>
      <c r="I95" t="b">
        <f t="shared" si="18"/>
        <v>1</v>
      </c>
      <c r="J95">
        <f t="shared" si="19"/>
        <v>12000</v>
      </c>
      <c r="K95" t="b">
        <f t="shared" si="20"/>
        <v>0</v>
      </c>
      <c r="L95" s="5">
        <f t="shared" si="21"/>
        <v>0</v>
      </c>
      <c r="M95" t="str">
        <f t="shared" si="22"/>
        <v>07-2015</v>
      </c>
      <c r="N95">
        <f t="shared" si="23"/>
        <v>0</v>
      </c>
      <c r="O95" t="b">
        <f t="shared" si="24"/>
        <v>1</v>
      </c>
      <c r="P95" t="b">
        <f t="shared" si="25"/>
        <v>0</v>
      </c>
    </row>
    <row r="96" spans="1:16" x14ac:dyDescent="0.25">
      <c r="A96" s="2">
        <v>42188</v>
      </c>
      <c r="B96">
        <v>22</v>
      </c>
      <c r="C96">
        <v>0</v>
      </c>
      <c r="D96" s="5">
        <f t="shared" si="14"/>
        <v>630</v>
      </c>
      <c r="E96" s="5">
        <f t="shared" si="15"/>
        <v>25000</v>
      </c>
      <c r="F96" s="5">
        <f t="shared" si="16"/>
        <v>13000</v>
      </c>
      <c r="G96" s="5">
        <f t="shared" si="26"/>
        <v>0</v>
      </c>
      <c r="H96" s="5">
        <f t="shared" si="17"/>
        <v>21</v>
      </c>
      <c r="I96" t="b">
        <f t="shared" si="18"/>
        <v>1</v>
      </c>
      <c r="J96">
        <f t="shared" si="19"/>
        <v>12000</v>
      </c>
      <c r="K96" t="b">
        <f t="shared" si="20"/>
        <v>1</v>
      </c>
      <c r="L96" s="5">
        <f t="shared" si="21"/>
        <v>24370</v>
      </c>
      <c r="M96" t="str">
        <f t="shared" si="22"/>
        <v>07-2015</v>
      </c>
      <c r="N96">
        <f t="shared" si="23"/>
        <v>286.10380000000004</v>
      </c>
      <c r="O96" t="b">
        <f t="shared" si="24"/>
        <v>1</v>
      </c>
      <c r="P96" t="b">
        <f t="shared" si="25"/>
        <v>0</v>
      </c>
    </row>
    <row r="97" spans="1:16" x14ac:dyDescent="0.25">
      <c r="A97" s="2">
        <v>42189</v>
      </c>
      <c r="B97">
        <v>25</v>
      </c>
      <c r="C97">
        <v>0</v>
      </c>
      <c r="D97" s="5">
        <f t="shared" si="14"/>
        <v>12512</v>
      </c>
      <c r="E97" s="5">
        <f t="shared" si="15"/>
        <v>12512</v>
      </c>
      <c r="F97" s="5">
        <f t="shared" si="16"/>
        <v>512</v>
      </c>
      <c r="G97" s="5">
        <f t="shared" si="26"/>
        <v>0</v>
      </c>
      <c r="H97" s="5">
        <f t="shared" si="17"/>
        <v>488</v>
      </c>
      <c r="I97" t="b">
        <f t="shared" si="18"/>
        <v>1</v>
      </c>
      <c r="J97">
        <f t="shared" si="19"/>
        <v>12000</v>
      </c>
      <c r="K97" t="b">
        <f t="shared" si="20"/>
        <v>0</v>
      </c>
      <c r="L97" s="5">
        <f t="shared" si="21"/>
        <v>0</v>
      </c>
      <c r="M97" t="str">
        <f t="shared" si="22"/>
        <v>07-2015</v>
      </c>
      <c r="N97">
        <f t="shared" si="23"/>
        <v>0</v>
      </c>
      <c r="O97" t="b">
        <f t="shared" si="24"/>
        <v>1</v>
      </c>
      <c r="P97" t="b">
        <f t="shared" si="25"/>
        <v>0</v>
      </c>
    </row>
    <row r="98" spans="1:16" x14ac:dyDescent="0.25">
      <c r="A98" s="2">
        <v>42190</v>
      </c>
      <c r="B98">
        <v>26</v>
      </c>
      <c r="C98">
        <v>0</v>
      </c>
      <c r="D98" s="5">
        <f t="shared" si="14"/>
        <v>491</v>
      </c>
      <c r="E98" s="5">
        <f t="shared" si="15"/>
        <v>25000</v>
      </c>
      <c r="F98" s="5">
        <f t="shared" si="16"/>
        <v>13000</v>
      </c>
      <c r="G98" s="5">
        <f t="shared" si="26"/>
        <v>0</v>
      </c>
      <c r="H98" s="5">
        <f t="shared" si="17"/>
        <v>21</v>
      </c>
      <c r="I98" t="b">
        <f t="shared" si="18"/>
        <v>1</v>
      </c>
      <c r="J98">
        <f t="shared" si="19"/>
        <v>12000</v>
      </c>
      <c r="K98" t="b">
        <f t="shared" si="20"/>
        <v>1</v>
      </c>
      <c r="L98" s="5">
        <f t="shared" si="21"/>
        <v>24509</v>
      </c>
      <c r="M98" t="str">
        <f t="shared" si="22"/>
        <v>07-2015</v>
      </c>
      <c r="N98">
        <f t="shared" si="23"/>
        <v>287.73566</v>
      </c>
      <c r="O98" t="b">
        <f t="shared" si="24"/>
        <v>1</v>
      </c>
      <c r="P98" t="b">
        <f t="shared" si="25"/>
        <v>0</v>
      </c>
    </row>
    <row r="99" spans="1:16" x14ac:dyDescent="0.25">
      <c r="A99" s="2">
        <v>42191</v>
      </c>
      <c r="B99">
        <v>22</v>
      </c>
      <c r="C99">
        <v>0</v>
      </c>
      <c r="D99" s="5">
        <f t="shared" si="14"/>
        <v>12597</v>
      </c>
      <c r="E99" s="5">
        <f t="shared" si="15"/>
        <v>12597</v>
      </c>
      <c r="F99" s="5">
        <f t="shared" si="16"/>
        <v>597</v>
      </c>
      <c r="G99" s="5">
        <f t="shared" si="26"/>
        <v>0</v>
      </c>
      <c r="H99" s="5">
        <f t="shared" si="17"/>
        <v>403</v>
      </c>
      <c r="I99" t="b">
        <f t="shared" si="18"/>
        <v>1</v>
      </c>
      <c r="J99">
        <f t="shared" si="19"/>
        <v>12000</v>
      </c>
      <c r="K99" t="b">
        <f t="shared" si="20"/>
        <v>0</v>
      </c>
      <c r="L99" s="5">
        <f t="shared" si="21"/>
        <v>0</v>
      </c>
      <c r="M99" t="str">
        <f t="shared" si="22"/>
        <v>07-2015</v>
      </c>
      <c r="N99">
        <f t="shared" si="23"/>
        <v>0</v>
      </c>
      <c r="O99" t="b">
        <f t="shared" si="24"/>
        <v>1</v>
      </c>
      <c r="P99" t="b">
        <f t="shared" si="25"/>
        <v>0</v>
      </c>
    </row>
    <row r="100" spans="1:16" x14ac:dyDescent="0.25">
      <c r="A100" s="2">
        <v>42192</v>
      </c>
      <c r="B100">
        <v>22</v>
      </c>
      <c r="C100">
        <v>18</v>
      </c>
      <c r="D100" s="5">
        <f t="shared" si="14"/>
        <v>13197</v>
      </c>
      <c r="E100" s="5">
        <f t="shared" si="15"/>
        <v>13197</v>
      </c>
      <c r="F100" s="5">
        <f t="shared" si="16"/>
        <v>13197</v>
      </c>
      <c r="G100" s="5">
        <f t="shared" si="26"/>
        <v>12600</v>
      </c>
      <c r="H100" s="5">
        <f t="shared" si="17"/>
        <v>0</v>
      </c>
      <c r="I100" t="b">
        <f t="shared" si="18"/>
        <v>0</v>
      </c>
      <c r="J100">
        <f t="shared" si="19"/>
        <v>0</v>
      </c>
      <c r="K100" t="b">
        <f t="shared" si="20"/>
        <v>0</v>
      </c>
      <c r="L100" s="5">
        <f t="shared" si="21"/>
        <v>0</v>
      </c>
      <c r="M100" t="str">
        <f t="shared" si="22"/>
        <v>07-2015</v>
      </c>
      <c r="N100">
        <f t="shared" si="23"/>
        <v>0</v>
      </c>
      <c r="O100" t="b">
        <f t="shared" si="24"/>
        <v>0</v>
      </c>
      <c r="P100" t="b">
        <f t="shared" si="25"/>
        <v>1</v>
      </c>
    </row>
    <row r="101" spans="1:16" x14ac:dyDescent="0.25">
      <c r="A101" s="2">
        <v>42193</v>
      </c>
      <c r="B101">
        <v>20</v>
      </c>
      <c r="C101">
        <v>3</v>
      </c>
      <c r="D101" s="5">
        <f t="shared" si="14"/>
        <v>15297</v>
      </c>
      <c r="E101" s="5">
        <f t="shared" si="15"/>
        <v>15297</v>
      </c>
      <c r="F101" s="5">
        <f t="shared" si="16"/>
        <v>15297</v>
      </c>
      <c r="G101" s="5">
        <f t="shared" si="26"/>
        <v>2100</v>
      </c>
      <c r="H101" s="5">
        <f t="shared" si="17"/>
        <v>0</v>
      </c>
      <c r="I101" t="b">
        <f t="shared" si="18"/>
        <v>0</v>
      </c>
      <c r="J101">
        <f t="shared" si="19"/>
        <v>0</v>
      </c>
      <c r="K101" t="b">
        <f t="shared" si="20"/>
        <v>0</v>
      </c>
      <c r="L101" s="5">
        <f t="shared" si="21"/>
        <v>0</v>
      </c>
      <c r="M101" t="str">
        <f t="shared" si="22"/>
        <v>07-2015</v>
      </c>
      <c r="N101">
        <f t="shared" si="23"/>
        <v>0</v>
      </c>
      <c r="O101" t="b">
        <f t="shared" si="24"/>
        <v>0</v>
      </c>
      <c r="P101" t="b">
        <f t="shared" si="25"/>
        <v>0</v>
      </c>
    </row>
    <row r="102" spans="1:16" x14ac:dyDescent="0.25">
      <c r="A102" s="2">
        <v>42194</v>
      </c>
      <c r="B102">
        <v>16</v>
      </c>
      <c r="C102">
        <v>0.2</v>
      </c>
      <c r="D102" s="5">
        <f t="shared" si="14"/>
        <v>15437</v>
      </c>
      <c r="E102" s="5">
        <f t="shared" si="15"/>
        <v>15437</v>
      </c>
      <c r="F102" s="5">
        <f t="shared" si="16"/>
        <v>3437</v>
      </c>
      <c r="G102" s="5">
        <f t="shared" si="26"/>
        <v>140</v>
      </c>
      <c r="H102" s="5">
        <f t="shared" si="17"/>
        <v>0</v>
      </c>
      <c r="I102" t="b">
        <f t="shared" si="18"/>
        <v>1</v>
      </c>
      <c r="J102">
        <f t="shared" si="19"/>
        <v>12000</v>
      </c>
      <c r="K102" t="b">
        <f t="shared" si="20"/>
        <v>0</v>
      </c>
      <c r="L102" s="5">
        <f t="shared" si="21"/>
        <v>0</v>
      </c>
      <c r="M102" t="str">
        <f t="shared" si="22"/>
        <v>07-2015</v>
      </c>
      <c r="N102">
        <f t="shared" si="23"/>
        <v>0</v>
      </c>
      <c r="O102" t="b">
        <f t="shared" si="24"/>
        <v>1</v>
      </c>
      <c r="P102" t="b">
        <f t="shared" si="25"/>
        <v>0</v>
      </c>
    </row>
    <row r="103" spans="1:16" x14ac:dyDescent="0.25">
      <c r="A103" s="2">
        <v>42195</v>
      </c>
      <c r="B103">
        <v>13</v>
      </c>
      <c r="C103">
        <v>12.2</v>
      </c>
      <c r="D103" s="5">
        <f t="shared" si="14"/>
        <v>11977</v>
      </c>
      <c r="E103" s="5">
        <f t="shared" si="15"/>
        <v>11977</v>
      </c>
      <c r="F103" s="5">
        <f t="shared" si="16"/>
        <v>11977</v>
      </c>
      <c r="G103" s="5">
        <f t="shared" si="26"/>
        <v>8540</v>
      </c>
      <c r="H103" s="5">
        <f t="shared" si="17"/>
        <v>0</v>
      </c>
      <c r="I103" t="b">
        <f t="shared" si="18"/>
        <v>0</v>
      </c>
      <c r="J103">
        <f t="shared" si="19"/>
        <v>0</v>
      </c>
      <c r="K103" t="b">
        <f t="shared" si="20"/>
        <v>0</v>
      </c>
      <c r="L103" s="5">
        <f t="shared" si="21"/>
        <v>0</v>
      </c>
      <c r="M103" t="str">
        <f t="shared" si="22"/>
        <v>07-2015</v>
      </c>
      <c r="N103">
        <f t="shared" si="23"/>
        <v>0</v>
      </c>
      <c r="O103" t="b">
        <f t="shared" si="24"/>
        <v>0</v>
      </c>
      <c r="P103" t="b">
        <f t="shared" si="25"/>
        <v>0</v>
      </c>
    </row>
    <row r="104" spans="1:16" x14ac:dyDescent="0.25">
      <c r="A104" s="2">
        <v>42196</v>
      </c>
      <c r="B104">
        <v>16</v>
      </c>
      <c r="C104">
        <v>0</v>
      </c>
      <c r="D104" s="5">
        <f t="shared" si="14"/>
        <v>11747</v>
      </c>
      <c r="E104" s="5">
        <f t="shared" si="15"/>
        <v>25000</v>
      </c>
      <c r="F104" s="5">
        <f t="shared" si="16"/>
        <v>13000</v>
      </c>
      <c r="G104" s="5">
        <f t="shared" si="26"/>
        <v>0</v>
      </c>
      <c r="H104" s="5">
        <f t="shared" si="17"/>
        <v>230</v>
      </c>
      <c r="I104" t="b">
        <f t="shared" si="18"/>
        <v>1</v>
      </c>
      <c r="J104">
        <f t="shared" si="19"/>
        <v>12000</v>
      </c>
      <c r="K104" t="b">
        <f t="shared" si="20"/>
        <v>1</v>
      </c>
      <c r="L104" s="5">
        <f t="shared" si="21"/>
        <v>13253</v>
      </c>
      <c r="M104" t="str">
        <f t="shared" si="22"/>
        <v>07-2015</v>
      </c>
      <c r="N104">
        <f t="shared" si="23"/>
        <v>155.59022000000002</v>
      </c>
      <c r="O104" t="b">
        <f t="shared" si="24"/>
        <v>1</v>
      </c>
      <c r="P104" t="b">
        <f t="shared" si="25"/>
        <v>0</v>
      </c>
    </row>
    <row r="105" spans="1:16" x14ac:dyDescent="0.25">
      <c r="A105" s="2">
        <v>42197</v>
      </c>
      <c r="B105">
        <v>18</v>
      </c>
      <c r="C105">
        <v>2</v>
      </c>
      <c r="D105" s="5">
        <f t="shared" si="14"/>
        <v>14400</v>
      </c>
      <c r="E105" s="5">
        <f t="shared" si="15"/>
        <v>14400</v>
      </c>
      <c r="F105" s="5">
        <f t="shared" si="16"/>
        <v>14400</v>
      </c>
      <c r="G105" s="5">
        <f t="shared" si="26"/>
        <v>1400</v>
      </c>
      <c r="H105" s="5">
        <f t="shared" si="17"/>
        <v>0</v>
      </c>
      <c r="I105" t="b">
        <f t="shared" si="18"/>
        <v>0</v>
      </c>
      <c r="J105">
        <f t="shared" si="19"/>
        <v>0</v>
      </c>
      <c r="K105" t="b">
        <f t="shared" si="20"/>
        <v>0</v>
      </c>
      <c r="L105" s="5">
        <f t="shared" si="21"/>
        <v>0</v>
      </c>
      <c r="M105" t="str">
        <f t="shared" si="22"/>
        <v>07-2015</v>
      </c>
      <c r="N105">
        <f t="shared" si="23"/>
        <v>0</v>
      </c>
      <c r="O105" t="b">
        <f t="shared" si="24"/>
        <v>0</v>
      </c>
      <c r="P105" t="b">
        <f t="shared" si="25"/>
        <v>0</v>
      </c>
    </row>
    <row r="106" spans="1:16" x14ac:dyDescent="0.25">
      <c r="A106" s="2">
        <v>42198</v>
      </c>
      <c r="B106">
        <v>18</v>
      </c>
      <c r="C106">
        <v>12</v>
      </c>
      <c r="D106" s="5">
        <f t="shared" si="14"/>
        <v>22800</v>
      </c>
      <c r="E106" s="5">
        <f t="shared" si="15"/>
        <v>22800</v>
      </c>
      <c r="F106" s="5">
        <f t="shared" si="16"/>
        <v>22800</v>
      </c>
      <c r="G106" s="5">
        <f t="shared" si="26"/>
        <v>8400</v>
      </c>
      <c r="H106" s="5">
        <f t="shared" si="17"/>
        <v>0</v>
      </c>
      <c r="I106" t="b">
        <f t="shared" si="18"/>
        <v>0</v>
      </c>
      <c r="J106">
        <f t="shared" si="19"/>
        <v>0</v>
      </c>
      <c r="K106" t="b">
        <f t="shared" si="20"/>
        <v>0</v>
      </c>
      <c r="L106" s="5">
        <f t="shared" si="21"/>
        <v>0</v>
      </c>
      <c r="M106" t="str">
        <f t="shared" si="22"/>
        <v>07-2015</v>
      </c>
      <c r="N106">
        <f t="shared" si="23"/>
        <v>0</v>
      </c>
      <c r="O106" t="b">
        <f t="shared" si="24"/>
        <v>0</v>
      </c>
      <c r="P106" t="b">
        <f t="shared" si="25"/>
        <v>0</v>
      </c>
    </row>
    <row r="107" spans="1:16" x14ac:dyDescent="0.25">
      <c r="A107" s="2">
        <v>42199</v>
      </c>
      <c r="B107">
        <v>18</v>
      </c>
      <c r="C107">
        <v>0</v>
      </c>
      <c r="D107" s="5">
        <f t="shared" si="14"/>
        <v>22277</v>
      </c>
      <c r="E107" s="5">
        <f t="shared" si="15"/>
        <v>22277</v>
      </c>
      <c r="F107" s="5">
        <f t="shared" si="16"/>
        <v>10277</v>
      </c>
      <c r="G107" s="5">
        <f t="shared" si="26"/>
        <v>0</v>
      </c>
      <c r="H107" s="5">
        <f t="shared" si="17"/>
        <v>523</v>
      </c>
      <c r="I107" t="b">
        <f t="shared" si="18"/>
        <v>1</v>
      </c>
      <c r="J107">
        <f t="shared" si="19"/>
        <v>12000</v>
      </c>
      <c r="K107" t="b">
        <f t="shared" si="20"/>
        <v>0</v>
      </c>
      <c r="L107" s="5">
        <f t="shared" si="21"/>
        <v>0</v>
      </c>
      <c r="M107" t="str">
        <f t="shared" si="22"/>
        <v>07-2015</v>
      </c>
      <c r="N107">
        <f t="shared" si="23"/>
        <v>0</v>
      </c>
      <c r="O107" t="b">
        <f t="shared" si="24"/>
        <v>1</v>
      </c>
      <c r="P107" t="b">
        <f t="shared" si="25"/>
        <v>0</v>
      </c>
    </row>
    <row r="108" spans="1:16" x14ac:dyDescent="0.25">
      <c r="A108" s="2">
        <v>42200</v>
      </c>
      <c r="B108">
        <v>18</v>
      </c>
      <c r="C108">
        <v>0</v>
      </c>
      <c r="D108" s="5">
        <f t="shared" si="14"/>
        <v>10041</v>
      </c>
      <c r="E108" s="5">
        <f t="shared" si="15"/>
        <v>25000</v>
      </c>
      <c r="F108" s="5">
        <f t="shared" si="16"/>
        <v>13000</v>
      </c>
      <c r="G108" s="5">
        <f t="shared" si="26"/>
        <v>0</v>
      </c>
      <c r="H108" s="5">
        <f t="shared" si="17"/>
        <v>236</v>
      </c>
      <c r="I108" t="b">
        <f t="shared" si="18"/>
        <v>1</v>
      </c>
      <c r="J108">
        <f t="shared" si="19"/>
        <v>12000</v>
      </c>
      <c r="K108" t="b">
        <f t="shared" si="20"/>
        <v>1</v>
      </c>
      <c r="L108" s="5">
        <f t="shared" si="21"/>
        <v>14959</v>
      </c>
      <c r="M108" t="str">
        <f t="shared" si="22"/>
        <v>07-2015</v>
      </c>
      <c r="N108">
        <f t="shared" si="23"/>
        <v>175.61866000000001</v>
      </c>
      <c r="O108" t="b">
        <f t="shared" si="24"/>
        <v>1</v>
      </c>
      <c r="P108" t="b">
        <f t="shared" si="25"/>
        <v>0</v>
      </c>
    </row>
    <row r="109" spans="1:16" x14ac:dyDescent="0.25">
      <c r="A109" s="2">
        <v>42201</v>
      </c>
      <c r="B109">
        <v>16</v>
      </c>
      <c r="C109">
        <v>0</v>
      </c>
      <c r="D109" s="5">
        <f t="shared" si="14"/>
        <v>12750</v>
      </c>
      <c r="E109" s="5">
        <f t="shared" si="15"/>
        <v>12750</v>
      </c>
      <c r="F109" s="5">
        <f t="shared" si="16"/>
        <v>750</v>
      </c>
      <c r="G109" s="5">
        <f t="shared" si="26"/>
        <v>0</v>
      </c>
      <c r="H109" s="5">
        <f t="shared" si="17"/>
        <v>250</v>
      </c>
      <c r="I109" t="b">
        <f t="shared" si="18"/>
        <v>1</v>
      </c>
      <c r="J109">
        <f t="shared" si="19"/>
        <v>12000</v>
      </c>
      <c r="K109" t="b">
        <f t="shared" si="20"/>
        <v>0</v>
      </c>
      <c r="L109" s="5">
        <f t="shared" si="21"/>
        <v>0</v>
      </c>
      <c r="M109" t="str">
        <f t="shared" si="22"/>
        <v>07-2015</v>
      </c>
      <c r="N109">
        <f t="shared" si="23"/>
        <v>0</v>
      </c>
      <c r="O109" t="b">
        <f t="shared" si="24"/>
        <v>1</v>
      </c>
      <c r="P109" t="b">
        <f t="shared" si="25"/>
        <v>0</v>
      </c>
    </row>
    <row r="110" spans="1:16" x14ac:dyDescent="0.25">
      <c r="A110" s="2">
        <v>42202</v>
      </c>
      <c r="B110">
        <v>21</v>
      </c>
      <c r="C110">
        <v>0</v>
      </c>
      <c r="D110" s="5">
        <f t="shared" si="14"/>
        <v>728</v>
      </c>
      <c r="E110" s="5">
        <f t="shared" si="15"/>
        <v>25000</v>
      </c>
      <c r="F110" s="5">
        <f t="shared" si="16"/>
        <v>13000</v>
      </c>
      <c r="G110" s="5">
        <f t="shared" si="26"/>
        <v>0</v>
      </c>
      <c r="H110" s="5">
        <f t="shared" si="17"/>
        <v>22</v>
      </c>
      <c r="I110" t="b">
        <f t="shared" si="18"/>
        <v>1</v>
      </c>
      <c r="J110">
        <f t="shared" si="19"/>
        <v>12000</v>
      </c>
      <c r="K110" t="b">
        <f t="shared" si="20"/>
        <v>1</v>
      </c>
      <c r="L110" s="5">
        <f t="shared" si="21"/>
        <v>24272</v>
      </c>
      <c r="M110" t="str">
        <f t="shared" si="22"/>
        <v>07-2015</v>
      </c>
      <c r="N110">
        <f t="shared" si="23"/>
        <v>284.95328000000001</v>
      </c>
      <c r="O110" t="b">
        <f t="shared" si="24"/>
        <v>1</v>
      </c>
      <c r="P110" t="b">
        <f t="shared" si="25"/>
        <v>0</v>
      </c>
    </row>
    <row r="111" spans="1:16" x14ac:dyDescent="0.25">
      <c r="A111" s="2">
        <v>42203</v>
      </c>
      <c r="B111">
        <v>26</v>
      </c>
      <c r="C111">
        <v>0</v>
      </c>
      <c r="D111" s="5">
        <f t="shared" si="14"/>
        <v>12482</v>
      </c>
      <c r="E111" s="5">
        <f t="shared" si="15"/>
        <v>12482</v>
      </c>
      <c r="F111" s="5">
        <f t="shared" si="16"/>
        <v>482</v>
      </c>
      <c r="G111" s="5">
        <f t="shared" si="26"/>
        <v>0</v>
      </c>
      <c r="H111" s="5">
        <f t="shared" si="17"/>
        <v>518</v>
      </c>
      <c r="I111" t="b">
        <f t="shared" si="18"/>
        <v>1</v>
      </c>
      <c r="J111">
        <f t="shared" si="19"/>
        <v>12000</v>
      </c>
      <c r="K111" t="b">
        <f t="shared" si="20"/>
        <v>0</v>
      </c>
      <c r="L111" s="5">
        <f t="shared" si="21"/>
        <v>0</v>
      </c>
      <c r="M111" t="str">
        <f t="shared" si="22"/>
        <v>07-2015</v>
      </c>
      <c r="N111">
        <f t="shared" si="23"/>
        <v>0</v>
      </c>
      <c r="O111" t="b">
        <f t="shared" si="24"/>
        <v>1</v>
      </c>
      <c r="P111" t="b">
        <f t="shared" si="25"/>
        <v>0</v>
      </c>
    </row>
    <row r="112" spans="1:16" x14ac:dyDescent="0.25">
      <c r="A112" s="2">
        <v>42204</v>
      </c>
      <c r="B112">
        <v>23</v>
      </c>
      <c r="C112">
        <v>18</v>
      </c>
      <c r="D112" s="5">
        <f t="shared" si="14"/>
        <v>13082</v>
      </c>
      <c r="E112" s="5">
        <f t="shared" si="15"/>
        <v>13082</v>
      </c>
      <c r="F112" s="5">
        <f t="shared" si="16"/>
        <v>13082</v>
      </c>
      <c r="G112" s="5">
        <f t="shared" si="26"/>
        <v>12600</v>
      </c>
      <c r="H112" s="5">
        <f t="shared" si="17"/>
        <v>0</v>
      </c>
      <c r="I112" t="b">
        <f t="shared" si="18"/>
        <v>0</v>
      </c>
      <c r="J112">
        <f t="shared" si="19"/>
        <v>0</v>
      </c>
      <c r="K112" t="b">
        <f t="shared" si="20"/>
        <v>0</v>
      </c>
      <c r="L112" s="5">
        <f t="shared" si="21"/>
        <v>0</v>
      </c>
      <c r="M112" t="str">
        <f t="shared" si="22"/>
        <v>07-2015</v>
      </c>
      <c r="N112">
        <f t="shared" si="23"/>
        <v>0</v>
      </c>
      <c r="O112" t="b">
        <f t="shared" si="24"/>
        <v>0</v>
      </c>
      <c r="P112" t="b">
        <f t="shared" si="25"/>
        <v>1</v>
      </c>
    </row>
    <row r="113" spans="1:16" x14ac:dyDescent="0.25">
      <c r="A113" s="2">
        <v>42205</v>
      </c>
      <c r="B113">
        <v>19</v>
      </c>
      <c r="C113">
        <v>0</v>
      </c>
      <c r="D113" s="5">
        <f t="shared" si="14"/>
        <v>12756</v>
      </c>
      <c r="E113" s="5">
        <f t="shared" si="15"/>
        <v>12756</v>
      </c>
      <c r="F113" s="5">
        <f t="shared" si="16"/>
        <v>756</v>
      </c>
      <c r="G113" s="5">
        <f t="shared" si="26"/>
        <v>0</v>
      </c>
      <c r="H113" s="5">
        <f t="shared" si="17"/>
        <v>326</v>
      </c>
      <c r="I113" t="b">
        <f t="shared" si="18"/>
        <v>1</v>
      </c>
      <c r="J113">
        <f t="shared" si="19"/>
        <v>12000</v>
      </c>
      <c r="K113" t="b">
        <f t="shared" si="20"/>
        <v>0</v>
      </c>
      <c r="L113" s="5">
        <f t="shared" si="21"/>
        <v>0</v>
      </c>
      <c r="M113" t="str">
        <f t="shared" si="22"/>
        <v>07-2015</v>
      </c>
      <c r="N113">
        <f t="shared" si="23"/>
        <v>0</v>
      </c>
      <c r="O113" t="b">
        <f t="shared" si="24"/>
        <v>1</v>
      </c>
      <c r="P113" t="b">
        <f t="shared" si="25"/>
        <v>0</v>
      </c>
    </row>
    <row r="114" spans="1:16" x14ac:dyDescent="0.25">
      <c r="A114" s="2">
        <v>42206</v>
      </c>
      <c r="B114">
        <v>20</v>
      </c>
      <c r="C114">
        <v>6</v>
      </c>
      <c r="D114" s="5">
        <f t="shared" si="14"/>
        <v>4956</v>
      </c>
      <c r="E114" s="5">
        <f t="shared" si="15"/>
        <v>4956</v>
      </c>
      <c r="F114" s="5">
        <f t="shared" si="16"/>
        <v>4956</v>
      </c>
      <c r="G114" s="5">
        <f t="shared" si="26"/>
        <v>4200</v>
      </c>
      <c r="H114" s="5">
        <f t="shared" si="17"/>
        <v>0</v>
      </c>
      <c r="I114" t="b">
        <f t="shared" si="18"/>
        <v>0</v>
      </c>
      <c r="J114">
        <f t="shared" si="19"/>
        <v>0</v>
      </c>
      <c r="K114" t="b">
        <f t="shared" si="20"/>
        <v>0</v>
      </c>
      <c r="L114" s="5">
        <f t="shared" si="21"/>
        <v>0</v>
      </c>
      <c r="M114" t="str">
        <f t="shared" si="22"/>
        <v>07-2015</v>
      </c>
      <c r="N114">
        <f t="shared" si="23"/>
        <v>0</v>
      </c>
      <c r="O114" t="b">
        <f t="shared" si="24"/>
        <v>0</v>
      </c>
      <c r="P114" t="b">
        <f t="shared" si="25"/>
        <v>0</v>
      </c>
    </row>
    <row r="115" spans="1:16" x14ac:dyDescent="0.25">
      <c r="A115" s="2">
        <v>42207</v>
      </c>
      <c r="B115">
        <v>22</v>
      </c>
      <c r="C115">
        <v>0</v>
      </c>
      <c r="D115" s="5">
        <f t="shared" si="14"/>
        <v>4802</v>
      </c>
      <c r="E115" s="5">
        <f t="shared" si="15"/>
        <v>25000</v>
      </c>
      <c r="F115" s="5">
        <f t="shared" si="16"/>
        <v>13000</v>
      </c>
      <c r="G115" s="5">
        <f t="shared" si="26"/>
        <v>0</v>
      </c>
      <c r="H115" s="5">
        <f t="shared" si="17"/>
        <v>154</v>
      </c>
      <c r="I115" t="b">
        <f t="shared" si="18"/>
        <v>1</v>
      </c>
      <c r="J115">
        <f t="shared" si="19"/>
        <v>12000</v>
      </c>
      <c r="K115" t="b">
        <f t="shared" si="20"/>
        <v>1</v>
      </c>
      <c r="L115" s="5">
        <f t="shared" si="21"/>
        <v>20198</v>
      </c>
      <c r="M115" t="str">
        <f t="shared" si="22"/>
        <v>07-2015</v>
      </c>
      <c r="N115">
        <f t="shared" si="23"/>
        <v>237.12452000000002</v>
      </c>
      <c r="O115" t="b">
        <f t="shared" si="24"/>
        <v>1</v>
      </c>
      <c r="P115" t="b">
        <f t="shared" si="25"/>
        <v>0</v>
      </c>
    </row>
    <row r="116" spans="1:16" x14ac:dyDescent="0.25">
      <c r="A116" s="2">
        <v>42208</v>
      </c>
      <c r="B116">
        <v>20</v>
      </c>
      <c r="C116">
        <v>0</v>
      </c>
      <c r="D116" s="5">
        <f t="shared" si="14"/>
        <v>12651</v>
      </c>
      <c r="E116" s="5">
        <f t="shared" si="15"/>
        <v>12651</v>
      </c>
      <c r="F116" s="5">
        <f t="shared" si="16"/>
        <v>651</v>
      </c>
      <c r="G116" s="5">
        <f t="shared" si="26"/>
        <v>0</v>
      </c>
      <c r="H116" s="5">
        <f t="shared" si="17"/>
        <v>349</v>
      </c>
      <c r="I116" t="b">
        <f t="shared" si="18"/>
        <v>1</v>
      </c>
      <c r="J116">
        <f t="shared" si="19"/>
        <v>12000</v>
      </c>
      <c r="K116" t="b">
        <f t="shared" si="20"/>
        <v>0</v>
      </c>
      <c r="L116" s="5">
        <f t="shared" si="21"/>
        <v>0</v>
      </c>
      <c r="M116" t="str">
        <f t="shared" si="22"/>
        <v>07-2015</v>
      </c>
      <c r="N116">
        <f t="shared" si="23"/>
        <v>0</v>
      </c>
      <c r="O116" t="b">
        <f t="shared" si="24"/>
        <v>1</v>
      </c>
      <c r="P116" t="b">
        <f t="shared" si="25"/>
        <v>0</v>
      </c>
    </row>
    <row r="117" spans="1:16" x14ac:dyDescent="0.25">
      <c r="A117" s="2">
        <v>42209</v>
      </c>
      <c r="B117">
        <v>20</v>
      </c>
      <c r="C117">
        <v>0</v>
      </c>
      <c r="D117" s="5">
        <f t="shared" si="14"/>
        <v>633</v>
      </c>
      <c r="E117" s="5">
        <f t="shared" si="15"/>
        <v>25000</v>
      </c>
      <c r="F117" s="5">
        <f t="shared" si="16"/>
        <v>13000</v>
      </c>
      <c r="G117" s="5">
        <f t="shared" si="26"/>
        <v>0</v>
      </c>
      <c r="H117" s="5">
        <f t="shared" si="17"/>
        <v>18</v>
      </c>
      <c r="I117" t="b">
        <f t="shared" si="18"/>
        <v>1</v>
      </c>
      <c r="J117">
        <f t="shared" si="19"/>
        <v>12000</v>
      </c>
      <c r="K117" t="b">
        <f t="shared" si="20"/>
        <v>1</v>
      </c>
      <c r="L117" s="5">
        <f t="shared" si="21"/>
        <v>24367</v>
      </c>
      <c r="M117" t="str">
        <f t="shared" si="22"/>
        <v>07-2015</v>
      </c>
      <c r="N117">
        <f t="shared" si="23"/>
        <v>286.06858</v>
      </c>
      <c r="O117" t="b">
        <f t="shared" si="24"/>
        <v>1</v>
      </c>
      <c r="P117" t="b">
        <f t="shared" si="25"/>
        <v>0</v>
      </c>
    </row>
    <row r="118" spans="1:16" x14ac:dyDescent="0.25">
      <c r="A118" s="2">
        <v>42210</v>
      </c>
      <c r="B118">
        <v>23</v>
      </c>
      <c r="C118">
        <v>0.1</v>
      </c>
      <c r="D118" s="5">
        <f t="shared" si="14"/>
        <v>13070</v>
      </c>
      <c r="E118" s="5">
        <f t="shared" si="15"/>
        <v>13070</v>
      </c>
      <c r="F118" s="5">
        <f t="shared" si="16"/>
        <v>1070</v>
      </c>
      <c r="G118" s="5">
        <f t="shared" si="26"/>
        <v>70</v>
      </c>
      <c r="H118" s="5">
        <f t="shared" si="17"/>
        <v>0</v>
      </c>
      <c r="I118" t="b">
        <f t="shared" si="18"/>
        <v>1</v>
      </c>
      <c r="J118">
        <f t="shared" si="19"/>
        <v>12000</v>
      </c>
      <c r="K118" t="b">
        <f t="shared" si="20"/>
        <v>0</v>
      </c>
      <c r="L118" s="5">
        <f t="shared" si="21"/>
        <v>0</v>
      </c>
      <c r="M118" t="str">
        <f t="shared" si="22"/>
        <v>07-2015</v>
      </c>
      <c r="N118">
        <f t="shared" si="23"/>
        <v>0</v>
      </c>
      <c r="O118" t="b">
        <f t="shared" si="24"/>
        <v>1</v>
      </c>
      <c r="P118" t="b">
        <f t="shared" si="25"/>
        <v>0</v>
      </c>
    </row>
    <row r="119" spans="1:16" x14ac:dyDescent="0.25">
      <c r="A119" s="2">
        <v>42211</v>
      </c>
      <c r="B119">
        <v>16</v>
      </c>
      <c r="C119">
        <v>0</v>
      </c>
      <c r="D119" s="5">
        <f t="shared" si="14"/>
        <v>1049</v>
      </c>
      <c r="E119" s="5">
        <f t="shared" si="15"/>
        <v>25000</v>
      </c>
      <c r="F119" s="5">
        <f t="shared" si="16"/>
        <v>13000</v>
      </c>
      <c r="G119" s="5">
        <f t="shared" si="26"/>
        <v>0</v>
      </c>
      <c r="H119" s="5">
        <f t="shared" si="17"/>
        <v>21</v>
      </c>
      <c r="I119" t="b">
        <f t="shared" si="18"/>
        <v>1</v>
      </c>
      <c r="J119">
        <f t="shared" si="19"/>
        <v>12000</v>
      </c>
      <c r="K119" t="b">
        <f t="shared" si="20"/>
        <v>1</v>
      </c>
      <c r="L119" s="5">
        <f t="shared" si="21"/>
        <v>23951</v>
      </c>
      <c r="M119" t="str">
        <f t="shared" si="22"/>
        <v>07-2015</v>
      </c>
      <c r="N119">
        <f t="shared" si="23"/>
        <v>281.18474000000003</v>
      </c>
      <c r="O119" t="b">
        <f t="shared" si="24"/>
        <v>1</v>
      </c>
      <c r="P119" t="b">
        <f t="shared" si="25"/>
        <v>0</v>
      </c>
    </row>
    <row r="120" spans="1:16" x14ac:dyDescent="0.25">
      <c r="A120" s="2">
        <v>42212</v>
      </c>
      <c r="B120">
        <v>16</v>
      </c>
      <c r="C120">
        <v>0.1</v>
      </c>
      <c r="D120" s="5">
        <f t="shared" si="14"/>
        <v>13070</v>
      </c>
      <c r="E120" s="5">
        <f t="shared" si="15"/>
        <v>13070</v>
      </c>
      <c r="F120" s="5">
        <f t="shared" si="16"/>
        <v>1070</v>
      </c>
      <c r="G120" s="5">
        <f t="shared" si="26"/>
        <v>70</v>
      </c>
      <c r="H120" s="5">
        <f t="shared" si="17"/>
        <v>0</v>
      </c>
      <c r="I120" t="b">
        <f t="shared" si="18"/>
        <v>1</v>
      </c>
      <c r="J120">
        <f t="shared" si="19"/>
        <v>12000</v>
      </c>
      <c r="K120" t="b">
        <f t="shared" si="20"/>
        <v>0</v>
      </c>
      <c r="L120" s="5">
        <f t="shared" si="21"/>
        <v>0</v>
      </c>
      <c r="M120" t="str">
        <f t="shared" si="22"/>
        <v>07-2015</v>
      </c>
      <c r="N120">
        <f t="shared" si="23"/>
        <v>0</v>
      </c>
      <c r="O120" t="b">
        <f t="shared" si="24"/>
        <v>1</v>
      </c>
      <c r="P120" t="b">
        <f t="shared" si="25"/>
        <v>0</v>
      </c>
    </row>
    <row r="121" spans="1:16" x14ac:dyDescent="0.25">
      <c r="A121" s="2">
        <v>42213</v>
      </c>
      <c r="B121">
        <v>18</v>
      </c>
      <c r="C121">
        <v>0.3</v>
      </c>
      <c r="D121" s="5">
        <f t="shared" si="14"/>
        <v>1280</v>
      </c>
      <c r="E121" s="5">
        <f t="shared" si="15"/>
        <v>25000</v>
      </c>
      <c r="F121" s="5">
        <f t="shared" si="16"/>
        <v>13000</v>
      </c>
      <c r="G121" s="5">
        <f t="shared" si="26"/>
        <v>210</v>
      </c>
      <c r="H121" s="5">
        <f t="shared" si="17"/>
        <v>0</v>
      </c>
      <c r="I121" t="b">
        <f t="shared" si="18"/>
        <v>1</v>
      </c>
      <c r="J121">
        <f t="shared" si="19"/>
        <v>12000</v>
      </c>
      <c r="K121" t="b">
        <f t="shared" si="20"/>
        <v>1</v>
      </c>
      <c r="L121" s="5">
        <f t="shared" si="21"/>
        <v>23720</v>
      </c>
      <c r="M121" t="str">
        <f t="shared" si="22"/>
        <v>07-2015</v>
      </c>
      <c r="N121">
        <f t="shared" si="23"/>
        <v>278.47280000000001</v>
      </c>
      <c r="O121" t="b">
        <f t="shared" si="24"/>
        <v>1</v>
      </c>
      <c r="P121" t="b">
        <f t="shared" si="25"/>
        <v>0</v>
      </c>
    </row>
    <row r="122" spans="1:16" x14ac:dyDescent="0.25">
      <c r="A122" s="2">
        <v>42214</v>
      </c>
      <c r="B122">
        <v>18</v>
      </c>
      <c r="C122">
        <v>0</v>
      </c>
      <c r="D122" s="5">
        <f t="shared" si="14"/>
        <v>12702</v>
      </c>
      <c r="E122" s="5">
        <f t="shared" si="15"/>
        <v>12702</v>
      </c>
      <c r="F122" s="5">
        <f t="shared" si="16"/>
        <v>702</v>
      </c>
      <c r="G122" s="5">
        <f t="shared" si="26"/>
        <v>0</v>
      </c>
      <c r="H122" s="5">
        <f t="shared" si="17"/>
        <v>298</v>
      </c>
      <c r="I122" t="b">
        <f t="shared" si="18"/>
        <v>1</v>
      </c>
      <c r="J122">
        <f t="shared" si="19"/>
        <v>12000</v>
      </c>
      <c r="K122" t="b">
        <f t="shared" si="20"/>
        <v>0</v>
      </c>
      <c r="L122" s="5">
        <f t="shared" si="21"/>
        <v>0</v>
      </c>
      <c r="M122" t="str">
        <f t="shared" si="22"/>
        <v>07-2015</v>
      </c>
      <c r="N122">
        <f t="shared" si="23"/>
        <v>0</v>
      </c>
      <c r="O122" t="b">
        <f t="shared" si="24"/>
        <v>1</v>
      </c>
      <c r="P122" t="b">
        <f t="shared" si="25"/>
        <v>0</v>
      </c>
    </row>
    <row r="123" spans="1:16" x14ac:dyDescent="0.25">
      <c r="A123" s="2">
        <v>42215</v>
      </c>
      <c r="B123">
        <v>14</v>
      </c>
      <c r="C123">
        <v>0</v>
      </c>
      <c r="D123" s="5">
        <f t="shared" si="14"/>
        <v>690</v>
      </c>
      <c r="E123" s="5">
        <f t="shared" si="15"/>
        <v>690</v>
      </c>
      <c r="F123" s="5">
        <f t="shared" si="16"/>
        <v>690</v>
      </c>
      <c r="G123" s="5">
        <f t="shared" si="26"/>
        <v>0</v>
      </c>
      <c r="H123" s="5">
        <f t="shared" si="17"/>
        <v>12</v>
      </c>
      <c r="I123" t="b">
        <f t="shared" si="18"/>
        <v>0</v>
      </c>
      <c r="J123">
        <f t="shared" si="19"/>
        <v>0</v>
      </c>
      <c r="K123" t="b">
        <f t="shared" si="20"/>
        <v>0</v>
      </c>
      <c r="L123" s="5">
        <f t="shared" si="21"/>
        <v>0</v>
      </c>
      <c r="M123" t="str">
        <f t="shared" si="22"/>
        <v>07-2015</v>
      </c>
      <c r="N123">
        <f t="shared" si="23"/>
        <v>0</v>
      </c>
      <c r="O123" t="b">
        <f t="shared" si="24"/>
        <v>0</v>
      </c>
      <c r="P123" t="b">
        <f t="shared" si="25"/>
        <v>0</v>
      </c>
    </row>
    <row r="124" spans="1:16" x14ac:dyDescent="0.25">
      <c r="A124" s="2">
        <v>42216</v>
      </c>
      <c r="B124">
        <v>14</v>
      </c>
      <c r="C124">
        <v>0</v>
      </c>
      <c r="D124" s="5">
        <f t="shared" si="14"/>
        <v>679</v>
      </c>
      <c r="E124" s="5">
        <f t="shared" si="15"/>
        <v>679</v>
      </c>
      <c r="F124" s="5">
        <f t="shared" si="16"/>
        <v>679</v>
      </c>
      <c r="G124" s="5">
        <f t="shared" si="26"/>
        <v>0</v>
      </c>
      <c r="H124" s="5">
        <f t="shared" si="17"/>
        <v>11</v>
      </c>
      <c r="I124" t="b">
        <f t="shared" si="18"/>
        <v>0</v>
      </c>
      <c r="J124">
        <f t="shared" si="19"/>
        <v>0</v>
      </c>
      <c r="K124" t="b">
        <f t="shared" si="20"/>
        <v>0</v>
      </c>
      <c r="L124" s="5">
        <f t="shared" si="21"/>
        <v>0</v>
      </c>
      <c r="M124" t="str">
        <f t="shared" si="22"/>
        <v>07-2015</v>
      </c>
      <c r="N124">
        <f t="shared" si="23"/>
        <v>0</v>
      </c>
      <c r="O124" t="b">
        <f t="shared" si="24"/>
        <v>0</v>
      </c>
      <c r="P124" t="b">
        <f t="shared" si="25"/>
        <v>0</v>
      </c>
    </row>
    <row r="125" spans="1:16" x14ac:dyDescent="0.25">
      <c r="A125" s="2">
        <v>42217</v>
      </c>
      <c r="B125">
        <v>16</v>
      </c>
      <c r="C125">
        <v>0</v>
      </c>
      <c r="D125" s="5">
        <f t="shared" si="14"/>
        <v>665</v>
      </c>
      <c r="E125" s="5">
        <f t="shared" si="15"/>
        <v>25000</v>
      </c>
      <c r="F125" s="5">
        <f t="shared" si="16"/>
        <v>13000</v>
      </c>
      <c r="G125" s="5">
        <f t="shared" si="26"/>
        <v>0</v>
      </c>
      <c r="H125" s="5">
        <f t="shared" si="17"/>
        <v>14</v>
      </c>
      <c r="I125" t="b">
        <f t="shared" si="18"/>
        <v>1</v>
      </c>
      <c r="J125">
        <f t="shared" si="19"/>
        <v>12000</v>
      </c>
      <c r="K125" t="b">
        <f t="shared" si="20"/>
        <v>1</v>
      </c>
      <c r="L125" s="5">
        <f t="shared" si="21"/>
        <v>24335</v>
      </c>
      <c r="M125" t="str">
        <f t="shared" si="22"/>
        <v>08-2015</v>
      </c>
      <c r="N125">
        <f t="shared" si="23"/>
        <v>285.69290000000001</v>
      </c>
      <c r="O125" t="b">
        <f t="shared" si="24"/>
        <v>1</v>
      </c>
      <c r="P125" t="b">
        <f t="shared" si="25"/>
        <v>0</v>
      </c>
    </row>
    <row r="126" spans="1:16" x14ac:dyDescent="0.25">
      <c r="A126" s="2">
        <v>42218</v>
      </c>
      <c r="B126">
        <v>22</v>
      </c>
      <c r="C126">
        <v>0</v>
      </c>
      <c r="D126" s="5">
        <f t="shared" si="14"/>
        <v>12597</v>
      </c>
      <c r="E126" s="5">
        <f t="shared" si="15"/>
        <v>12597</v>
      </c>
      <c r="F126" s="5">
        <f t="shared" si="16"/>
        <v>597</v>
      </c>
      <c r="G126" s="5">
        <f t="shared" si="26"/>
        <v>0</v>
      </c>
      <c r="H126" s="5">
        <f t="shared" si="17"/>
        <v>403</v>
      </c>
      <c r="I126" t="b">
        <f t="shared" si="18"/>
        <v>1</v>
      </c>
      <c r="J126">
        <f t="shared" si="19"/>
        <v>12000</v>
      </c>
      <c r="K126" t="b">
        <f t="shared" si="20"/>
        <v>0</v>
      </c>
      <c r="L126" s="5">
        <f t="shared" si="21"/>
        <v>0</v>
      </c>
      <c r="M126" t="str">
        <f t="shared" si="22"/>
        <v>08-2015</v>
      </c>
      <c r="N126">
        <f t="shared" si="23"/>
        <v>0</v>
      </c>
      <c r="O126" t="b">
        <f t="shared" si="24"/>
        <v>1</v>
      </c>
      <c r="P126" t="b">
        <f t="shared" si="25"/>
        <v>0</v>
      </c>
    </row>
    <row r="127" spans="1:16" x14ac:dyDescent="0.25">
      <c r="A127" s="2">
        <v>42219</v>
      </c>
      <c r="B127">
        <v>22</v>
      </c>
      <c r="C127">
        <v>0</v>
      </c>
      <c r="D127" s="5">
        <f t="shared" si="14"/>
        <v>578</v>
      </c>
      <c r="E127" s="5">
        <f t="shared" si="15"/>
        <v>25000</v>
      </c>
      <c r="F127" s="5">
        <f t="shared" si="16"/>
        <v>13000</v>
      </c>
      <c r="G127" s="5">
        <f t="shared" si="26"/>
        <v>0</v>
      </c>
      <c r="H127" s="5">
        <f t="shared" si="17"/>
        <v>19</v>
      </c>
      <c r="I127" t="b">
        <f t="shared" si="18"/>
        <v>1</v>
      </c>
      <c r="J127">
        <f t="shared" si="19"/>
        <v>12000</v>
      </c>
      <c r="K127" t="b">
        <f t="shared" si="20"/>
        <v>1</v>
      </c>
      <c r="L127" s="5">
        <f t="shared" si="21"/>
        <v>24422</v>
      </c>
      <c r="M127" t="str">
        <f t="shared" si="22"/>
        <v>08-2015</v>
      </c>
      <c r="N127">
        <f t="shared" si="23"/>
        <v>286.71428000000003</v>
      </c>
      <c r="O127" t="b">
        <f t="shared" si="24"/>
        <v>1</v>
      </c>
      <c r="P127" t="b">
        <f t="shared" si="25"/>
        <v>0</v>
      </c>
    </row>
    <row r="128" spans="1:16" x14ac:dyDescent="0.25">
      <c r="A128" s="2">
        <v>42220</v>
      </c>
      <c r="B128">
        <v>25</v>
      </c>
      <c r="C128">
        <v>0</v>
      </c>
      <c r="D128" s="5">
        <f t="shared" si="14"/>
        <v>12512</v>
      </c>
      <c r="E128" s="5">
        <f t="shared" si="15"/>
        <v>12512</v>
      </c>
      <c r="F128" s="5">
        <f t="shared" si="16"/>
        <v>512</v>
      </c>
      <c r="G128" s="5">
        <f t="shared" si="26"/>
        <v>0</v>
      </c>
      <c r="H128" s="5">
        <f t="shared" si="17"/>
        <v>488</v>
      </c>
      <c r="I128" t="b">
        <f t="shared" si="18"/>
        <v>1</v>
      </c>
      <c r="J128">
        <f t="shared" si="19"/>
        <v>12000</v>
      </c>
      <c r="K128" t="b">
        <f t="shared" si="20"/>
        <v>0</v>
      </c>
      <c r="L128" s="5">
        <f t="shared" si="21"/>
        <v>0</v>
      </c>
      <c r="M128" t="str">
        <f t="shared" si="22"/>
        <v>08-2015</v>
      </c>
      <c r="N128">
        <f t="shared" si="23"/>
        <v>0</v>
      </c>
      <c r="O128" t="b">
        <f t="shared" si="24"/>
        <v>1</v>
      </c>
      <c r="P128" t="b">
        <f t="shared" si="25"/>
        <v>0</v>
      </c>
    </row>
    <row r="129" spans="1:16" x14ac:dyDescent="0.25">
      <c r="A129" s="2">
        <v>42221</v>
      </c>
      <c r="B129">
        <v>24</v>
      </c>
      <c r="C129">
        <v>0</v>
      </c>
      <c r="D129" s="5">
        <f t="shared" si="14"/>
        <v>493</v>
      </c>
      <c r="E129" s="5">
        <f t="shared" si="15"/>
        <v>25000</v>
      </c>
      <c r="F129" s="5">
        <f t="shared" si="16"/>
        <v>13000</v>
      </c>
      <c r="G129" s="5">
        <f t="shared" si="26"/>
        <v>0</v>
      </c>
      <c r="H129" s="5">
        <f t="shared" si="17"/>
        <v>19</v>
      </c>
      <c r="I129" t="b">
        <f t="shared" si="18"/>
        <v>1</v>
      </c>
      <c r="J129">
        <f t="shared" si="19"/>
        <v>12000</v>
      </c>
      <c r="K129" t="b">
        <f t="shared" si="20"/>
        <v>1</v>
      </c>
      <c r="L129" s="5">
        <f t="shared" si="21"/>
        <v>24507</v>
      </c>
      <c r="M129" t="str">
        <f t="shared" si="22"/>
        <v>08-2015</v>
      </c>
      <c r="N129">
        <f t="shared" si="23"/>
        <v>287.71218000000005</v>
      </c>
      <c r="O129" t="b">
        <f t="shared" si="24"/>
        <v>1</v>
      </c>
      <c r="P129" t="b">
        <f t="shared" si="25"/>
        <v>0</v>
      </c>
    </row>
    <row r="130" spans="1:16" x14ac:dyDescent="0.25">
      <c r="A130" s="2">
        <v>42222</v>
      </c>
      <c r="B130">
        <v>24</v>
      </c>
      <c r="C130">
        <v>0</v>
      </c>
      <c r="D130" s="5">
        <f t="shared" si="14"/>
        <v>12541</v>
      </c>
      <c r="E130" s="5">
        <f t="shared" si="15"/>
        <v>12541</v>
      </c>
      <c r="F130" s="5">
        <f t="shared" si="16"/>
        <v>541</v>
      </c>
      <c r="G130" s="5">
        <f t="shared" si="26"/>
        <v>0</v>
      </c>
      <c r="H130" s="5">
        <f t="shared" si="17"/>
        <v>459</v>
      </c>
      <c r="I130" t="b">
        <f t="shared" si="18"/>
        <v>1</v>
      </c>
      <c r="J130">
        <f t="shared" si="19"/>
        <v>12000</v>
      </c>
      <c r="K130" t="b">
        <f t="shared" si="20"/>
        <v>0</v>
      </c>
      <c r="L130" s="5">
        <f t="shared" si="21"/>
        <v>0</v>
      </c>
      <c r="M130" t="str">
        <f t="shared" si="22"/>
        <v>08-2015</v>
      </c>
      <c r="N130">
        <f t="shared" si="23"/>
        <v>0</v>
      </c>
      <c r="O130" t="b">
        <f t="shared" si="24"/>
        <v>1</v>
      </c>
      <c r="P130" t="b">
        <f t="shared" si="25"/>
        <v>0</v>
      </c>
    </row>
    <row r="131" spans="1:16" x14ac:dyDescent="0.25">
      <c r="A131" s="2">
        <v>42223</v>
      </c>
      <c r="B131">
        <v>28</v>
      </c>
      <c r="C131">
        <v>0</v>
      </c>
      <c r="D131" s="5">
        <f t="shared" si="14"/>
        <v>516</v>
      </c>
      <c r="E131" s="5">
        <f t="shared" si="15"/>
        <v>25000</v>
      </c>
      <c r="F131" s="5">
        <f t="shared" si="16"/>
        <v>13000</v>
      </c>
      <c r="G131" s="5">
        <f t="shared" si="26"/>
        <v>0</v>
      </c>
      <c r="H131" s="5">
        <f t="shared" si="17"/>
        <v>25</v>
      </c>
      <c r="I131" t="b">
        <f t="shared" si="18"/>
        <v>1</v>
      </c>
      <c r="J131">
        <f t="shared" si="19"/>
        <v>12000</v>
      </c>
      <c r="K131" t="b">
        <f t="shared" si="20"/>
        <v>1</v>
      </c>
      <c r="L131" s="5">
        <f t="shared" si="21"/>
        <v>24484</v>
      </c>
      <c r="M131" t="str">
        <f t="shared" si="22"/>
        <v>08-2015</v>
      </c>
      <c r="N131">
        <f t="shared" si="23"/>
        <v>287.44216</v>
      </c>
      <c r="O131" t="b">
        <f t="shared" si="24"/>
        <v>1</v>
      </c>
      <c r="P131" t="b">
        <f t="shared" si="25"/>
        <v>0</v>
      </c>
    </row>
    <row r="132" spans="1:16" x14ac:dyDescent="0.25">
      <c r="A132" s="2">
        <v>42224</v>
      </c>
      <c r="B132">
        <v>28</v>
      </c>
      <c r="C132">
        <v>0</v>
      </c>
      <c r="D132" s="5">
        <f t="shared" ref="D132:D185" si="27">F131+G132-H132</f>
        <v>12422</v>
      </c>
      <c r="E132" s="5">
        <f t="shared" ref="E132:E185" si="28">IF(K132,AF$5,D132)</f>
        <v>12422</v>
      </c>
      <c r="F132" s="5">
        <f t="shared" ref="F132:F185" si="29">E132-J132</f>
        <v>422</v>
      </c>
      <c r="G132" s="5">
        <f t="shared" si="26"/>
        <v>0</v>
      </c>
      <c r="H132" s="5">
        <f t="shared" ref="H132:H185" si="30">ROUNDUP(IF(C132=0,0.03/100*POWER(B132,1.5)*F131,0),0)</f>
        <v>578</v>
      </c>
      <c r="I132" t="b">
        <f t="shared" ref="I132:I185" si="31">AND(B132&gt;15,C132&lt;=0.6)</f>
        <v>1</v>
      </c>
      <c r="J132">
        <f t="shared" ref="J132:J185" si="32">IF(I132,IF(B132&lt;30,12000,24000),0)</f>
        <v>12000</v>
      </c>
      <c r="K132" t="b">
        <f t="shared" ref="K132:K185" si="33">F131+G132-H132-J132&lt;0</f>
        <v>0</v>
      </c>
      <c r="L132" s="5">
        <f t="shared" ref="L132:L185" si="34">ROUNDUP(IF(K132,25000-D132,0),0)</f>
        <v>0</v>
      </c>
      <c r="M132" t="str">
        <f t="shared" ref="M132:M185" si="35">CONCATENATE(IF(MONTH(A132) &lt; 10, CONCATENATE(0,MONTH(A132)),MONTH(A132)),"-",2015)</f>
        <v>08-2015</v>
      </c>
      <c r="N132">
        <f t="shared" ref="N132:N185" si="36">L132/1000*11.74</f>
        <v>0</v>
      </c>
      <c r="O132" t="b">
        <f t="shared" ref="O132:O185" si="37">AND(B132&gt;15,C132&lt;=0.6)</f>
        <v>1</v>
      </c>
      <c r="P132" t="b">
        <f t="shared" ref="P132:P185" si="38">AND(C132&gt;15,D132&gt;0.6)</f>
        <v>0</v>
      </c>
    </row>
    <row r="133" spans="1:16" x14ac:dyDescent="0.25">
      <c r="A133" s="2">
        <v>42225</v>
      </c>
      <c r="B133">
        <v>24</v>
      </c>
      <c r="C133">
        <v>0</v>
      </c>
      <c r="D133" s="5">
        <f t="shared" si="27"/>
        <v>407</v>
      </c>
      <c r="E133" s="5">
        <f t="shared" si="28"/>
        <v>25000</v>
      </c>
      <c r="F133" s="5">
        <f t="shared" si="29"/>
        <v>13000</v>
      </c>
      <c r="G133" s="5">
        <f t="shared" si="26"/>
        <v>0</v>
      </c>
      <c r="H133" s="5">
        <f t="shared" si="30"/>
        <v>15</v>
      </c>
      <c r="I133" t="b">
        <f t="shared" si="31"/>
        <v>1</v>
      </c>
      <c r="J133">
        <f t="shared" si="32"/>
        <v>12000</v>
      </c>
      <c r="K133" t="b">
        <f t="shared" si="33"/>
        <v>1</v>
      </c>
      <c r="L133" s="5">
        <f t="shared" si="34"/>
        <v>24593</v>
      </c>
      <c r="M133" t="str">
        <f t="shared" si="35"/>
        <v>08-2015</v>
      </c>
      <c r="N133">
        <f t="shared" si="36"/>
        <v>288.72181999999998</v>
      </c>
      <c r="O133" t="b">
        <f t="shared" si="37"/>
        <v>1</v>
      </c>
      <c r="P133" t="b">
        <f t="shared" si="38"/>
        <v>0</v>
      </c>
    </row>
    <row r="134" spans="1:16" x14ac:dyDescent="0.25">
      <c r="A134" s="2">
        <v>42226</v>
      </c>
      <c r="B134">
        <v>24</v>
      </c>
      <c r="C134">
        <v>0</v>
      </c>
      <c r="D134" s="5">
        <f t="shared" si="27"/>
        <v>12541</v>
      </c>
      <c r="E134" s="5">
        <f t="shared" si="28"/>
        <v>12541</v>
      </c>
      <c r="F134" s="5">
        <f t="shared" si="29"/>
        <v>541</v>
      </c>
      <c r="G134" s="5">
        <f t="shared" ref="G134:G185" si="39">IF(700*C134+F133&gt;$AF$5,25000-F133,700*C134)</f>
        <v>0</v>
      </c>
      <c r="H134" s="5">
        <f t="shared" si="30"/>
        <v>459</v>
      </c>
      <c r="I134" t="b">
        <f t="shared" si="31"/>
        <v>1</v>
      </c>
      <c r="J134">
        <f t="shared" si="32"/>
        <v>12000</v>
      </c>
      <c r="K134" t="b">
        <f t="shared" si="33"/>
        <v>0</v>
      </c>
      <c r="L134" s="5">
        <f t="shared" si="34"/>
        <v>0</v>
      </c>
      <c r="M134" t="str">
        <f t="shared" si="35"/>
        <v>08-2015</v>
      </c>
      <c r="N134">
        <f t="shared" si="36"/>
        <v>0</v>
      </c>
      <c r="O134" t="b">
        <f t="shared" si="37"/>
        <v>1</v>
      </c>
      <c r="P134" t="b">
        <f t="shared" si="38"/>
        <v>0</v>
      </c>
    </row>
    <row r="135" spans="1:16" x14ac:dyDescent="0.25">
      <c r="A135" s="2">
        <v>42227</v>
      </c>
      <c r="B135">
        <v>26</v>
      </c>
      <c r="C135">
        <v>0</v>
      </c>
      <c r="D135" s="5">
        <f t="shared" si="27"/>
        <v>519</v>
      </c>
      <c r="E135" s="5">
        <f t="shared" si="28"/>
        <v>25000</v>
      </c>
      <c r="F135" s="5">
        <f t="shared" si="29"/>
        <v>13000</v>
      </c>
      <c r="G135" s="5">
        <f t="shared" si="39"/>
        <v>0</v>
      </c>
      <c r="H135" s="5">
        <f t="shared" si="30"/>
        <v>22</v>
      </c>
      <c r="I135" t="b">
        <f t="shared" si="31"/>
        <v>1</v>
      </c>
      <c r="J135">
        <f t="shared" si="32"/>
        <v>12000</v>
      </c>
      <c r="K135" t="b">
        <f t="shared" si="33"/>
        <v>1</v>
      </c>
      <c r="L135" s="5">
        <f t="shared" si="34"/>
        <v>24481</v>
      </c>
      <c r="M135" t="str">
        <f t="shared" si="35"/>
        <v>08-2015</v>
      </c>
      <c r="N135">
        <f t="shared" si="36"/>
        <v>287.40694000000002</v>
      </c>
      <c r="O135" t="b">
        <f t="shared" si="37"/>
        <v>1</v>
      </c>
      <c r="P135" t="b">
        <f t="shared" si="38"/>
        <v>0</v>
      </c>
    </row>
    <row r="136" spans="1:16" x14ac:dyDescent="0.25">
      <c r="A136" s="2">
        <v>42228</v>
      </c>
      <c r="B136">
        <v>32</v>
      </c>
      <c r="C136">
        <v>0.6</v>
      </c>
      <c r="D136" s="5">
        <f t="shared" si="27"/>
        <v>13420</v>
      </c>
      <c r="E136" s="5">
        <f t="shared" si="28"/>
        <v>25000</v>
      </c>
      <c r="F136" s="5">
        <f t="shared" si="29"/>
        <v>1000</v>
      </c>
      <c r="G136" s="5">
        <f t="shared" si="39"/>
        <v>420</v>
      </c>
      <c r="H136" s="5">
        <f t="shared" si="30"/>
        <v>0</v>
      </c>
      <c r="I136" t="b">
        <f t="shared" si="31"/>
        <v>1</v>
      </c>
      <c r="J136">
        <f t="shared" si="32"/>
        <v>24000</v>
      </c>
      <c r="K136" t="b">
        <f t="shared" si="33"/>
        <v>1</v>
      </c>
      <c r="L136" s="5">
        <f t="shared" si="34"/>
        <v>11580</v>
      </c>
      <c r="M136" t="str">
        <f t="shared" si="35"/>
        <v>08-2015</v>
      </c>
      <c r="N136">
        <f t="shared" si="36"/>
        <v>135.94919999999999</v>
      </c>
      <c r="O136" t="b">
        <f t="shared" si="37"/>
        <v>1</v>
      </c>
      <c r="P136" t="b">
        <f t="shared" si="38"/>
        <v>0</v>
      </c>
    </row>
    <row r="137" spans="1:16" x14ac:dyDescent="0.25">
      <c r="A137" s="2">
        <v>42229</v>
      </c>
      <c r="B137">
        <v>31</v>
      </c>
      <c r="C137">
        <v>0.1</v>
      </c>
      <c r="D137" s="5">
        <f t="shared" si="27"/>
        <v>1070</v>
      </c>
      <c r="E137" s="5">
        <f t="shared" si="28"/>
        <v>25000</v>
      </c>
      <c r="F137" s="5">
        <f t="shared" si="29"/>
        <v>1000</v>
      </c>
      <c r="G137" s="5">
        <f t="shared" si="39"/>
        <v>70</v>
      </c>
      <c r="H137" s="5">
        <f t="shared" si="30"/>
        <v>0</v>
      </c>
      <c r="I137" t="b">
        <f t="shared" si="31"/>
        <v>1</v>
      </c>
      <c r="J137">
        <f t="shared" si="32"/>
        <v>24000</v>
      </c>
      <c r="K137" t="b">
        <f t="shared" si="33"/>
        <v>1</v>
      </c>
      <c r="L137" s="5">
        <f t="shared" si="34"/>
        <v>23930</v>
      </c>
      <c r="M137" t="str">
        <f t="shared" si="35"/>
        <v>08-2015</v>
      </c>
      <c r="N137">
        <f t="shared" si="36"/>
        <v>280.93819999999999</v>
      </c>
      <c r="O137" t="b">
        <f t="shared" si="37"/>
        <v>1</v>
      </c>
      <c r="P137" t="b">
        <f t="shared" si="38"/>
        <v>0</v>
      </c>
    </row>
    <row r="138" spans="1:16" x14ac:dyDescent="0.25">
      <c r="A138" s="2">
        <v>42230</v>
      </c>
      <c r="B138">
        <v>33</v>
      </c>
      <c r="C138">
        <v>0</v>
      </c>
      <c r="D138" s="5">
        <f t="shared" si="27"/>
        <v>943</v>
      </c>
      <c r="E138" s="5">
        <f t="shared" si="28"/>
        <v>25000</v>
      </c>
      <c r="F138" s="5">
        <f t="shared" si="29"/>
        <v>1000</v>
      </c>
      <c r="G138" s="5">
        <f t="shared" si="39"/>
        <v>0</v>
      </c>
      <c r="H138" s="5">
        <f t="shared" si="30"/>
        <v>57</v>
      </c>
      <c r="I138" t="b">
        <f t="shared" si="31"/>
        <v>1</v>
      </c>
      <c r="J138">
        <f t="shared" si="32"/>
        <v>24000</v>
      </c>
      <c r="K138" t="b">
        <f t="shared" si="33"/>
        <v>1</v>
      </c>
      <c r="L138" s="5">
        <f t="shared" si="34"/>
        <v>24057</v>
      </c>
      <c r="M138" t="str">
        <f t="shared" si="35"/>
        <v>08-2015</v>
      </c>
      <c r="N138">
        <f t="shared" si="36"/>
        <v>282.42917999999997</v>
      </c>
      <c r="O138" t="b">
        <f t="shared" si="37"/>
        <v>1</v>
      </c>
      <c r="P138" t="b">
        <f t="shared" si="38"/>
        <v>0</v>
      </c>
    </row>
    <row r="139" spans="1:16" x14ac:dyDescent="0.25">
      <c r="A139" s="2">
        <v>42231</v>
      </c>
      <c r="B139">
        <v>31</v>
      </c>
      <c r="C139">
        <v>12</v>
      </c>
      <c r="D139" s="5">
        <f t="shared" si="27"/>
        <v>9400</v>
      </c>
      <c r="E139" s="5">
        <f t="shared" si="28"/>
        <v>9400</v>
      </c>
      <c r="F139" s="5">
        <f t="shared" si="29"/>
        <v>9400</v>
      </c>
      <c r="G139" s="5">
        <f t="shared" si="39"/>
        <v>8400</v>
      </c>
      <c r="H139" s="5">
        <f t="shared" si="30"/>
        <v>0</v>
      </c>
      <c r="I139" t="b">
        <f t="shared" si="31"/>
        <v>0</v>
      </c>
      <c r="J139">
        <f t="shared" si="32"/>
        <v>0</v>
      </c>
      <c r="K139" t="b">
        <f t="shared" si="33"/>
        <v>0</v>
      </c>
      <c r="L139" s="5">
        <f t="shared" si="34"/>
        <v>0</v>
      </c>
      <c r="M139" t="str">
        <f t="shared" si="35"/>
        <v>08-2015</v>
      </c>
      <c r="N139">
        <f t="shared" si="36"/>
        <v>0</v>
      </c>
      <c r="O139" t="b">
        <f t="shared" si="37"/>
        <v>0</v>
      </c>
      <c r="P139" t="b">
        <f t="shared" si="38"/>
        <v>0</v>
      </c>
    </row>
    <row r="140" spans="1:16" x14ac:dyDescent="0.25">
      <c r="A140" s="2">
        <v>42232</v>
      </c>
      <c r="B140">
        <v>22</v>
      </c>
      <c r="C140">
        <v>0</v>
      </c>
      <c r="D140" s="5">
        <f t="shared" si="27"/>
        <v>9109</v>
      </c>
      <c r="E140" s="5">
        <f t="shared" si="28"/>
        <v>25000</v>
      </c>
      <c r="F140" s="5">
        <f t="shared" si="29"/>
        <v>13000</v>
      </c>
      <c r="G140" s="5">
        <f t="shared" si="39"/>
        <v>0</v>
      </c>
      <c r="H140" s="5">
        <f t="shared" si="30"/>
        <v>291</v>
      </c>
      <c r="I140" t="b">
        <f t="shared" si="31"/>
        <v>1</v>
      </c>
      <c r="J140">
        <f t="shared" si="32"/>
        <v>12000</v>
      </c>
      <c r="K140" t="b">
        <f t="shared" si="33"/>
        <v>1</v>
      </c>
      <c r="L140" s="5">
        <f t="shared" si="34"/>
        <v>15891</v>
      </c>
      <c r="M140" t="str">
        <f t="shared" si="35"/>
        <v>08-2015</v>
      </c>
      <c r="N140">
        <f t="shared" si="36"/>
        <v>186.56034</v>
      </c>
      <c r="O140" t="b">
        <f t="shared" si="37"/>
        <v>1</v>
      </c>
      <c r="P140" t="b">
        <f t="shared" si="38"/>
        <v>0</v>
      </c>
    </row>
    <row r="141" spans="1:16" x14ac:dyDescent="0.25">
      <c r="A141" s="2">
        <v>42233</v>
      </c>
      <c r="B141">
        <v>24</v>
      </c>
      <c r="C141">
        <v>0.2</v>
      </c>
      <c r="D141" s="5">
        <f t="shared" si="27"/>
        <v>13140</v>
      </c>
      <c r="E141" s="5">
        <f t="shared" si="28"/>
        <v>13140</v>
      </c>
      <c r="F141" s="5">
        <f t="shared" si="29"/>
        <v>1140</v>
      </c>
      <c r="G141" s="5">
        <f t="shared" si="39"/>
        <v>140</v>
      </c>
      <c r="H141" s="5">
        <f t="shared" si="30"/>
        <v>0</v>
      </c>
      <c r="I141" t="b">
        <f t="shared" si="31"/>
        <v>1</v>
      </c>
      <c r="J141">
        <f t="shared" si="32"/>
        <v>12000</v>
      </c>
      <c r="K141" t="b">
        <f t="shared" si="33"/>
        <v>0</v>
      </c>
      <c r="L141" s="5">
        <f t="shared" si="34"/>
        <v>0</v>
      </c>
      <c r="M141" t="str">
        <f t="shared" si="35"/>
        <v>08-2015</v>
      </c>
      <c r="N141">
        <f t="shared" si="36"/>
        <v>0</v>
      </c>
      <c r="O141" t="b">
        <f t="shared" si="37"/>
        <v>1</v>
      </c>
      <c r="P141" t="b">
        <f t="shared" si="38"/>
        <v>0</v>
      </c>
    </row>
    <row r="142" spans="1:16" x14ac:dyDescent="0.25">
      <c r="A142" s="2">
        <v>42234</v>
      </c>
      <c r="B142">
        <v>22</v>
      </c>
      <c r="C142">
        <v>0</v>
      </c>
      <c r="D142" s="5">
        <f t="shared" si="27"/>
        <v>1104</v>
      </c>
      <c r="E142" s="5">
        <f t="shared" si="28"/>
        <v>25000</v>
      </c>
      <c r="F142" s="5">
        <f t="shared" si="29"/>
        <v>13000</v>
      </c>
      <c r="G142" s="5">
        <f t="shared" si="39"/>
        <v>0</v>
      </c>
      <c r="H142" s="5">
        <f t="shared" si="30"/>
        <v>36</v>
      </c>
      <c r="I142" t="b">
        <f t="shared" si="31"/>
        <v>1</v>
      </c>
      <c r="J142">
        <f t="shared" si="32"/>
        <v>12000</v>
      </c>
      <c r="K142" t="b">
        <f t="shared" si="33"/>
        <v>1</v>
      </c>
      <c r="L142" s="5">
        <f t="shared" si="34"/>
        <v>23896</v>
      </c>
      <c r="M142" t="str">
        <f t="shared" si="35"/>
        <v>08-2015</v>
      </c>
      <c r="N142">
        <f t="shared" si="36"/>
        <v>280.53904</v>
      </c>
      <c r="O142" t="b">
        <f t="shared" si="37"/>
        <v>1</v>
      </c>
      <c r="P142" t="b">
        <f t="shared" si="38"/>
        <v>0</v>
      </c>
    </row>
    <row r="143" spans="1:16" x14ac:dyDescent="0.25">
      <c r="A143" s="2">
        <v>42235</v>
      </c>
      <c r="B143">
        <v>19</v>
      </c>
      <c r="C143">
        <v>0</v>
      </c>
      <c r="D143" s="5">
        <f t="shared" si="27"/>
        <v>12677</v>
      </c>
      <c r="E143" s="5">
        <f t="shared" si="28"/>
        <v>12677</v>
      </c>
      <c r="F143" s="5">
        <f t="shared" si="29"/>
        <v>677</v>
      </c>
      <c r="G143" s="5">
        <f t="shared" si="39"/>
        <v>0</v>
      </c>
      <c r="H143" s="5">
        <f t="shared" si="30"/>
        <v>323</v>
      </c>
      <c r="I143" t="b">
        <f t="shared" si="31"/>
        <v>1</v>
      </c>
      <c r="J143">
        <f t="shared" si="32"/>
        <v>12000</v>
      </c>
      <c r="K143" t="b">
        <f t="shared" si="33"/>
        <v>0</v>
      </c>
      <c r="L143" s="5">
        <f t="shared" si="34"/>
        <v>0</v>
      </c>
      <c r="M143" t="str">
        <f t="shared" si="35"/>
        <v>08-2015</v>
      </c>
      <c r="N143">
        <f t="shared" si="36"/>
        <v>0</v>
      </c>
      <c r="O143" t="b">
        <f t="shared" si="37"/>
        <v>1</v>
      </c>
      <c r="P143" t="b">
        <f t="shared" si="38"/>
        <v>0</v>
      </c>
    </row>
    <row r="144" spans="1:16" x14ac:dyDescent="0.25">
      <c r="A144" s="2">
        <v>42236</v>
      </c>
      <c r="B144">
        <v>18</v>
      </c>
      <c r="C144">
        <v>0</v>
      </c>
      <c r="D144" s="5">
        <f t="shared" si="27"/>
        <v>661</v>
      </c>
      <c r="E144" s="5">
        <f t="shared" si="28"/>
        <v>25000</v>
      </c>
      <c r="F144" s="5">
        <f t="shared" si="29"/>
        <v>13000</v>
      </c>
      <c r="G144" s="5">
        <f t="shared" si="39"/>
        <v>0</v>
      </c>
      <c r="H144" s="5">
        <f t="shared" si="30"/>
        <v>16</v>
      </c>
      <c r="I144" t="b">
        <f t="shared" si="31"/>
        <v>1</v>
      </c>
      <c r="J144">
        <f t="shared" si="32"/>
        <v>12000</v>
      </c>
      <c r="K144" t="b">
        <f t="shared" si="33"/>
        <v>1</v>
      </c>
      <c r="L144" s="5">
        <f t="shared" si="34"/>
        <v>24339</v>
      </c>
      <c r="M144" t="str">
        <f t="shared" si="35"/>
        <v>08-2015</v>
      </c>
      <c r="N144">
        <f t="shared" si="36"/>
        <v>285.73985999999996</v>
      </c>
      <c r="O144" t="b">
        <f t="shared" si="37"/>
        <v>1</v>
      </c>
      <c r="P144" t="b">
        <f t="shared" si="38"/>
        <v>0</v>
      </c>
    </row>
    <row r="145" spans="1:16" x14ac:dyDescent="0.25">
      <c r="A145" s="2">
        <v>42237</v>
      </c>
      <c r="B145">
        <v>18</v>
      </c>
      <c r="C145">
        <v>0</v>
      </c>
      <c r="D145" s="5">
        <f t="shared" si="27"/>
        <v>12702</v>
      </c>
      <c r="E145" s="5">
        <f t="shared" si="28"/>
        <v>12702</v>
      </c>
      <c r="F145" s="5">
        <f t="shared" si="29"/>
        <v>702</v>
      </c>
      <c r="G145" s="5">
        <f t="shared" si="39"/>
        <v>0</v>
      </c>
      <c r="H145" s="5">
        <f t="shared" si="30"/>
        <v>298</v>
      </c>
      <c r="I145" t="b">
        <f t="shared" si="31"/>
        <v>1</v>
      </c>
      <c r="J145">
        <f t="shared" si="32"/>
        <v>12000</v>
      </c>
      <c r="K145" t="b">
        <f t="shared" si="33"/>
        <v>0</v>
      </c>
      <c r="L145" s="5">
        <f t="shared" si="34"/>
        <v>0</v>
      </c>
      <c r="M145" t="str">
        <f t="shared" si="35"/>
        <v>08-2015</v>
      </c>
      <c r="N145">
        <f t="shared" si="36"/>
        <v>0</v>
      </c>
      <c r="O145" t="b">
        <f t="shared" si="37"/>
        <v>1</v>
      </c>
      <c r="P145" t="b">
        <f t="shared" si="38"/>
        <v>0</v>
      </c>
    </row>
    <row r="146" spans="1:16" x14ac:dyDescent="0.25">
      <c r="A146" s="2">
        <v>42238</v>
      </c>
      <c r="B146">
        <v>18</v>
      </c>
      <c r="C146">
        <v>0</v>
      </c>
      <c r="D146" s="5">
        <f t="shared" si="27"/>
        <v>685</v>
      </c>
      <c r="E146" s="5">
        <f t="shared" si="28"/>
        <v>25000</v>
      </c>
      <c r="F146" s="5">
        <f t="shared" si="29"/>
        <v>13000</v>
      </c>
      <c r="G146" s="5">
        <f t="shared" si="39"/>
        <v>0</v>
      </c>
      <c r="H146" s="5">
        <f t="shared" si="30"/>
        <v>17</v>
      </c>
      <c r="I146" t="b">
        <f t="shared" si="31"/>
        <v>1</v>
      </c>
      <c r="J146">
        <f t="shared" si="32"/>
        <v>12000</v>
      </c>
      <c r="K146" t="b">
        <f t="shared" si="33"/>
        <v>1</v>
      </c>
      <c r="L146" s="5">
        <f t="shared" si="34"/>
        <v>24315</v>
      </c>
      <c r="M146" t="str">
        <f t="shared" si="35"/>
        <v>08-2015</v>
      </c>
      <c r="N146">
        <f t="shared" si="36"/>
        <v>285.4581</v>
      </c>
      <c r="O146" t="b">
        <f t="shared" si="37"/>
        <v>1</v>
      </c>
      <c r="P146" t="b">
        <f t="shared" si="38"/>
        <v>0</v>
      </c>
    </row>
    <row r="147" spans="1:16" x14ac:dyDescent="0.25">
      <c r="A147" s="2">
        <v>42239</v>
      </c>
      <c r="B147">
        <v>19</v>
      </c>
      <c r="C147">
        <v>0</v>
      </c>
      <c r="D147" s="5">
        <f t="shared" si="27"/>
        <v>12677</v>
      </c>
      <c r="E147" s="5">
        <f t="shared" si="28"/>
        <v>12677</v>
      </c>
      <c r="F147" s="5">
        <f t="shared" si="29"/>
        <v>677</v>
      </c>
      <c r="G147" s="5">
        <f t="shared" si="39"/>
        <v>0</v>
      </c>
      <c r="H147" s="5">
        <f t="shared" si="30"/>
        <v>323</v>
      </c>
      <c r="I147" t="b">
        <f t="shared" si="31"/>
        <v>1</v>
      </c>
      <c r="J147">
        <f t="shared" si="32"/>
        <v>12000</v>
      </c>
      <c r="K147" t="b">
        <f t="shared" si="33"/>
        <v>0</v>
      </c>
      <c r="L147" s="5">
        <f t="shared" si="34"/>
        <v>0</v>
      </c>
      <c r="M147" t="str">
        <f t="shared" si="35"/>
        <v>08-2015</v>
      </c>
      <c r="N147">
        <f t="shared" si="36"/>
        <v>0</v>
      </c>
      <c r="O147" t="b">
        <f t="shared" si="37"/>
        <v>1</v>
      </c>
      <c r="P147" t="b">
        <f t="shared" si="38"/>
        <v>0</v>
      </c>
    </row>
    <row r="148" spans="1:16" x14ac:dyDescent="0.25">
      <c r="A148" s="2">
        <v>42240</v>
      </c>
      <c r="B148">
        <v>21</v>
      </c>
      <c r="C148">
        <v>5.5</v>
      </c>
      <c r="D148" s="5">
        <f t="shared" si="27"/>
        <v>4527</v>
      </c>
      <c r="E148" s="5">
        <f t="shared" si="28"/>
        <v>4527</v>
      </c>
      <c r="F148" s="5">
        <f t="shared" si="29"/>
        <v>4527</v>
      </c>
      <c r="G148" s="5">
        <f t="shared" si="39"/>
        <v>3850</v>
      </c>
      <c r="H148" s="5">
        <f t="shared" si="30"/>
        <v>0</v>
      </c>
      <c r="I148" t="b">
        <f t="shared" si="31"/>
        <v>0</v>
      </c>
      <c r="J148">
        <f t="shared" si="32"/>
        <v>0</v>
      </c>
      <c r="K148" t="b">
        <f t="shared" si="33"/>
        <v>0</v>
      </c>
      <c r="L148" s="5">
        <f t="shared" si="34"/>
        <v>0</v>
      </c>
      <c r="M148" t="str">
        <f t="shared" si="35"/>
        <v>08-2015</v>
      </c>
      <c r="N148">
        <f t="shared" si="36"/>
        <v>0</v>
      </c>
      <c r="O148" t="b">
        <f t="shared" si="37"/>
        <v>0</v>
      </c>
      <c r="P148" t="b">
        <f t="shared" si="38"/>
        <v>0</v>
      </c>
    </row>
    <row r="149" spans="1:16" x14ac:dyDescent="0.25">
      <c r="A149" s="2">
        <v>42241</v>
      </c>
      <c r="B149">
        <v>18</v>
      </c>
      <c r="C149">
        <v>18</v>
      </c>
      <c r="D149" s="5">
        <f t="shared" si="27"/>
        <v>17127</v>
      </c>
      <c r="E149" s="5">
        <f t="shared" si="28"/>
        <v>17127</v>
      </c>
      <c r="F149" s="5">
        <f t="shared" si="29"/>
        <v>17127</v>
      </c>
      <c r="G149" s="5">
        <f t="shared" si="39"/>
        <v>12600</v>
      </c>
      <c r="H149" s="5">
        <f t="shared" si="30"/>
        <v>0</v>
      </c>
      <c r="I149" t="b">
        <f t="shared" si="31"/>
        <v>0</v>
      </c>
      <c r="J149">
        <f t="shared" si="32"/>
        <v>0</v>
      </c>
      <c r="K149" t="b">
        <f t="shared" si="33"/>
        <v>0</v>
      </c>
      <c r="L149" s="5">
        <f t="shared" si="34"/>
        <v>0</v>
      </c>
      <c r="M149" t="str">
        <f t="shared" si="35"/>
        <v>08-2015</v>
      </c>
      <c r="N149">
        <f t="shared" si="36"/>
        <v>0</v>
      </c>
      <c r="O149" t="b">
        <f t="shared" si="37"/>
        <v>0</v>
      </c>
      <c r="P149" t="b">
        <f t="shared" si="38"/>
        <v>1</v>
      </c>
    </row>
    <row r="150" spans="1:16" x14ac:dyDescent="0.25">
      <c r="A150" s="2">
        <v>42242</v>
      </c>
      <c r="B150">
        <v>19</v>
      </c>
      <c r="C150">
        <v>12</v>
      </c>
      <c r="D150" s="5">
        <f t="shared" si="27"/>
        <v>25000</v>
      </c>
      <c r="E150" s="5">
        <f t="shared" si="28"/>
        <v>25000</v>
      </c>
      <c r="F150" s="5">
        <f t="shared" si="29"/>
        <v>25000</v>
      </c>
      <c r="G150" s="5">
        <f t="shared" si="39"/>
        <v>7873</v>
      </c>
      <c r="H150" s="5">
        <f t="shared" si="30"/>
        <v>0</v>
      </c>
      <c r="I150" t="b">
        <f t="shared" si="31"/>
        <v>0</v>
      </c>
      <c r="J150">
        <f t="shared" si="32"/>
        <v>0</v>
      </c>
      <c r="K150" t="b">
        <f t="shared" si="33"/>
        <v>0</v>
      </c>
      <c r="L150" s="5">
        <f t="shared" si="34"/>
        <v>0</v>
      </c>
      <c r="M150" t="str">
        <f t="shared" si="35"/>
        <v>08-2015</v>
      </c>
      <c r="N150">
        <f t="shared" si="36"/>
        <v>0</v>
      </c>
      <c r="O150" t="b">
        <f t="shared" si="37"/>
        <v>0</v>
      </c>
      <c r="P150" t="b">
        <f t="shared" si="38"/>
        <v>0</v>
      </c>
    </row>
    <row r="151" spans="1:16" x14ac:dyDescent="0.25">
      <c r="A151" s="2">
        <v>42243</v>
      </c>
      <c r="B151">
        <v>23</v>
      </c>
      <c r="C151">
        <v>0</v>
      </c>
      <c r="D151" s="5">
        <f t="shared" si="27"/>
        <v>24172</v>
      </c>
      <c r="E151" s="5">
        <f t="shared" si="28"/>
        <v>24172</v>
      </c>
      <c r="F151" s="5">
        <f t="shared" si="29"/>
        <v>12172</v>
      </c>
      <c r="G151" s="5">
        <f t="shared" si="39"/>
        <v>0</v>
      </c>
      <c r="H151" s="5">
        <f t="shared" si="30"/>
        <v>828</v>
      </c>
      <c r="I151" t="b">
        <f t="shared" si="31"/>
        <v>1</v>
      </c>
      <c r="J151">
        <f t="shared" si="32"/>
        <v>12000</v>
      </c>
      <c r="K151" t="b">
        <f t="shared" si="33"/>
        <v>0</v>
      </c>
      <c r="L151" s="5">
        <f t="shared" si="34"/>
        <v>0</v>
      </c>
      <c r="M151" t="str">
        <f t="shared" si="35"/>
        <v>08-2015</v>
      </c>
      <c r="N151">
        <f t="shared" si="36"/>
        <v>0</v>
      </c>
      <c r="O151" t="b">
        <f t="shared" si="37"/>
        <v>1</v>
      </c>
      <c r="P151" t="b">
        <f t="shared" si="38"/>
        <v>0</v>
      </c>
    </row>
    <row r="152" spans="1:16" x14ac:dyDescent="0.25">
      <c r="A152" s="2">
        <v>42244</v>
      </c>
      <c r="B152">
        <v>17</v>
      </c>
      <c r="C152">
        <v>0.1</v>
      </c>
      <c r="D152" s="5">
        <f t="shared" si="27"/>
        <v>12242</v>
      </c>
      <c r="E152" s="5">
        <f t="shared" si="28"/>
        <v>12242</v>
      </c>
      <c r="F152" s="5">
        <f t="shared" si="29"/>
        <v>242</v>
      </c>
      <c r="G152" s="5">
        <f t="shared" si="39"/>
        <v>70</v>
      </c>
      <c r="H152" s="5">
        <f t="shared" si="30"/>
        <v>0</v>
      </c>
      <c r="I152" t="b">
        <f t="shared" si="31"/>
        <v>1</v>
      </c>
      <c r="J152">
        <f t="shared" si="32"/>
        <v>12000</v>
      </c>
      <c r="K152" t="b">
        <f t="shared" si="33"/>
        <v>0</v>
      </c>
      <c r="L152" s="5">
        <f t="shared" si="34"/>
        <v>0</v>
      </c>
      <c r="M152" t="str">
        <f t="shared" si="35"/>
        <v>08-2015</v>
      </c>
      <c r="N152">
        <f t="shared" si="36"/>
        <v>0</v>
      </c>
      <c r="O152" t="b">
        <f t="shared" si="37"/>
        <v>1</v>
      </c>
      <c r="P152" t="b">
        <f t="shared" si="38"/>
        <v>0</v>
      </c>
    </row>
    <row r="153" spans="1:16" x14ac:dyDescent="0.25">
      <c r="A153" s="2">
        <v>42245</v>
      </c>
      <c r="B153">
        <v>16</v>
      </c>
      <c r="C153">
        <v>14</v>
      </c>
      <c r="D153" s="5">
        <f t="shared" si="27"/>
        <v>10042</v>
      </c>
      <c r="E153" s="5">
        <f t="shared" si="28"/>
        <v>10042</v>
      </c>
      <c r="F153" s="5">
        <f t="shared" si="29"/>
        <v>10042</v>
      </c>
      <c r="G153" s="5">
        <f t="shared" si="39"/>
        <v>9800</v>
      </c>
      <c r="H153" s="5">
        <f t="shared" si="30"/>
        <v>0</v>
      </c>
      <c r="I153" t="b">
        <f t="shared" si="31"/>
        <v>0</v>
      </c>
      <c r="J153">
        <f t="shared" si="32"/>
        <v>0</v>
      </c>
      <c r="K153" t="b">
        <f t="shared" si="33"/>
        <v>0</v>
      </c>
      <c r="L153" s="5">
        <f t="shared" si="34"/>
        <v>0</v>
      </c>
      <c r="M153" t="str">
        <f t="shared" si="35"/>
        <v>08-2015</v>
      </c>
      <c r="N153">
        <f t="shared" si="36"/>
        <v>0</v>
      </c>
      <c r="O153" t="b">
        <f t="shared" si="37"/>
        <v>0</v>
      </c>
      <c r="P153" t="b">
        <f t="shared" si="38"/>
        <v>0</v>
      </c>
    </row>
    <row r="154" spans="1:16" x14ac:dyDescent="0.25">
      <c r="A154" s="2">
        <v>42246</v>
      </c>
      <c r="B154">
        <v>22</v>
      </c>
      <c r="C154">
        <v>0</v>
      </c>
      <c r="D154" s="5">
        <f t="shared" si="27"/>
        <v>9731</v>
      </c>
      <c r="E154" s="5">
        <f t="shared" si="28"/>
        <v>25000</v>
      </c>
      <c r="F154" s="5">
        <f t="shared" si="29"/>
        <v>13000</v>
      </c>
      <c r="G154" s="5">
        <f t="shared" si="39"/>
        <v>0</v>
      </c>
      <c r="H154" s="5">
        <f t="shared" si="30"/>
        <v>311</v>
      </c>
      <c r="I154" t="b">
        <f t="shared" si="31"/>
        <v>1</v>
      </c>
      <c r="J154">
        <f t="shared" si="32"/>
        <v>12000</v>
      </c>
      <c r="K154" t="b">
        <f t="shared" si="33"/>
        <v>1</v>
      </c>
      <c r="L154" s="5">
        <f t="shared" si="34"/>
        <v>15269</v>
      </c>
      <c r="M154" t="str">
        <f t="shared" si="35"/>
        <v>08-2015</v>
      </c>
      <c r="N154">
        <f t="shared" si="36"/>
        <v>179.25806</v>
      </c>
      <c r="O154" t="b">
        <f t="shared" si="37"/>
        <v>1</v>
      </c>
      <c r="P154" t="b">
        <f t="shared" si="38"/>
        <v>0</v>
      </c>
    </row>
    <row r="155" spans="1:16" x14ac:dyDescent="0.25">
      <c r="A155" s="2">
        <v>42247</v>
      </c>
      <c r="B155">
        <v>26</v>
      </c>
      <c r="C155">
        <v>0</v>
      </c>
      <c r="D155" s="5">
        <f t="shared" si="27"/>
        <v>12482</v>
      </c>
      <c r="E155" s="5">
        <f t="shared" si="28"/>
        <v>12482</v>
      </c>
      <c r="F155" s="5">
        <f t="shared" si="29"/>
        <v>482</v>
      </c>
      <c r="G155" s="5">
        <f t="shared" si="39"/>
        <v>0</v>
      </c>
      <c r="H155" s="5">
        <f t="shared" si="30"/>
        <v>518</v>
      </c>
      <c r="I155" t="b">
        <f t="shared" si="31"/>
        <v>1</v>
      </c>
      <c r="J155">
        <f t="shared" si="32"/>
        <v>12000</v>
      </c>
      <c r="K155" t="b">
        <f t="shared" si="33"/>
        <v>0</v>
      </c>
      <c r="L155" s="5">
        <f t="shared" si="34"/>
        <v>0</v>
      </c>
      <c r="M155" t="str">
        <f t="shared" si="35"/>
        <v>08-2015</v>
      </c>
      <c r="N155">
        <f t="shared" si="36"/>
        <v>0</v>
      </c>
      <c r="O155" t="b">
        <f t="shared" si="37"/>
        <v>1</v>
      </c>
      <c r="P155" t="b">
        <f t="shared" si="38"/>
        <v>0</v>
      </c>
    </row>
    <row r="156" spans="1:16" x14ac:dyDescent="0.25">
      <c r="A156" s="2">
        <v>42248</v>
      </c>
      <c r="B156">
        <v>27</v>
      </c>
      <c r="C156">
        <v>2</v>
      </c>
      <c r="D156" s="5">
        <f t="shared" si="27"/>
        <v>1882</v>
      </c>
      <c r="E156" s="5">
        <f t="shared" si="28"/>
        <v>1882</v>
      </c>
      <c r="F156" s="5">
        <f t="shared" si="29"/>
        <v>1882</v>
      </c>
      <c r="G156" s="5">
        <f t="shared" si="39"/>
        <v>1400</v>
      </c>
      <c r="H156" s="5">
        <f t="shared" si="30"/>
        <v>0</v>
      </c>
      <c r="I156" t="b">
        <f t="shared" si="31"/>
        <v>0</v>
      </c>
      <c r="J156">
        <f t="shared" si="32"/>
        <v>0</v>
      </c>
      <c r="K156" t="b">
        <f t="shared" si="33"/>
        <v>0</v>
      </c>
      <c r="L156" s="5">
        <f t="shared" si="34"/>
        <v>0</v>
      </c>
      <c r="M156" t="str">
        <f t="shared" si="35"/>
        <v>09-2015</v>
      </c>
      <c r="N156">
        <f t="shared" si="36"/>
        <v>0</v>
      </c>
      <c r="O156" t="b">
        <f t="shared" si="37"/>
        <v>0</v>
      </c>
      <c r="P156" t="b">
        <f t="shared" si="38"/>
        <v>0</v>
      </c>
    </row>
    <row r="157" spans="1:16" x14ac:dyDescent="0.25">
      <c r="A157" s="2">
        <v>42249</v>
      </c>
      <c r="B157">
        <v>18</v>
      </c>
      <c r="C157">
        <v>0</v>
      </c>
      <c r="D157" s="5">
        <f t="shared" si="27"/>
        <v>1838</v>
      </c>
      <c r="E157" s="5">
        <f t="shared" si="28"/>
        <v>25000</v>
      </c>
      <c r="F157" s="5">
        <f t="shared" si="29"/>
        <v>13000</v>
      </c>
      <c r="G157" s="5">
        <f t="shared" si="39"/>
        <v>0</v>
      </c>
      <c r="H157" s="5">
        <f t="shared" si="30"/>
        <v>44</v>
      </c>
      <c r="I157" t="b">
        <f t="shared" si="31"/>
        <v>1</v>
      </c>
      <c r="J157">
        <f t="shared" si="32"/>
        <v>12000</v>
      </c>
      <c r="K157" t="b">
        <f t="shared" si="33"/>
        <v>1</v>
      </c>
      <c r="L157" s="5">
        <f t="shared" si="34"/>
        <v>23162</v>
      </c>
      <c r="M157" t="str">
        <f t="shared" si="35"/>
        <v>09-2015</v>
      </c>
      <c r="N157">
        <f t="shared" si="36"/>
        <v>271.92187999999999</v>
      </c>
      <c r="O157" t="b">
        <f t="shared" si="37"/>
        <v>1</v>
      </c>
      <c r="P157" t="b">
        <f t="shared" si="38"/>
        <v>0</v>
      </c>
    </row>
    <row r="158" spans="1:16" x14ac:dyDescent="0.25">
      <c r="A158" s="2">
        <v>42250</v>
      </c>
      <c r="B158">
        <v>17</v>
      </c>
      <c r="C158">
        <v>0</v>
      </c>
      <c r="D158" s="5">
        <f t="shared" si="27"/>
        <v>12726</v>
      </c>
      <c r="E158" s="5">
        <f t="shared" si="28"/>
        <v>12726</v>
      </c>
      <c r="F158" s="5">
        <f t="shared" si="29"/>
        <v>726</v>
      </c>
      <c r="G158" s="5">
        <f t="shared" si="39"/>
        <v>0</v>
      </c>
      <c r="H158" s="5">
        <f t="shared" si="30"/>
        <v>274</v>
      </c>
      <c r="I158" t="b">
        <f t="shared" si="31"/>
        <v>1</v>
      </c>
      <c r="J158">
        <f t="shared" si="32"/>
        <v>12000</v>
      </c>
      <c r="K158" t="b">
        <f t="shared" si="33"/>
        <v>0</v>
      </c>
      <c r="L158" s="5">
        <f t="shared" si="34"/>
        <v>0</v>
      </c>
      <c r="M158" t="str">
        <f t="shared" si="35"/>
        <v>09-2015</v>
      </c>
      <c r="N158">
        <f t="shared" si="36"/>
        <v>0</v>
      </c>
      <c r="O158" t="b">
        <f t="shared" si="37"/>
        <v>1</v>
      </c>
      <c r="P158" t="b">
        <f t="shared" si="38"/>
        <v>0</v>
      </c>
    </row>
    <row r="159" spans="1:16" x14ac:dyDescent="0.25">
      <c r="A159" s="2">
        <v>42251</v>
      </c>
      <c r="B159">
        <v>16</v>
      </c>
      <c r="C159">
        <v>0.1</v>
      </c>
      <c r="D159" s="5">
        <f t="shared" si="27"/>
        <v>796</v>
      </c>
      <c r="E159" s="5">
        <f t="shared" si="28"/>
        <v>25000</v>
      </c>
      <c r="F159" s="5">
        <f t="shared" si="29"/>
        <v>13000</v>
      </c>
      <c r="G159" s="5">
        <f t="shared" si="39"/>
        <v>70</v>
      </c>
      <c r="H159" s="5">
        <f t="shared" si="30"/>
        <v>0</v>
      </c>
      <c r="I159" t="b">
        <f t="shared" si="31"/>
        <v>1</v>
      </c>
      <c r="J159">
        <f t="shared" si="32"/>
        <v>12000</v>
      </c>
      <c r="K159" t="b">
        <f t="shared" si="33"/>
        <v>1</v>
      </c>
      <c r="L159" s="5">
        <f t="shared" si="34"/>
        <v>24204</v>
      </c>
      <c r="M159" t="str">
        <f t="shared" si="35"/>
        <v>09-2015</v>
      </c>
      <c r="N159">
        <f t="shared" si="36"/>
        <v>284.15496000000002</v>
      </c>
      <c r="O159" t="b">
        <f t="shared" si="37"/>
        <v>1</v>
      </c>
      <c r="P159" t="b">
        <f t="shared" si="38"/>
        <v>0</v>
      </c>
    </row>
    <row r="160" spans="1:16" x14ac:dyDescent="0.25">
      <c r="A160" s="2">
        <v>42252</v>
      </c>
      <c r="B160">
        <v>15</v>
      </c>
      <c r="C160">
        <v>0</v>
      </c>
      <c r="D160" s="5">
        <f t="shared" si="27"/>
        <v>12773</v>
      </c>
      <c r="E160" s="5">
        <f t="shared" si="28"/>
        <v>12773</v>
      </c>
      <c r="F160" s="5">
        <f t="shared" si="29"/>
        <v>12773</v>
      </c>
      <c r="G160" s="5">
        <f t="shared" si="39"/>
        <v>0</v>
      </c>
      <c r="H160" s="5">
        <f t="shared" si="30"/>
        <v>227</v>
      </c>
      <c r="I160" t="b">
        <f t="shared" si="31"/>
        <v>0</v>
      </c>
      <c r="J160">
        <f t="shared" si="32"/>
        <v>0</v>
      </c>
      <c r="K160" t="b">
        <f t="shared" si="33"/>
        <v>0</v>
      </c>
      <c r="L160" s="5">
        <f t="shared" si="34"/>
        <v>0</v>
      </c>
      <c r="M160" t="str">
        <f t="shared" si="35"/>
        <v>09-2015</v>
      </c>
      <c r="N160">
        <f t="shared" si="36"/>
        <v>0</v>
      </c>
      <c r="O160" t="b">
        <f t="shared" si="37"/>
        <v>0</v>
      </c>
      <c r="P160" t="b">
        <f t="shared" si="38"/>
        <v>0</v>
      </c>
    </row>
    <row r="161" spans="1:16" x14ac:dyDescent="0.25">
      <c r="A161" s="2">
        <v>42253</v>
      </c>
      <c r="B161">
        <v>12</v>
      </c>
      <c r="C161">
        <v>4</v>
      </c>
      <c r="D161" s="5">
        <f t="shared" si="27"/>
        <v>15573</v>
      </c>
      <c r="E161" s="5">
        <f t="shared" si="28"/>
        <v>15573</v>
      </c>
      <c r="F161" s="5">
        <f t="shared" si="29"/>
        <v>15573</v>
      </c>
      <c r="G161" s="5">
        <f t="shared" si="39"/>
        <v>2800</v>
      </c>
      <c r="H161" s="5">
        <f t="shared" si="30"/>
        <v>0</v>
      </c>
      <c r="I161" t="b">
        <f t="shared" si="31"/>
        <v>0</v>
      </c>
      <c r="J161">
        <f t="shared" si="32"/>
        <v>0</v>
      </c>
      <c r="K161" t="b">
        <f t="shared" si="33"/>
        <v>0</v>
      </c>
      <c r="L161" s="5">
        <f t="shared" si="34"/>
        <v>0</v>
      </c>
      <c r="M161" t="str">
        <f t="shared" si="35"/>
        <v>09-2015</v>
      </c>
      <c r="N161">
        <f t="shared" si="36"/>
        <v>0</v>
      </c>
      <c r="O161" t="b">
        <f t="shared" si="37"/>
        <v>0</v>
      </c>
      <c r="P161" t="b">
        <f t="shared" si="38"/>
        <v>0</v>
      </c>
    </row>
    <row r="162" spans="1:16" x14ac:dyDescent="0.25">
      <c r="A162" s="2">
        <v>42254</v>
      </c>
      <c r="B162">
        <v>13</v>
      </c>
      <c r="C162">
        <v>0</v>
      </c>
      <c r="D162" s="5">
        <f t="shared" si="27"/>
        <v>15354</v>
      </c>
      <c r="E162" s="5">
        <f t="shared" si="28"/>
        <v>15354</v>
      </c>
      <c r="F162" s="5">
        <f t="shared" si="29"/>
        <v>15354</v>
      </c>
      <c r="G162" s="5">
        <f t="shared" si="39"/>
        <v>0</v>
      </c>
      <c r="H162" s="5">
        <f t="shared" si="30"/>
        <v>219</v>
      </c>
      <c r="I162" t="b">
        <f t="shared" si="31"/>
        <v>0</v>
      </c>
      <c r="J162">
        <f t="shared" si="32"/>
        <v>0</v>
      </c>
      <c r="K162" t="b">
        <f t="shared" si="33"/>
        <v>0</v>
      </c>
      <c r="L162" s="5">
        <f t="shared" si="34"/>
        <v>0</v>
      </c>
      <c r="M162" t="str">
        <f t="shared" si="35"/>
        <v>09-2015</v>
      </c>
      <c r="N162">
        <f t="shared" si="36"/>
        <v>0</v>
      </c>
      <c r="O162" t="b">
        <f t="shared" si="37"/>
        <v>0</v>
      </c>
      <c r="P162" t="b">
        <f t="shared" si="38"/>
        <v>0</v>
      </c>
    </row>
    <row r="163" spans="1:16" x14ac:dyDescent="0.25">
      <c r="A163" s="2">
        <v>42255</v>
      </c>
      <c r="B163">
        <v>11</v>
      </c>
      <c r="C163">
        <v>4</v>
      </c>
      <c r="D163" s="5">
        <f t="shared" si="27"/>
        <v>18154</v>
      </c>
      <c r="E163" s="5">
        <f t="shared" si="28"/>
        <v>18154</v>
      </c>
      <c r="F163" s="5">
        <f t="shared" si="29"/>
        <v>18154</v>
      </c>
      <c r="G163" s="5">
        <f t="shared" si="39"/>
        <v>2800</v>
      </c>
      <c r="H163" s="5">
        <f t="shared" si="30"/>
        <v>0</v>
      </c>
      <c r="I163" t="b">
        <f t="shared" si="31"/>
        <v>0</v>
      </c>
      <c r="J163">
        <f t="shared" si="32"/>
        <v>0</v>
      </c>
      <c r="K163" t="b">
        <f t="shared" si="33"/>
        <v>0</v>
      </c>
      <c r="L163" s="5">
        <f t="shared" si="34"/>
        <v>0</v>
      </c>
      <c r="M163" t="str">
        <f t="shared" si="35"/>
        <v>09-2015</v>
      </c>
      <c r="N163">
        <f t="shared" si="36"/>
        <v>0</v>
      </c>
      <c r="O163" t="b">
        <f t="shared" si="37"/>
        <v>0</v>
      </c>
      <c r="P163" t="b">
        <f t="shared" si="38"/>
        <v>0</v>
      </c>
    </row>
    <row r="164" spans="1:16" x14ac:dyDescent="0.25">
      <c r="A164" s="2">
        <v>42256</v>
      </c>
      <c r="B164">
        <v>11</v>
      </c>
      <c r="C164">
        <v>0</v>
      </c>
      <c r="D164" s="5">
        <f t="shared" si="27"/>
        <v>17955</v>
      </c>
      <c r="E164" s="5">
        <f t="shared" si="28"/>
        <v>17955</v>
      </c>
      <c r="F164" s="5">
        <f t="shared" si="29"/>
        <v>17955</v>
      </c>
      <c r="G164" s="5">
        <f t="shared" si="39"/>
        <v>0</v>
      </c>
      <c r="H164" s="5">
        <f t="shared" si="30"/>
        <v>199</v>
      </c>
      <c r="I164" t="b">
        <f t="shared" si="31"/>
        <v>0</v>
      </c>
      <c r="J164">
        <f t="shared" si="32"/>
        <v>0</v>
      </c>
      <c r="K164" t="b">
        <f t="shared" si="33"/>
        <v>0</v>
      </c>
      <c r="L164" s="5">
        <f t="shared" si="34"/>
        <v>0</v>
      </c>
      <c r="M164" t="str">
        <f t="shared" si="35"/>
        <v>09-2015</v>
      </c>
      <c r="N164">
        <f t="shared" si="36"/>
        <v>0</v>
      </c>
      <c r="O164" t="b">
        <f t="shared" si="37"/>
        <v>0</v>
      </c>
      <c r="P164" t="b">
        <f t="shared" si="38"/>
        <v>0</v>
      </c>
    </row>
    <row r="165" spans="1:16" x14ac:dyDescent="0.25">
      <c r="A165" s="2">
        <v>42257</v>
      </c>
      <c r="B165">
        <v>12</v>
      </c>
      <c r="C165">
        <v>0</v>
      </c>
      <c r="D165" s="5">
        <f t="shared" si="27"/>
        <v>17731</v>
      </c>
      <c r="E165" s="5">
        <f t="shared" si="28"/>
        <v>17731</v>
      </c>
      <c r="F165" s="5">
        <f t="shared" si="29"/>
        <v>17731</v>
      </c>
      <c r="G165" s="5">
        <f t="shared" si="39"/>
        <v>0</v>
      </c>
      <c r="H165" s="5">
        <f t="shared" si="30"/>
        <v>224</v>
      </c>
      <c r="I165" t="b">
        <f t="shared" si="31"/>
        <v>0</v>
      </c>
      <c r="J165">
        <f t="shared" si="32"/>
        <v>0</v>
      </c>
      <c r="K165" t="b">
        <f t="shared" si="33"/>
        <v>0</v>
      </c>
      <c r="L165" s="5">
        <f t="shared" si="34"/>
        <v>0</v>
      </c>
      <c r="M165" t="str">
        <f t="shared" si="35"/>
        <v>09-2015</v>
      </c>
      <c r="N165">
        <f t="shared" si="36"/>
        <v>0</v>
      </c>
      <c r="O165" t="b">
        <f t="shared" si="37"/>
        <v>0</v>
      </c>
      <c r="P165" t="b">
        <f t="shared" si="38"/>
        <v>0</v>
      </c>
    </row>
    <row r="166" spans="1:16" x14ac:dyDescent="0.25">
      <c r="A166" s="2">
        <v>42258</v>
      </c>
      <c r="B166">
        <v>16</v>
      </c>
      <c r="C166">
        <v>0.1</v>
      </c>
      <c r="D166" s="5">
        <f t="shared" si="27"/>
        <v>17801</v>
      </c>
      <c r="E166" s="5">
        <f t="shared" si="28"/>
        <v>17801</v>
      </c>
      <c r="F166" s="5">
        <f t="shared" si="29"/>
        <v>5801</v>
      </c>
      <c r="G166" s="5">
        <f t="shared" si="39"/>
        <v>70</v>
      </c>
      <c r="H166" s="5">
        <f t="shared" si="30"/>
        <v>0</v>
      </c>
      <c r="I166" t="b">
        <f t="shared" si="31"/>
        <v>1</v>
      </c>
      <c r="J166">
        <f t="shared" si="32"/>
        <v>12000</v>
      </c>
      <c r="K166" t="b">
        <f t="shared" si="33"/>
        <v>0</v>
      </c>
      <c r="L166" s="5">
        <f t="shared" si="34"/>
        <v>0</v>
      </c>
      <c r="M166" t="str">
        <f t="shared" si="35"/>
        <v>09-2015</v>
      </c>
      <c r="N166">
        <f t="shared" si="36"/>
        <v>0</v>
      </c>
      <c r="O166" t="b">
        <f t="shared" si="37"/>
        <v>1</v>
      </c>
      <c r="P166" t="b">
        <f t="shared" si="38"/>
        <v>0</v>
      </c>
    </row>
    <row r="167" spans="1:16" x14ac:dyDescent="0.25">
      <c r="A167" s="2">
        <v>42259</v>
      </c>
      <c r="B167">
        <v>18</v>
      </c>
      <c r="C167">
        <v>0</v>
      </c>
      <c r="D167" s="5">
        <f t="shared" si="27"/>
        <v>5668</v>
      </c>
      <c r="E167" s="5">
        <f t="shared" si="28"/>
        <v>25000</v>
      </c>
      <c r="F167" s="5">
        <f t="shared" si="29"/>
        <v>13000</v>
      </c>
      <c r="G167" s="5">
        <f t="shared" si="39"/>
        <v>0</v>
      </c>
      <c r="H167" s="5">
        <f t="shared" si="30"/>
        <v>133</v>
      </c>
      <c r="I167" t="b">
        <f t="shared" si="31"/>
        <v>1</v>
      </c>
      <c r="J167">
        <f t="shared" si="32"/>
        <v>12000</v>
      </c>
      <c r="K167" t="b">
        <f t="shared" si="33"/>
        <v>1</v>
      </c>
      <c r="L167" s="5">
        <f t="shared" si="34"/>
        <v>19332</v>
      </c>
      <c r="M167" t="str">
        <f t="shared" si="35"/>
        <v>09-2015</v>
      </c>
      <c r="N167">
        <f t="shared" si="36"/>
        <v>226.95768000000001</v>
      </c>
      <c r="O167" t="b">
        <f t="shared" si="37"/>
        <v>1</v>
      </c>
      <c r="P167" t="b">
        <f t="shared" si="38"/>
        <v>0</v>
      </c>
    </row>
    <row r="168" spans="1:16" x14ac:dyDescent="0.25">
      <c r="A168" s="2">
        <v>42260</v>
      </c>
      <c r="B168">
        <v>18</v>
      </c>
      <c r="C168">
        <v>0</v>
      </c>
      <c r="D168" s="5">
        <f t="shared" si="27"/>
        <v>12702</v>
      </c>
      <c r="E168" s="5">
        <f t="shared" si="28"/>
        <v>12702</v>
      </c>
      <c r="F168" s="5">
        <f t="shared" si="29"/>
        <v>702</v>
      </c>
      <c r="G168" s="5">
        <f t="shared" si="39"/>
        <v>0</v>
      </c>
      <c r="H168" s="5">
        <f t="shared" si="30"/>
        <v>298</v>
      </c>
      <c r="I168" t="b">
        <f t="shared" si="31"/>
        <v>1</v>
      </c>
      <c r="J168">
        <f t="shared" si="32"/>
        <v>12000</v>
      </c>
      <c r="K168" t="b">
        <f t="shared" si="33"/>
        <v>0</v>
      </c>
      <c r="L168" s="5">
        <f t="shared" si="34"/>
        <v>0</v>
      </c>
      <c r="M168" t="str">
        <f t="shared" si="35"/>
        <v>09-2015</v>
      </c>
      <c r="N168">
        <f t="shared" si="36"/>
        <v>0</v>
      </c>
      <c r="O168" t="b">
        <f t="shared" si="37"/>
        <v>1</v>
      </c>
      <c r="P168" t="b">
        <f t="shared" si="38"/>
        <v>0</v>
      </c>
    </row>
    <row r="169" spans="1:16" x14ac:dyDescent="0.25">
      <c r="A169" s="2">
        <v>42261</v>
      </c>
      <c r="B169">
        <v>19</v>
      </c>
      <c r="C169">
        <v>3</v>
      </c>
      <c r="D169" s="5">
        <f t="shared" si="27"/>
        <v>2802</v>
      </c>
      <c r="E169" s="5">
        <f t="shared" si="28"/>
        <v>2802</v>
      </c>
      <c r="F169" s="5">
        <f t="shared" si="29"/>
        <v>2802</v>
      </c>
      <c r="G169" s="5">
        <f t="shared" si="39"/>
        <v>2100</v>
      </c>
      <c r="H169" s="5">
        <f t="shared" si="30"/>
        <v>0</v>
      </c>
      <c r="I169" t="b">
        <f t="shared" si="31"/>
        <v>0</v>
      </c>
      <c r="J169">
        <f t="shared" si="32"/>
        <v>0</v>
      </c>
      <c r="K169" t="b">
        <f t="shared" si="33"/>
        <v>0</v>
      </c>
      <c r="L169" s="5">
        <f t="shared" si="34"/>
        <v>0</v>
      </c>
      <c r="M169" t="str">
        <f t="shared" si="35"/>
        <v>09-2015</v>
      </c>
      <c r="N169">
        <f t="shared" si="36"/>
        <v>0</v>
      </c>
      <c r="O169" t="b">
        <f t="shared" si="37"/>
        <v>0</v>
      </c>
      <c r="P169" t="b">
        <f t="shared" si="38"/>
        <v>0</v>
      </c>
    </row>
    <row r="170" spans="1:16" x14ac:dyDescent="0.25">
      <c r="A170" s="2">
        <v>42262</v>
      </c>
      <c r="B170">
        <v>16</v>
      </c>
      <c r="C170">
        <v>0.1</v>
      </c>
      <c r="D170" s="5">
        <f t="shared" si="27"/>
        <v>2872</v>
      </c>
      <c r="E170" s="5">
        <f t="shared" si="28"/>
        <v>25000</v>
      </c>
      <c r="F170" s="5">
        <f t="shared" si="29"/>
        <v>13000</v>
      </c>
      <c r="G170" s="5">
        <f t="shared" si="39"/>
        <v>70</v>
      </c>
      <c r="H170" s="5">
        <f t="shared" si="30"/>
        <v>0</v>
      </c>
      <c r="I170" t="b">
        <f t="shared" si="31"/>
        <v>1</v>
      </c>
      <c r="J170">
        <f t="shared" si="32"/>
        <v>12000</v>
      </c>
      <c r="K170" t="b">
        <f t="shared" si="33"/>
        <v>1</v>
      </c>
      <c r="L170" s="5">
        <f t="shared" si="34"/>
        <v>22128</v>
      </c>
      <c r="M170" t="str">
        <f t="shared" si="35"/>
        <v>09-2015</v>
      </c>
      <c r="N170">
        <f t="shared" si="36"/>
        <v>259.78271999999998</v>
      </c>
      <c r="O170" t="b">
        <f t="shared" si="37"/>
        <v>1</v>
      </c>
      <c r="P170" t="b">
        <f t="shared" si="38"/>
        <v>0</v>
      </c>
    </row>
    <row r="171" spans="1:16" x14ac:dyDescent="0.25">
      <c r="A171" s="2">
        <v>42263</v>
      </c>
      <c r="B171">
        <v>18</v>
      </c>
      <c r="C171">
        <v>0</v>
      </c>
      <c r="D171" s="5">
        <f t="shared" si="27"/>
        <v>12702</v>
      </c>
      <c r="E171" s="5">
        <f t="shared" si="28"/>
        <v>12702</v>
      </c>
      <c r="F171" s="5">
        <f t="shared" si="29"/>
        <v>702</v>
      </c>
      <c r="G171" s="5">
        <f t="shared" si="39"/>
        <v>0</v>
      </c>
      <c r="H171" s="5">
        <f t="shared" si="30"/>
        <v>298</v>
      </c>
      <c r="I171" t="b">
        <f t="shared" si="31"/>
        <v>1</v>
      </c>
      <c r="J171">
        <f t="shared" si="32"/>
        <v>12000</v>
      </c>
      <c r="K171" t="b">
        <f t="shared" si="33"/>
        <v>0</v>
      </c>
      <c r="L171" s="5">
        <f t="shared" si="34"/>
        <v>0</v>
      </c>
      <c r="M171" t="str">
        <f t="shared" si="35"/>
        <v>09-2015</v>
      </c>
      <c r="N171">
        <f t="shared" si="36"/>
        <v>0</v>
      </c>
      <c r="O171" t="b">
        <f t="shared" si="37"/>
        <v>1</v>
      </c>
      <c r="P171" t="b">
        <f t="shared" si="38"/>
        <v>0</v>
      </c>
    </row>
    <row r="172" spans="1:16" x14ac:dyDescent="0.25">
      <c r="A172" s="2">
        <v>42264</v>
      </c>
      <c r="B172">
        <v>22</v>
      </c>
      <c r="C172">
        <v>0.5</v>
      </c>
      <c r="D172" s="5">
        <f t="shared" si="27"/>
        <v>1052</v>
      </c>
      <c r="E172" s="5">
        <f t="shared" si="28"/>
        <v>25000</v>
      </c>
      <c r="F172" s="5">
        <f t="shared" si="29"/>
        <v>13000</v>
      </c>
      <c r="G172" s="5">
        <f t="shared" si="39"/>
        <v>350</v>
      </c>
      <c r="H172" s="5">
        <f t="shared" si="30"/>
        <v>0</v>
      </c>
      <c r="I172" t="b">
        <f t="shared" si="31"/>
        <v>1</v>
      </c>
      <c r="J172">
        <f t="shared" si="32"/>
        <v>12000</v>
      </c>
      <c r="K172" t="b">
        <f t="shared" si="33"/>
        <v>1</v>
      </c>
      <c r="L172" s="5">
        <f t="shared" si="34"/>
        <v>23948</v>
      </c>
      <c r="M172" t="str">
        <f t="shared" si="35"/>
        <v>09-2015</v>
      </c>
      <c r="N172">
        <f t="shared" si="36"/>
        <v>281.14952</v>
      </c>
      <c r="O172" t="b">
        <f t="shared" si="37"/>
        <v>1</v>
      </c>
      <c r="P172" t="b">
        <f t="shared" si="38"/>
        <v>0</v>
      </c>
    </row>
    <row r="173" spans="1:16" x14ac:dyDescent="0.25">
      <c r="A173" s="2">
        <v>42265</v>
      </c>
      <c r="B173">
        <v>16</v>
      </c>
      <c r="C173">
        <v>0</v>
      </c>
      <c r="D173" s="5">
        <f t="shared" si="27"/>
        <v>12750</v>
      </c>
      <c r="E173" s="5">
        <f t="shared" si="28"/>
        <v>12750</v>
      </c>
      <c r="F173" s="5">
        <f t="shared" si="29"/>
        <v>750</v>
      </c>
      <c r="G173" s="5">
        <f t="shared" si="39"/>
        <v>0</v>
      </c>
      <c r="H173" s="5">
        <f t="shared" si="30"/>
        <v>250</v>
      </c>
      <c r="I173" t="b">
        <f t="shared" si="31"/>
        <v>1</v>
      </c>
      <c r="J173">
        <f t="shared" si="32"/>
        <v>12000</v>
      </c>
      <c r="K173" t="b">
        <f t="shared" si="33"/>
        <v>0</v>
      </c>
      <c r="L173" s="5">
        <f t="shared" si="34"/>
        <v>0</v>
      </c>
      <c r="M173" t="str">
        <f t="shared" si="35"/>
        <v>09-2015</v>
      </c>
      <c r="N173">
        <f t="shared" si="36"/>
        <v>0</v>
      </c>
      <c r="O173" t="b">
        <f t="shared" si="37"/>
        <v>1</v>
      </c>
      <c r="P173" t="b">
        <f t="shared" si="38"/>
        <v>0</v>
      </c>
    </row>
    <row r="174" spans="1:16" x14ac:dyDescent="0.25">
      <c r="A174" s="2">
        <v>42266</v>
      </c>
      <c r="B174">
        <v>15</v>
      </c>
      <c r="C174">
        <v>0</v>
      </c>
      <c r="D174" s="5">
        <f t="shared" si="27"/>
        <v>736</v>
      </c>
      <c r="E174" s="5">
        <f t="shared" si="28"/>
        <v>736</v>
      </c>
      <c r="F174" s="5">
        <f t="shared" si="29"/>
        <v>736</v>
      </c>
      <c r="G174" s="5">
        <f t="shared" si="39"/>
        <v>0</v>
      </c>
      <c r="H174" s="5">
        <f t="shared" si="30"/>
        <v>14</v>
      </c>
      <c r="I174" t="b">
        <f t="shared" si="31"/>
        <v>0</v>
      </c>
      <c r="J174">
        <f t="shared" si="32"/>
        <v>0</v>
      </c>
      <c r="K174" t="b">
        <f t="shared" si="33"/>
        <v>0</v>
      </c>
      <c r="L174" s="5">
        <f t="shared" si="34"/>
        <v>0</v>
      </c>
      <c r="M174" t="str">
        <f t="shared" si="35"/>
        <v>09-2015</v>
      </c>
      <c r="N174">
        <f t="shared" si="36"/>
        <v>0</v>
      </c>
      <c r="O174" t="b">
        <f t="shared" si="37"/>
        <v>0</v>
      </c>
      <c r="P174" t="b">
        <f t="shared" si="38"/>
        <v>0</v>
      </c>
    </row>
    <row r="175" spans="1:16" x14ac:dyDescent="0.25">
      <c r="A175" s="2">
        <v>42267</v>
      </c>
      <c r="B175">
        <v>14</v>
      </c>
      <c r="C175">
        <v>2</v>
      </c>
      <c r="D175" s="5">
        <f t="shared" si="27"/>
        <v>2136</v>
      </c>
      <c r="E175" s="5">
        <f t="shared" si="28"/>
        <v>2136</v>
      </c>
      <c r="F175" s="5">
        <f t="shared" si="29"/>
        <v>2136</v>
      </c>
      <c r="G175" s="5">
        <f t="shared" si="39"/>
        <v>1400</v>
      </c>
      <c r="H175" s="5">
        <f t="shared" si="30"/>
        <v>0</v>
      </c>
      <c r="I175" t="b">
        <f t="shared" si="31"/>
        <v>0</v>
      </c>
      <c r="J175">
        <f t="shared" si="32"/>
        <v>0</v>
      </c>
      <c r="K175" t="b">
        <f t="shared" si="33"/>
        <v>0</v>
      </c>
      <c r="L175" s="5">
        <f t="shared" si="34"/>
        <v>0</v>
      </c>
      <c r="M175" t="str">
        <f t="shared" si="35"/>
        <v>09-2015</v>
      </c>
      <c r="N175">
        <f t="shared" si="36"/>
        <v>0</v>
      </c>
      <c r="O175" t="b">
        <f t="shared" si="37"/>
        <v>0</v>
      </c>
      <c r="P175" t="b">
        <f t="shared" si="38"/>
        <v>0</v>
      </c>
    </row>
    <row r="176" spans="1:16" x14ac:dyDescent="0.25">
      <c r="A176" s="2">
        <v>42268</v>
      </c>
      <c r="B176">
        <v>12</v>
      </c>
      <c r="C176">
        <v>0</v>
      </c>
      <c r="D176" s="5">
        <f t="shared" si="27"/>
        <v>2109</v>
      </c>
      <c r="E176" s="5">
        <f t="shared" si="28"/>
        <v>2109</v>
      </c>
      <c r="F176" s="5">
        <f t="shared" si="29"/>
        <v>2109</v>
      </c>
      <c r="G176" s="5">
        <f t="shared" si="39"/>
        <v>0</v>
      </c>
      <c r="H176" s="5">
        <f t="shared" si="30"/>
        <v>27</v>
      </c>
      <c r="I176" t="b">
        <f t="shared" si="31"/>
        <v>0</v>
      </c>
      <c r="J176">
        <f t="shared" si="32"/>
        <v>0</v>
      </c>
      <c r="K176" t="b">
        <f t="shared" si="33"/>
        <v>0</v>
      </c>
      <c r="L176" s="5">
        <f t="shared" si="34"/>
        <v>0</v>
      </c>
      <c r="M176" t="str">
        <f t="shared" si="35"/>
        <v>09-2015</v>
      </c>
      <c r="N176">
        <f t="shared" si="36"/>
        <v>0</v>
      </c>
      <c r="O176" t="b">
        <f t="shared" si="37"/>
        <v>0</v>
      </c>
      <c r="P176" t="b">
        <f t="shared" si="38"/>
        <v>0</v>
      </c>
    </row>
    <row r="177" spans="1:16" x14ac:dyDescent="0.25">
      <c r="A177" s="2">
        <v>42269</v>
      </c>
      <c r="B177">
        <v>13</v>
      </c>
      <c r="C177">
        <v>0</v>
      </c>
      <c r="D177" s="5">
        <f t="shared" si="27"/>
        <v>2079</v>
      </c>
      <c r="E177" s="5">
        <f t="shared" si="28"/>
        <v>2079</v>
      </c>
      <c r="F177" s="5">
        <f t="shared" si="29"/>
        <v>2079</v>
      </c>
      <c r="G177" s="5">
        <f t="shared" si="39"/>
        <v>0</v>
      </c>
      <c r="H177" s="5">
        <f t="shared" si="30"/>
        <v>30</v>
      </c>
      <c r="I177" t="b">
        <f t="shared" si="31"/>
        <v>0</v>
      </c>
      <c r="J177">
        <f t="shared" si="32"/>
        <v>0</v>
      </c>
      <c r="K177" t="b">
        <f t="shared" si="33"/>
        <v>0</v>
      </c>
      <c r="L177" s="5">
        <f t="shared" si="34"/>
        <v>0</v>
      </c>
      <c r="M177" t="str">
        <f t="shared" si="35"/>
        <v>09-2015</v>
      </c>
      <c r="N177">
        <f t="shared" si="36"/>
        <v>0</v>
      </c>
      <c r="O177" t="b">
        <f t="shared" si="37"/>
        <v>0</v>
      </c>
      <c r="P177" t="b">
        <f t="shared" si="38"/>
        <v>0</v>
      </c>
    </row>
    <row r="178" spans="1:16" x14ac:dyDescent="0.25">
      <c r="A178" s="2">
        <v>42270</v>
      </c>
      <c r="B178">
        <v>15</v>
      </c>
      <c r="C178">
        <v>0</v>
      </c>
      <c r="D178" s="5">
        <f t="shared" si="27"/>
        <v>2042</v>
      </c>
      <c r="E178" s="5">
        <f t="shared" si="28"/>
        <v>2042</v>
      </c>
      <c r="F178" s="5">
        <f t="shared" si="29"/>
        <v>2042</v>
      </c>
      <c r="G178" s="5">
        <f t="shared" si="39"/>
        <v>0</v>
      </c>
      <c r="H178" s="5">
        <f t="shared" si="30"/>
        <v>37</v>
      </c>
      <c r="I178" t="b">
        <f t="shared" si="31"/>
        <v>0</v>
      </c>
      <c r="J178">
        <f t="shared" si="32"/>
        <v>0</v>
      </c>
      <c r="K178" t="b">
        <f t="shared" si="33"/>
        <v>0</v>
      </c>
      <c r="L178" s="5">
        <f t="shared" si="34"/>
        <v>0</v>
      </c>
      <c r="M178" t="str">
        <f t="shared" si="35"/>
        <v>09-2015</v>
      </c>
      <c r="N178">
        <f t="shared" si="36"/>
        <v>0</v>
      </c>
      <c r="O178" t="b">
        <f t="shared" si="37"/>
        <v>0</v>
      </c>
      <c r="P178" t="b">
        <f t="shared" si="38"/>
        <v>0</v>
      </c>
    </row>
    <row r="179" spans="1:16" x14ac:dyDescent="0.25">
      <c r="A179" s="2">
        <v>42271</v>
      </c>
      <c r="B179">
        <v>15</v>
      </c>
      <c r="C179">
        <v>0</v>
      </c>
      <c r="D179" s="5">
        <f t="shared" si="27"/>
        <v>2006</v>
      </c>
      <c r="E179" s="5">
        <f t="shared" si="28"/>
        <v>2006</v>
      </c>
      <c r="F179" s="5">
        <f t="shared" si="29"/>
        <v>2006</v>
      </c>
      <c r="G179" s="5">
        <f t="shared" si="39"/>
        <v>0</v>
      </c>
      <c r="H179" s="5">
        <f t="shared" si="30"/>
        <v>36</v>
      </c>
      <c r="I179" t="b">
        <f t="shared" si="31"/>
        <v>0</v>
      </c>
      <c r="J179">
        <f t="shared" si="32"/>
        <v>0</v>
      </c>
      <c r="K179" t="b">
        <f t="shared" si="33"/>
        <v>0</v>
      </c>
      <c r="L179" s="5">
        <f t="shared" si="34"/>
        <v>0</v>
      </c>
      <c r="M179" t="str">
        <f t="shared" si="35"/>
        <v>09-2015</v>
      </c>
      <c r="N179">
        <f t="shared" si="36"/>
        <v>0</v>
      </c>
      <c r="O179" t="b">
        <f t="shared" si="37"/>
        <v>0</v>
      </c>
      <c r="P179" t="b">
        <f t="shared" si="38"/>
        <v>0</v>
      </c>
    </row>
    <row r="180" spans="1:16" x14ac:dyDescent="0.25">
      <c r="A180" s="2">
        <v>42272</v>
      </c>
      <c r="B180">
        <v>14</v>
      </c>
      <c r="C180">
        <v>0</v>
      </c>
      <c r="D180" s="5">
        <f t="shared" si="27"/>
        <v>1974</v>
      </c>
      <c r="E180" s="5">
        <f t="shared" si="28"/>
        <v>1974</v>
      </c>
      <c r="F180" s="5">
        <f t="shared" si="29"/>
        <v>1974</v>
      </c>
      <c r="G180" s="5">
        <f t="shared" si="39"/>
        <v>0</v>
      </c>
      <c r="H180" s="5">
        <f t="shared" si="30"/>
        <v>32</v>
      </c>
      <c r="I180" t="b">
        <f t="shared" si="31"/>
        <v>0</v>
      </c>
      <c r="J180">
        <f t="shared" si="32"/>
        <v>0</v>
      </c>
      <c r="K180" t="b">
        <f t="shared" si="33"/>
        <v>0</v>
      </c>
      <c r="L180" s="5">
        <f t="shared" si="34"/>
        <v>0</v>
      </c>
      <c r="M180" t="str">
        <f t="shared" si="35"/>
        <v>09-2015</v>
      </c>
      <c r="N180">
        <f t="shared" si="36"/>
        <v>0</v>
      </c>
      <c r="O180" t="b">
        <f t="shared" si="37"/>
        <v>0</v>
      </c>
      <c r="P180" t="b">
        <f t="shared" si="38"/>
        <v>0</v>
      </c>
    </row>
    <row r="181" spans="1:16" x14ac:dyDescent="0.25">
      <c r="A181" s="2">
        <v>42273</v>
      </c>
      <c r="B181">
        <v>12</v>
      </c>
      <c r="C181">
        <v>0</v>
      </c>
      <c r="D181" s="5">
        <f t="shared" si="27"/>
        <v>1949</v>
      </c>
      <c r="E181" s="5">
        <f t="shared" si="28"/>
        <v>1949</v>
      </c>
      <c r="F181" s="5">
        <f t="shared" si="29"/>
        <v>1949</v>
      </c>
      <c r="G181" s="5">
        <f t="shared" si="39"/>
        <v>0</v>
      </c>
      <c r="H181" s="5">
        <f t="shared" si="30"/>
        <v>25</v>
      </c>
      <c r="I181" t="b">
        <f t="shared" si="31"/>
        <v>0</v>
      </c>
      <c r="J181">
        <f t="shared" si="32"/>
        <v>0</v>
      </c>
      <c r="K181" t="b">
        <f t="shared" si="33"/>
        <v>0</v>
      </c>
      <c r="L181" s="5">
        <f t="shared" si="34"/>
        <v>0</v>
      </c>
      <c r="M181" t="str">
        <f t="shared" si="35"/>
        <v>09-2015</v>
      </c>
      <c r="N181">
        <f t="shared" si="36"/>
        <v>0</v>
      </c>
      <c r="O181" t="b">
        <f t="shared" si="37"/>
        <v>0</v>
      </c>
      <c r="P181" t="b">
        <f t="shared" si="38"/>
        <v>0</v>
      </c>
    </row>
    <row r="182" spans="1:16" x14ac:dyDescent="0.25">
      <c r="A182" s="2">
        <v>42274</v>
      </c>
      <c r="B182">
        <v>11</v>
      </c>
      <c r="C182">
        <v>0</v>
      </c>
      <c r="D182" s="5">
        <f t="shared" si="27"/>
        <v>1927</v>
      </c>
      <c r="E182" s="5">
        <f t="shared" si="28"/>
        <v>1927</v>
      </c>
      <c r="F182" s="5">
        <f t="shared" si="29"/>
        <v>1927</v>
      </c>
      <c r="G182" s="5">
        <f t="shared" si="39"/>
        <v>0</v>
      </c>
      <c r="H182" s="5">
        <f t="shared" si="30"/>
        <v>22</v>
      </c>
      <c r="I182" t="b">
        <f t="shared" si="31"/>
        <v>0</v>
      </c>
      <c r="J182">
        <f t="shared" si="32"/>
        <v>0</v>
      </c>
      <c r="K182" t="b">
        <f t="shared" si="33"/>
        <v>0</v>
      </c>
      <c r="L182" s="5">
        <f t="shared" si="34"/>
        <v>0</v>
      </c>
      <c r="M182" t="str">
        <f t="shared" si="35"/>
        <v>09-2015</v>
      </c>
      <c r="N182">
        <f t="shared" si="36"/>
        <v>0</v>
      </c>
      <c r="O182" t="b">
        <f t="shared" si="37"/>
        <v>0</v>
      </c>
      <c r="P182" t="b">
        <f t="shared" si="38"/>
        <v>0</v>
      </c>
    </row>
    <row r="183" spans="1:16" x14ac:dyDescent="0.25">
      <c r="A183" s="2">
        <v>42275</v>
      </c>
      <c r="B183">
        <v>10</v>
      </c>
      <c r="C183">
        <v>0</v>
      </c>
      <c r="D183" s="5">
        <f t="shared" si="27"/>
        <v>1908</v>
      </c>
      <c r="E183" s="5">
        <f t="shared" si="28"/>
        <v>1908</v>
      </c>
      <c r="F183" s="5">
        <f t="shared" si="29"/>
        <v>1908</v>
      </c>
      <c r="G183" s="5">
        <f t="shared" si="39"/>
        <v>0</v>
      </c>
      <c r="H183" s="5">
        <f t="shared" si="30"/>
        <v>19</v>
      </c>
      <c r="I183" t="b">
        <f t="shared" si="31"/>
        <v>0</v>
      </c>
      <c r="J183">
        <f t="shared" si="32"/>
        <v>0</v>
      </c>
      <c r="K183" t="b">
        <f t="shared" si="33"/>
        <v>0</v>
      </c>
      <c r="L183" s="5">
        <f t="shared" si="34"/>
        <v>0</v>
      </c>
      <c r="M183" t="str">
        <f t="shared" si="35"/>
        <v>09-2015</v>
      </c>
      <c r="N183">
        <f t="shared" si="36"/>
        <v>0</v>
      </c>
      <c r="O183" t="b">
        <f t="shared" si="37"/>
        <v>0</v>
      </c>
      <c r="P183" t="b">
        <f t="shared" si="38"/>
        <v>0</v>
      </c>
    </row>
    <row r="184" spans="1:16" x14ac:dyDescent="0.25">
      <c r="A184" s="2">
        <v>42276</v>
      </c>
      <c r="B184">
        <v>10</v>
      </c>
      <c r="C184">
        <v>0</v>
      </c>
      <c r="D184" s="5">
        <f t="shared" si="27"/>
        <v>1889</v>
      </c>
      <c r="E184" s="5">
        <f t="shared" si="28"/>
        <v>1889</v>
      </c>
      <c r="F184" s="5">
        <f t="shared" si="29"/>
        <v>1889</v>
      </c>
      <c r="G184" s="5">
        <f t="shared" si="39"/>
        <v>0</v>
      </c>
      <c r="H184" s="5">
        <f t="shared" si="30"/>
        <v>19</v>
      </c>
      <c r="I184" t="b">
        <f t="shared" si="31"/>
        <v>0</v>
      </c>
      <c r="J184">
        <f t="shared" si="32"/>
        <v>0</v>
      </c>
      <c r="K184" t="b">
        <f t="shared" si="33"/>
        <v>0</v>
      </c>
      <c r="L184" s="5">
        <f t="shared" si="34"/>
        <v>0</v>
      </c>
      <c r="M184" t="str">
        <f t="shared" si="35"/>
        <v>09-2015</v>
      </c>
      <c r="N184">
        <f t="shared" si="36"/>
        <v>0</v>
      </c>
      <c r="O184" t="b">
        <f t="shared" si="37"/>
        <v>0</v>
      </c>
      <c r="P184" t="b">
        <f t="shared" si="38"/>
        <v>0</v>
      </c>
    </row>
    <row r="185" spans="1:16" x14ac:dyDescent="0.25">
      <c r="A185" s="2">
        <v>42277</v>
      </c>
      <c r="B185">
        <v>10</v>
      </c>
      <c r="C185">
        <v>0</v>
      </c>
      <c r="D185" s="5">
        <f t="shared" si="27"/>
        <v>1871</v>
      </c>
      <c r="E185" s="5">
        <f t="shared" si="28"/>
        <v>1871</v>
      </c>
      <c r="F185" s="5">
        <f t="shared" si="29"/>
        <v>1871</v>
      </c>
      <c r="G185" s="5">
        <f t="shared" si="39"/>
        <v>0</v>
      </c>
      <c r="H185" s="5">
        <f t="shared" si="30"/>
        <v>18</v>
      </c>
      <c r="I185" t="b">
        <f t="shared" si="31"/>
        <v>0</v>
      </c>
      <c r="J185">
        <f t="shared" si="32"/>
        <v>0</v>
      </c>
      <c r="K185" t="b">
        <f t="shared" si="33"/>
        <v>0</v>
      </c>
      <c r="L185" s="5">
        <f t="shared" si="34"/>
        <v>0</v>
      </c>
      <c r="M185" t="str">
        <f t="shared" si="35"/>
        <v>09-2015</v>
      </c>
      <c r="N185">
        <f t="shared" si="36"/>
        <v>0</v>
      </c>
      <c r="O185" t="b">
        <f t="shared" si="37"/>
        <v>0</v>
      </c>
      <c r="P185" t="b">
        <f t="shared" si="38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pogoda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Reich</dc:creator>
  <cp:lastModifiedBy>Pawel Reich</cp:lastModifiedBy>
  <dcterms:created xsi:type="dcterms:W3CDTF">2022-05-18T20:39:44Z</dcterms:created>
  <dcterms:modified xsi:type="dcterms:W3CDTF">2022-05-18T20:39:44Z</dcterms:modified>
</cp:coreProperties>
</file>