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tham\Documents\UQMARS\Micromouse\MicroMen_Micromouse\"/>
    </mc:Choice>
  </mc:AlternateContent>
  <xr:revisionPtr revIDLastSave="0" documentId="8_{451E53F3-18A5-45C7-B931-8CE3CDDF1784}" xr6:coauthVersionLast="47" xr6:coauthVersionMax="47" xr10:uidLastSave="{00000000-0000-0000-0000-000000000000}"/>
  <bookViews>
    <workbookView xWindow="3075" yWindow="3075" windowWidth="21600" windowHeight="11235" xr2:uid="{00000000-000D-0000-FFFF-FFFF00000000}"/>
  </bookViews>
  <sheets>
    <sheet name="O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1" l="1"/>
  <c r="J100" i="1"/>
  <c r="L100" i="1" s="1"/>
  <c r="K99" i="1"/>
  <c r="L99" i="1" s="1"/>
  <c r="J99" i="1"/>
  <c r="K98" i="1"/>
  <c r="J98" i="1"/>
  <c r="L98" i="1" s="1"/>
  <c r="K97" i="1"/>
  <c r="J97" i="1"/>
  <c r="L97" i="1" s="1"/>
  <c r="K96" i="1"/>
  <c r="J96" i="1"/>
  <c r="L96" i="1" s="1"/>
  <c r="L95" i="1"/>
  <c r="Q95" i="1" s="1"/>
  <c r="K95" i="1"/>
  <c r="J95" i="1"/>
  <c r="K94" i="1"/>
  <c r="J94" i="1"/>
  <c r="L94" i="1" s="1"/>
  <c r="K93" i="1"/>
  <c r="J93" i="1"/>
  <c r="L93" i="1" s="1"/>
  <c r="L92" i="1"/>
  <c r="Q92" i="1" s="1"/>
  <c r="K92" i="1"/>
  <c r="J92" i="1"/>
  <c r="K91" i="1"/>
  <c r="L91" i="1" s="1"/>
  <c r="J91" i="1"/>
  <c r="K90" i="1"/>
  <c r="J90" i="1"/>
  <c r="L90" i="1" s="1"/>
  <c r="K89" i="1"/>
  <c r="J89" i="1"/>
  <c r="L89" i="1" s="1"/>
  <c r="Q88" i="1"/>
  <c r="N88" i="1"/>
  <c r="L88" i="1"/>
  <c r="P88" i="1" s="1"/>
  <c r="K88" i="1"/>
  <c r="J88" i="1"/>
  <c r="P87" i="1"/>
  <c r="L87" i="1"/>
  <c r="Q87" i="1" s="1"/>
  <c r="K87" i="1"/>
  <c r="J87" i="1"/>
  <c r="K86" i="1"/>
  <c r="J86" i="1"/>
  <c r="L86" i="1" s="1"/>
  <c r="K85" i="1"/>
  <c r="J85" i="1"/>
  <c r="L85" i="1" s="1"/>
  <c r="L84" i="1"/>
  <c r="Q84" i="1" s="1"/>
  <c r="K84" i="1"/>
  <c r="J84" i="1"/>
  <c r="K83" i="1"/>
  <c r="L83" i="1" s="1"/>
  <c r="J83" i="1"/>
  <c r="K82" i="1"/>
  <c r="J82" i="1"/>
  <c r="L82" i="1" s="1"/>
  <c r="K81" i="1"/>
  <c r="J81" i="1"/>
  <c r="L81" i="1" s="1"/>
  <c r="Q80" i="1"/>
  <c r="N80" i="1"/>
  <c r="L80" i="1"/>
  <c r="P80" i="1" s="1"/>
  <c r="K80" i="1"/>
  <c r="J80" i="1"/>
  <c r="P79" i="1"/>
  <c r="L79" i="1"/>
  <c r="Q79" i="1" s="1"/>
  <c r="K79" i="1"/>
  <c r="J79" i="1"/>
  <c r="K78" i="1"/>
  <c r="J78" i="1"/>
  <c r="L78" i="1" s="1"/>
  <c r="K77" i="1"/>
  <c r="J77" i="1"/>
  <c r="L77" i="1" s="1"/>
  <c r="L76" i="1"/>
  <c r="Q76" i="1" s="1"/>
  <c r="K76" i="1"/>
  <c r="J76" i="1"/>
  <c r="K75" i="1"/>
  <c r="L75" i="1" s="1"/>
  <c r="J75" i="1"/>
  <c r="K74" i="1"/>
  <c r="J74" i="1"/>
  <c r="L74" i="1" s="1"/>
  <c r="K73" i="1"/>
  <c r="J73" i="1"/>
  <c r="L73" i="1" s="1"/>
  <c r="Q72" i="1"/>
  <c r="N72" i="1"/>
  <c r="L72" i="1"/>
  <c r="P72" i="1" s="1"/>
  <c r="K72" i="1"/>
  <c r="J72" i="1"/>
  <c r="P71" i="1"/>
  <c r="L71" i="1"/>
  <c r="Q71" i="1" s="1"/>
  <c r="K71" i="1"/>
  <c r="J71" i="1"/>
  <c r="K70" i="1"/>
  <c r="J70" i="1"/>
  <c r="L70" i="1" s="1"/>
  <c r="K69" i="1"/>
  <c r="J69" i="1"/>
  <c r="L69" i="1" s="1"/>
  <c r="L68" i="1"/>
  <c r="Q68" i="1" s="1"/>
  <c r="K68" i="1"/>
  <c r="J68" i="1"/>
  <c r="K67" i="1"/>
  <c r="J67" i="1"/>
  <c r="L67" i="1" s="1"/>
  <c r="K66" i="1"/>
  <c r="J66" i="1"/>
  <c r="L66" i="1" s="1"/>
  <c r="K65" i="1"/>
  <c r="J65" i="1"/>
  <c r="L65" i="1" s="1"/>
  <c r="Q64" i="1"/>
  <c r="P64" i="1"/>
  <c r="N64" i="1"/>
  <c r="L64" i="1"/>
  <c r="O64" i="1" s="1"/>
  <c r="K64" i="1"/>
  <c r="J64" i="1"/>
  <c r="P63" i="1"/>
  <c r="L63" i="1"/>
  <c r="Q63" i="1" s="1"/>
  <c r="K63" i="1"/>
  <c r="J63" i="1"/>
  <c r="K62" i="1"/>
  <c r="J62" i="1"/>
  <c r="L62" i="1" s="1"/>
  <c r="K61" i="1"/>
  <c r="J61" i="1"/>
  <c r="L61" i="1" s="1"/>
  <c r="L60" i="1"/>
  <c r="Q60" i="1" s="1"/>
  <c r="K60" i="1"/>
  <c r="J60" i="1"/>
  <c r="K59" i="1"/>
  <c r="J59" i="1"/>
  <c r="L59" i="1" s="1"/>
  <c r="K58" i="1"/>
  <c r="J58" i="1"/>
  <c r="L58" i="1" s="1"/>
  <c r="K57" i="1"/>
  <c r="J57" i="1"/>
  <c r="L57" i="1" s="1"/>
  <c r="Q56" i="1"/>
  <c r="P56" i="1"/>
  <c r="N56" i="1"/>
  <c r="L56" i="1"/>
  <c r="O56" i="1" s="1"/>
  <c r="K56" i="1"/>
  <c r="J56" i="1"/>
  <c r="P55" i="1"/>
  <c r="L55" i="1"/>
  <c r="Q55" i="1" s="1"/>
  <c r="K55" i="1"/>
  <c r="J55" i="1"/>
  <c r="K54" i="1"/>
  <c r="J54" i="1"/>
  <c r="L54" i="1" s="1"/>
  <c r="K53" i="1"/>
  <c r="J53" i="1"/>
  <c r="L53" i="1" s="1"/>
  <c r="L52" i="1"/>
  <c r="Q52" i="1" s="1"/>
  <c r="K52" i="1"/>
  <c r="J52" i="1"/>
  <c r="K51" i="1"/>
  <c r="J51" i="1"/>
  <c r="L51" i="1" s="1"/>
  <c r="K50" i="1"/>
  <c r="J50" i="1"/>
  <c r="L50" i="1" s="1"/>
  <c r="K49" i="1"/>
  <c r="J49" i="1"/>
  <c r="L49" i="1" s="1"/>
  <c r="Q48" i="1"/>
  <c r="P48" i="1"/>
  <c r="N48" i="1"/>
  <c r="L48" i="1"/>
  <c r="O48" i="1" s="1"/>
  <c r="K48" i="1"/>
  <c r="J48" i="1"/>
  <c r="P47" i="1"/>
  <c r="L47" i="1"/>
  <c r="Q47" i="1" s="1"/>
  <c r="K47" i="1"/>
  <c r="J47" i="1"/>
  <c r="K46" i="1"/>
  <c r="J46" i="1"/>
  <c r="L46" i="1" s="1"/>
  <c r="K45" i="1"/>
  <c r="J45" i="1"/>
  <c r="L45" i="1" s="1"/>
  <c r="L44" i="1"/>
  <c r="Q44" i="1" s="1"/>
  <c r="K44" i="1"/>
  <c r="J44" i="1"/>
  <c r="K43" i="1"/>
  <c r="J43" i="1"/>
  <c r="L43" i="1" s="1"/>
  <c r="K42" i="1"/>
  <c r="J42" i="1"/>
  <c r="L42" i="1" s="1"/>
  <c r="Q41" i="1"/>
  <c r="O41" i="1"/>
  <c r="L41" i="1"/>
  <c r="N41" i="1" s="1"/>
  <c r="K41" i="1"/>
  <c r="J41" i="1"/>
  <c r="K40" i="1"/>
  <c r="L40" i="1" s="1"/>
  <c r="J40" i="1"/>
  <c r="P39" i="1"/>
  <c r="L39" i="1"/>
  <c r="Q39" i="1" s="1"/>
  <c r="K39" i="1"/>
  <c r="J39" i="1"/>
  <c r="K38" i="1"/>
  <c r="J38" i="1"/>
  <c r="L38" i="1" s="1"/>
  <c r="K37" i="1"/>
  <c r="J37" i="1"/>
  <c r="L37" i="1" s="1"/>
  <c r="L36" i="1"/>
  <c r="Q36" i="1" s="1"/>
  <c r="K36" i="1"/>
  <c r="J36" i="1"/>
  <c r="K35" i="1"/>
  <c r="J35" i="1"/>
  <c r="L35" i="1" s="1"/>
  <c r="K34" i="1"/>
  <c r="J34" i="1"/>
  <c r="L34" i="1" s="1"/>
  <c r="Q33" i="1"/>
  <c r="O33" i="1"/>
  <c r="L33" i="1"/>
  <c r="N33" i="1" s="1"/>
  <c r="K33" i="1"/>
  <c r="J33" i="1"/>
  <c r="K32" i="1"/>
  <c r="J32" i="1"/>
  <c r="L32" i="1" s="1"/>
  <c r="K31" i="1"/>
  <c r="E31" i="1"/>
  <c r="J31" i="1" s="1"/>
  <c r="L31" i="1" s="1"/>
  <c r="P30" i="1"/>
  <c r="L30" i="1"/>
  <c r="Q30" i="1" s="1"/>
  <c r="K30" i="1"/>
  <c r="J30" i="1"/>
  <c r="K29" i="1"/>
  <c r="E29" i="1"/>
  <c r="J29" i="1" s="1"/>
  <c r="L29" i="1" s="1"/>
  <c r="K28" i="1"/>
  <c r="J28" i="1"/>
  <c r="L28" i="1" s="1"/>
  <c r="K27" i="1"/>
  <c r="J27" i="1"/>
  <c r="L27" i="1" s="1"/>
  <c r="K26" i="1"/>
  <c r="E26" i="1"/>
  <c r="J26" i="1" s="1"/>
  <c r="L26" i="1" s="1"/>
  <c r="L25" i="1"/>
  <c r="Q25" i="1" s="1"/>
  <c r="K25" i="1"/>
  <c r="J25" i="1"/>
  <c r="K24" i="1"/>
  <c r="J24" i="1"/>
  <c r="L24" i="1" s="1"/>
  <c r="K23" i="1"/>
  <c r="J23" i="1"/>
  <c r="L23" i="1" s="1"/>
  <c r="K22" i="1"/>
  <c r="E22" i="1"/>
  <c r="J22" i="1" s="1"/>
  <c r="L22" i="1" s="1"/>
  <c r="K21" i="1"/>
  <c r="E21" i="1"/>
  <c r="J21" i="1" s="1"/>
  <c r="L21" i="1" s="1"/>
  <c r="K20" i="1"/>
  <c r="E20" i="1"/>
  <c r="J20" i="1" s="1"/>
  <c r="L20" i="1" s="1"/>
  <c r="K19" i="1"/>
  <c r="L19" i="1" s="1"/>
  <c r="J19" i="1"/>
  <c r="K18" i="1"/>
  <c r="J18" i="1"/>
  <c r="L18" i="1" s="1"/>
  <c r="P17" i="1"/>
  <c r="L17" i="1"/>
  <c r="Q17" i="1" s="1"/>
  <c r="K17" i="1"/>
  <c r="J17" i="1"/>
  <c r="K16" i="1"/>
  <c r="L16" i="1" s="1"/>
  <c r="J16" i="1"/>
  <c r="K15" i="1"/>
  <c r="J15" i="1"/>
  <c r="L15" i="1" s="1"/>
  <c r="E15" i="1"/>
  <c r="K14" i="1"/>
  <c r="J14" i="1"/>
  <c r="L14" i="1" s="1"/>
  <c r="E14" i="1"/>
  <c r="K13" i="1"/>
  <c r="J13" i="1"/>
  <c r="L13" i="1" s="1"/>
  <c r="L12" i="1"/>
  <c r="Q12" i="1" s="1"/>
  <c r="K12" i="1"/>
  <c r="J12" i="1"/>
  <c r="K11" i="1"/>
  <c r="J11" i="1"/>
  <c r="L11" i="1" s="1"/>
  <c r="K10" i="1"/>
  <c r="J10" i="1"/>
  <c r="L10" i="1" s="1"/>
  <c r="Q9" i="1"/>
  <c r="O9" i="1"/>
  <c r="N9" i="1"/>
  <c r="L9" i="1"/>
  <c r="P9" i="1" s="1"/>
  <c r="K9" i="1"/>
  <c r="J9" i="1"/>
  <c r="L8" i="1"/>
  <c r="Q8" i="1" s="1"/>
  <c r="K8" i="1"/>
  <c r="J8" i="1"/>
  <c r="K7" i="1"/>
  <c r="J7" i="1"/>
  <c r="L7" i="1" s="1"/>
  <c r="V6" i="1"/>
  <c r="U6" i="1"/>
  <c r="T6" i="1"/>
  <c r="S6" i="1"/>
  <c r="K6" i="1"/>
  <c r="J6" i="1"/>
  <c r="L6" i="1" s="1"/>
  <c r="K5" i="1"/>
  <c r="E5" i="1"/>
  <c r="J5" i="1" s="1"/>
  <c r="L5" i="1" s="1"/>
  <c r="L4" i="1"/>
  <c r="K4" i="1"/>
  <c r="J4" i="1"/>
  <c r="L3" i="1"/>
  <c r="Q3" i="1" s="1"/>
  <c r="K3" i="1"/>
  <c r="J3" i="1"/>
  <c r="K2" i="1"/>
  <c r="J2" i="1"/>
  <c r="N20" i="1" l="1"/>
  <c r="Q20" i="1"/>
  <c r="P20" i="1"/>
  <c r="O20" i="1"/>
  <c r="S3" i="1"/>
  <c r="P11" i="1"/>
  <c r="O11" i="1"/>
  <c r="N11" i="1"/>
  <c r="Q11" i="1"/>
  <c r="Q14" i="1"/>
  <c r="N14" i="1"/>
  <c r="P14" i="1"/>
  <c r="O14" i="1"/>
  <c r="O28" i="1"/>
  <c r="Q28" i="1"/>
  <c r="P28" i="1"/>
  <c r="N28" i="1"/>
  <c r="P31" i="1"/>
  <c r="Q31" i="1"/>
  <c r="O31" i="1"/>
  <c r="N31" i="1"/>
  <c r="Q37" i="1"/>
  <c r="N37" i="1"/>
  <c r="P37" i="1"/>
  <c r="O37" i="1"/>
  <c r="Q46" i="1"/>
  <c r="O46" i="1"/>
  <c r="P46" i="1"/>
  <c r="N46" i="1"/>
  <c r="P51" i="1"/>
  <c r="O51" i="1"/>
  <c r="N51" i="1"/>
  <c r="Q51" i="1"/>
  <c r="N73" i="1"/>
  <c r="Q73" i="1"/>
  <c r="P73" i="1"/>
  <c r="O73" i="1"/>
  <c r="O82" i="1"/>
  <c r="N82" i="1"/>
  <c r="Q82" i="1"/>
  <c r="P82" i="1"/>
  <c r="O98" i="1"/>
  <c r="N98" i="1"/>
  <c r="Q98" i="1"/>
  <c r="P98" i="1"/>
  <c r="Q16" i="1"/>
  <c r="O16" i="1"/>
  <c r="P16" i="1"/>
  <c r="N16" i="1"/>
  <c r="O90" i="1"/>
  <c r="N90" i="1"/>
  <c r="Q90" i="1"/>
  <c r="P90" i="1"/>
  <c r="P59" i="1"/>
  <c r="O59" i="1"/>
  <c r="N59" i="1"/>
  <c r="Q59" i="1"/>
  <c r="Q85" i="1"/>
  <c r="P85" i="1"/>
  <c r="O85" i="1"/>
  <c r="N85" i="1"/>
  <c r="N21" i="1"/>
  <c r="Q21" i="1"/>
  <c r="P21" i="1"/>
  <c r="O21" i="1"/>
  <c r="O34" i="1"/>
  <c r="N34" i="1"/>
  <c r="Q34" i="1"/>
  <c r="P34" i="1"/>
  <c r="Q40" i="1"/>
  <c r="P40" i="1"/>
  <c r="O40" i="1"/>
  <c r="N40" i="1"/>
  <c r="P43" i="1"/>
  <c r="O43" i="1"/>
  <c r="N43" i="1"/>
  <c r="Q43" i="1"/>
  <c r="Q77" i="1"/>
  <c r="P77" i="1"/>
  <c r="O77" i="1"/>
  <c r="N77" i="1"/>
  <c r="Q86" i="1"/>
  <c r="O86" i="1"/>
  <c r="P86" i="1"/>
  <c r="N86" i="1"/>
  <c r="P91" i="1"/>
  <c r="O91" i="1"/>
  <c r="N91" i="1"/>
  <c r="Q91" i="1"/>
  <c r="Q27" i="1"/>
  <c r="N27" i="1"/>
  <c r="P27" i="1"/>
  <c r="O27" i="1"/>
  <c r="Q45" i="1"/>
  <c r="P45" i="1"/>
  <c r="N45" i="1"/>
  <c r="O45" i="1"/>
  <c r="P67" i="1"/>
  <c r="O67" i="1"/>
  <c r="N67" i="1"/>
  <c r="Q67" i="1"/>
  <c r="O29" i="1"/>
  <c r="Q29" i="1"/>
  <c r="P29" i="1"/>
  <c r="N29" i="1"/>
  <c r="Q32" i="1"/>
  <c r="P32" i="1"/>
  <c r="O32" i="1"/>
  <c r="N32" i="1"/>
  <c r="Q38" i="1"/>
  <c r="O38" i="1"/>
  <c r="P38" i="1"/>
  <c r="N38" i="1"/>
  <c r="N65" i="1"/>
  <c r="Q65" i="1"/>
  <c r="P65" i="1"/>
  <c r="O65" i="1"/>
  <c r="O74" i="1"/>
  <c r="N74" i="1"/>
  <c r="Q74" i="1"/>
  <c r="P74" i="1"/>
  <c r="O10" i="1"/>
  <c r="Q10" i="1"/>
  <c r="P10" i="1"/>
  <c r="N10" i="1"/>
  <c r="N19" i="1"/>
  <c r="Q19" i="1"/>
  <c r="P19" i="1"/>
  <c r="O19" i="1"/>
  <c r="N81" i="1"/>
  <c r="Q81" i="1"/>
  <c r="P81" i="1"/>
  <c r="O81" i="1"/>
  <c r="O42" i="1"/>
  <c r="N42" i="1"/>
  <c r="Q42" i="1"/>
  <c r="P42" i="1"/>
  <c r="Q5" i="1"/>
  <c r="O5" i="1"/>
  <c r="N5" i="1"/>
  <c r="P5" i="1"/>
  <c r="N22" i="1"/>
  <c r="Q22" i="1"/>
  <c r="P22" i="1"/>
  <c r="O22" i="1"/>
  <c r="P35" i="1"/>
  <c r="O35" i="1"/>
  <c r="N35" i="1"/>
  <c r="Q35" i="1"/>
  <c r="N57" i="1"/>
  <c r="Q57" i="1"/>
  <c r="P57" i="1"/>
  <c r="O57" i="1"/>
  <c r="Q69" i="1"/>
  <c r="P69" i="1"/>
  <c r="N69" i="1"/>
  <c r="O69" i="1"/>
  <c r="Q78" i="1"/>
  <c r="P78" i="1"/>
  <c r="O78" i="1"/>
  <c r="N78" i="1"/>
  <c r="P83" i="1"/>
  <c r="O83" i="1"/>
  <c r="N83" i="1"/>
  <c r="Q83" i="1"/>
  <c r="P99" i="1"/>
  <c r="O99" i="1"/>
  <c r="N99" i="1"/>
  <c r="Q99" i="1"/>
  <c r="O50" i="1"/>
  <c r="N50" i="1"/>
  <c r="Q50" i="1"/>
  <c r="P50" i="1"/>
  <c r="N97" i="1"/>
  <c r="Q97" i="1"/>
  <c r="P97" i="1"/>
  <c r="O97" i="1"/>
  <c r="P24" i="1"/>
  <c r="O24" i="1"/>
  <c r="N24" i="1"/>
  <c r="Q24" i="1"/>
  <c r="O54" i="1"/>
  <c r="Q54" i="1"/>
  <c r="P54" i="1"/>
  <c r="N54" i="1"/>
  <c r="Q4" i="1"/>
  <c r="O4" i="1"/>
  <c r="N4" i="1"/>
  <c r="P4" i="1"/>
  <c r="O7" i="1"/>
  <c r="N7" i="1"/>
  <c r="Q7" i="1"/>
  <c r="P7" i="1"/>
  <c r="Q18" i="1"/>
  <c r="P18" i="1"/>
  <c r="O18" i="1"/>
  <c r="N18" i="1"/>
  <c r="Q26" i="1"/>
  <c r="P26" i="1"/>
  <c r="O26" i="1"/>
  <c r="N26" i="1"/>
  <c r="N49" i="1"/>
  <c r="Q49" i="1"/>
  <c r="P49" i="1"/>
  <c r="O49" i="1"/>
  <c r="Q61" i="1"/>
  <c r="P61" i="1"/>
  <c r="O61" i="1"/>
  <c r="N61" i="1"/>
  <c r="O66" i="1"/>
  <c r="N66" i="1"/>
  <c r="Q66" i="1"/>
  <c r="P66" i="1"/>
  <c r="N89" i="1"/>
  <c r="Q89" i="1"/>
  <c r="P89" i="1"/>
  <c r="O89" i="1"/>
  <c r="Q96" i="1"/>
  <c r="P96" i="1"/>
  <c r="O96" i="1"/>
  <c r="N96" i="1"/>
  <c r="Q100" i="1"/>
  <c r="P100" i="1"/>
  <c r="O100" i="1"/>
  <c r="N100" i="1"/>
  <c r="Q62" i="1"/>
  <c r="P62" i="1"/>
  <c r="O62" i="1"/>
  <c r="N62" i="1"/>
  <c r="Q94" i="1"/>
  <c r="P94" i="1"/>
  <c r="O94" i="1"/>
  <c r="N94" i="1"/>
  <c r="Q15" i="1"/>
  <c r="P15" i="1"/>
  <c r="N15" i="1"/>
  <c r="O15" i="1"/>
  <c r="T3" i="1"/>
  <c r="L2" i="1"/>
  <c r="P6" i="1"/>
  <c r="N6" i="1"/>
  <c r="Q6" i="1"/>
  <c r="O6" i="1"/>
  <c r="Q13" i="1"/>
  <c r="P13" i="1"/>
  <c r="N13" i="1"/>
  <c r="O13" i="1"/>
  <c r="O23" i="1"/>
  <c r="N23" i="1"/>
  <c r="Q23" i="1"/>
  <c r="P23" i="1"/>
  <c r="Q53" i="1"/>
  <c r="P53" i="1"/>
  <c r="O53" i="1"/>
  <c r="N53" i="1"/>
  <c r="O58" i="1"/>
  <c r="N58" i="1"/>
  <c r="Q58" i="1"/>
  <c r="P58" i="1"/>
  <c r="Q70" i="1"/>
  <c r="O70" i="1"/>
  <c r="P70" i="1"/>
  <c r="N70" i="1"/>
  <c r="P75" i="1"/>
  <c r="O75" i="1"/>
  <c r="N75" i="1"/>
  <c r="Q75" i="1"/>
  <c r="Q93" i="1"/>
  <c r="P93" i="1"/>
  <c r="O93" i="1"/>
  <c r="N93" i="1"/>
  <c r="N3" i="1"/>
  <c r="N8" i="1"/>
  <c r="O3" i="1"/>
  <c r="O8" i="1"/>
  <c r="N17" i="1"/>
  <c r="N30" i="1"/>
  <c r="P33" i="1"/>
  <c r="N39" i="1"/>
  <c r="P41" i="1"/>
  <c r="N47" i="1"/>
  <c r="N55" i="1"/>
  <c r="N63" i="1"/>
  <c r="N71" i="1"/>
  <c r="O72" i="1"/>
  <c r="N79" i="1"/>
  <c r="O80" i="1"/>
  <c r="N87" i="1"/>
  <c r="O88" i="1"/>
  <c r="N95" i="1"/>
  <c r="P8" i="1"/>
  <c r="O17" i="1"/>
  <c r="O30" i="1"/>
  <c r="O39" i="1"/>
  <c r="O47" i="1"/>
  <c r="O55" i="1"/>
  <c r="O63" i="1"/>
  <c r="O71" i="1"/>
  <c r="O79" i="1"/>
  <c r="O87" i="1"/>
  <c r="O95" i="1"/>
  <c r="P95" i="1"/>
  <c r="N12" i="1"/>
  <c r="N25" i="1"/>
  <c r="N36" i="1"/>
  <c r="N44" i="1"/>
  <c r="N52" i="1"/>
  <c r="N60" i="1"/>
  <c r="N68" i="1"/>
  <c r="N76" i="1"/>
  <c r="N84" i="1"/>
  <c r="N92" i="1"/>
  <c r="P3" i="1"/>
  <c r="O12" i="1"/>
  <c r="O25" i="1"/>
  <c r="O36" i="1"/>
  <c r="O44" i="1"/>
  <c r="O52" i="1"/>
  <c r="O60" i="1"/>
  <c r="O68" i="1"/>
  <c r="O76" i="1"/>
  <c r="O84" i="1"/>
  <c r="O92" i="1"/>
  <c r="P12" i="1"/>
  <c r="P25" i="1"/>
  <c r="P36" i="1"/>
  <c r="P44" i="1"/>
  <c r="P52" i="1"/>
  <c r="P60" i="1"/>
  <c r="P68" i="1"/>
  <c r="P76" i="1"/>
  <c r="P84" i="1"/>
  <c r="P92" i="1"/>
  <c r="U3" i="1" l="1"/>
  <c r="V3" i="1" s="1"/>
  <c r="Q2" i="1"/>
  <c r="V7" i="1" s="1"/>
  <c r="V10" i="1" s="1"/>
  <c r="V9" i="1" s="1"/>
  <c r="P2" i="1"/>
  <c r="U7" i="1" s="1"/>
  <c r="U10" i="1" s="1"/>
  <c r="U9" i="1" s="1"/>
  <c r="O2" i="1"/>
  <c r="T7" i="1" s="1"/>
  <c r="T10" i="1" s="1"/>
  <c r="T9" i="1" s="1"/>
  <c r="N2" i="1"/>
  <c r="S7" i="1" s="1"/>
  <c r="S10" i="1" s="1"/>
  <c r="S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Where was it purchased?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What was purchased?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How many of the item were purchased?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Price paid for the item.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How much of the Item is on the Robot?
For example in a 10 pack, if you used 8 of the item, that is 80% of the item used on the robot. Therefore input: 0.8 or =8/10.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Is Item Shipping?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Who ordered it?
First Name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Link for evidence.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  <scheme val="minor"/>
          </rPr>
          <t>Total Cost of Item On Robot
Formula:
=(Price*Quantity*On_Robot_%)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scheme val="minor"/>
          </rPr>
          <t>Shipping/GST
Seperated for the technical document.
Formula:
=(Price*Quantity*IF(Shipping))</t>
        </r>
      </text>
    </comment>
    <comment ref="L1" authorId="0" shapeId="0" xr:uid="{00000000-0006-0000-0000-00000B000000}">
      <text>
        <r>
          <rPr>
            <sz val="10"/>
            <color rgb="FF000000"/>
            <rFont val="Arial"/>
            <scheme val="minor"/>
          </rPr>
          <t>Item Cost In Project Scope
For later calculations.
Formula:
=(On_Robot + SHIPPING/GST)</t>
        </r>
      </text>
    </comment>
    <comment ref="N1" authorId="0" shapeId="0" xr:uid="{00000000-0006-0000-0000-00000C000000}">
      <text>
        <r>
          <rPr>
            <sz val="10"/>
            <color rgb="FF000000"/>
            <rFont val="Arial"/>
            <scheme val="minor"/>
          </rPr>
          <t>Formula:
=Project_Cost*(IF(Name_Match,1,0))</t>
        </r>
      </text>
    </comment>
    <comment ref="O1" authorId="0" shapeId="0" xr:uid="{00000000-0006-0000-0000-00000D000000}">
      <text>
        <r>
          <rPr>
            <sz val="10"/>
            <color rgb="FF000000"/>
            <rFont val="Arial"/>
            <scheme val="minor"/>
          </rPr>
          <t>Formula:
=Project_Cost*(IF(Name_Match,1,0))</t>
        </r>
      </text>
    </comment>
    <comment ref="P1" authorId="0" shapeId="0" xr:uid="{00000000-0006-0000-0000-00000E000000}">
      <text>
        <r>
          <rPr>
            <sz val="10"/>
            <color rgb="FF000000"/>
            <rFont val="Arial"/>
            <scheme val="minor"/>
          </rPr>
          <t>Formula:
=Project_Cost*(IF(Name_Match,1,0))</t>
        </r>
      </text>
    </comment>
    <comment ref="Q1" authorId="0" shapeId="0" xr:uid="{00000000-0006-0000-0000-00000F000000}">
      <text>
        <r>
          <rPr>
            <sz val="10"/>
            <color rgb="FF000000"/>
            <rFont val="Arial"/>
            <scheme val="minor"/>
          </rPr>
          <t>Formula:
=Project_Cost*(IF(Name_Match,1,0))</t>
        </r>
      </text>
    </comment>
    <comment ref="S2" authorId="0" shapeId="0" xr:uid="{00000000-0006-0000-0000-000010000000}">
      <text>
        <r>
          <rPr>
            <sz val="10"/>
            <color rgb="FF000000"/>
            <rFont val="Arial"/>
            <scheme val="minor"/>
          </rPr>
          <t>Sum of On_Robot</t>
        </r>
      </text>
    </comment>
    <comment ref="T2" authorId="0" shapeId="0" xr:uid="{00000000-0006-0000-0000-000011000000}">
      <text>
        <r>
          <rPr>
            <sz val="10"/>
            <color rgb="FF000000"/>
            <rFont val="Arial"/>
            <scheme val="minor"/>
          </rPr>
          <t>Sum of Shipping/GST</t>
        </r>
      </text>
    </comment>
    <comment ref="U2" authorId="0" shapeId="0" xr:uid="{00000000-0006-0000-0000-000012000000}">
      <text>
        <r>
          <rPr>
            <sz val="10"/>
            <color rgb="FF000000"/>
            <rFont val="Arial"/>
            <scheme val="minor"/>
          </rPr>
          <t>Total Project Sum
Formula:
= (On_Robot_Total + Shipping/GST_Total)</t>
        </r>
      </text>
    </comment>
    <comment ref="V2" authorId="0" shapeId="0" xr:uid="{00000000-0006-0000-0000-000013000000}">
      <text>
        <r>
          <rPr>
            <sz val="10"/>
            <color rgb="FF000000"/>
            <rFont val="Arial"/>
            <scheme val="minor"/>
          </rPr>
          <t>Split total project evenly.
Formula:
= (Total Project Cost / 4)</t>
        </r>
      </text>
    </comment>
    <comment ref="S6" authorId="0" shapeId="0" xr:uid="{00000000-0006-0000-0000-000014000000}">
      <text>
        <r>
          <rPr>
            <sz val="10"/>
            <color rgb="FF000000"/>
            <rFont val="Arial"/>
            <scheme val="minor"/>
          </rPr>
          <t>Sum of Alex's On_Robot Spending</t>
        </r>
      </text>
    </comment>
    <comment ref="T6" authorId="0" shapeId="0" xr:uid="{00000000-0006-0000-0000-000015000000}">
      <text>
        <r>
          <rPr>
            <sz val="10"/>
            <color rgb="FF000000"/>
            <rFont val="Arial"/>
            <scheme val="minor"/>
          </rPr>
          <t>Sum of Calum's On_Robot Spending</t>
        </r>
      </text>
    </comment>
    <comment ref="U6" authorId="0" shapeId="0" xr:uid="{00000000-0006-0000-0000-000016000000}">
      <text>
        <r>
          <rPr>
            <sz val="10"/>
            <color rgb="FF000000"/>
            <rFont val="Arial"/>
            <scheme val="minor"/>
          </rPr>
          <t>Sum of Ethan's On_Robot Spending</t>
        </r>
      </text>
    </comment>
    <comment ref="V6" authorId="0" shapeId="0" xr:uid="{00000000-0006-0000-0000-000017000000}">
      <text>
        <r>
          <rPr>
            <sz val="10"/>
            <color rgb="FF000000"/>
            <rFont val="Arial"/>
            <scheme val="minor"/>
          </rPr>
          <t>Sum of Jack's On_Robot Spending</t>
        </r>
      </text>
    </comment>
    <comment ref="S8" authorId="0" shapeId="0" xr:uid="{00000000-0006-0000-0000-000018000000}">
      <text>
        <r>
          <rPr>
            <sz val="10"/>
            <color rgb="FF000000"/>
            <rFont val="Arial"/>
            <scheme val="minor"/>
          </rPr>
          <t xml:space="preserve">If difference is:
Positive = OWED
Negative = PAID
Formula: 
=Personal Total - Cost per Person
</t>
        </r>
      </text>
    </comment>
  </commentList>
</comments>
</file>

<file path=xl/sharedStrings.xml><?xml version="1.0" encoding="utf-8"?>
<sst xmlns="http://schemas.openxmlformats.org/spreadsheetml/2006/main" count="143" uniqueCount="82">
  <si>
    <t>Store</t>
  </si>
  <si>
    <t>Item</t>
  </si>
  <si>
    <t>Quantity</t>
  </si>
  <si>
    <t>Price</t>
  </si>
  <si>
    <t>On Robot %</t>
  </si>
  <si>
    <t>Shipping Boolean</t>
  </si>
  <si>
    <t>Ordered By</t>
  </si>
  <si>
    <t>Link</t>
  </si>
  <si>
    <t xml:space="preserve"> </t>
  </si>
  <si>
    <t>ON ROBOT Cost</t>
  </si>
  <si>
    <t>SHIPPING Cost</t>
  </si>
  <si>
    <t>SUM Cost</t>
  </si>
  <si>
    <t>Alex Fox</t>
  </si>
  <si>
    <t>Calum Davis</t>
  </si>
  <si>
    <t>Ethan Ney</t>
  </si>
  <si>
    <t>Jack Mills</t>
  </si>
  <si>
    <t>Robot Totals</t>
  </si>
  <si>
    <t>Core Electronics</t>
  </si>
  <si>
    <t>Makerverse USB-C LiPo Charger</t>
  </si>
  <si>
    <t>Alex</t>
  </si>
  <si>
    <t>https://core-electronics.com.au/makerverse-usb-c-lipo-charger.html</t>
  </si>
  <si>
    <t>Total Robot Cost</t>
  </si>
  <si>
    <t>Total Shipping</t>
  </si>
  <si>
    <t>Total Project Cost</t>
  </si>
  <si>
    <t>Cost Per Person</t>
  </si>
  <si>
    <t>Polymer Lithium Ion Battery (LiPo) 3.7V 400mAh</t>
  </si>
  <si>
    <t>https://core-electronics.com.au/polymer-lithium-ion-battery-400mah-38456.html</t>
  </si>
  <si>
    <t>Shipping</t>
  </si>
  <si>
    <t>Amazon</t>
  </si>
  <si>
    <t>3x Arduino Nano V3.0</t>
  </si>
  <si>
    <t>https://www.amazon.com.au/dp/B077272KMZ?psc=1&amp;ref=ppx_yo2ov_dt_b_product_details</t>
  </si>
  <si>
    <t>Personal Totals</t>
  </si>
  <si>
    <t>DFRobot</t>
  </si>
  <si>
    <t>Wheel 42x19mm (Pair)</t>
  </si>
  <si>
    <t>https://www.dfrobot.com/product-353.html</t>
  </si>
  <si>
    <t>Micro Metal Geared motor w/Encoder – 6V 530RPM 30:1</t>
  </si>
  <si>
    <t>https://www.dfrobot.com/product-1431.html</t>
  </si>
  <si>
    <t>Difference</t>
  </si>
  <si>
    <t>JayCar</t>
  </si>
  <si>
    <t>DIL 2-way Switch</t>
  </si>
  <si>
    <t>https://www.jaycar.com.au/dil-2-way-switch/p/SM1012</t>
  </si>
  <si>
    <t>5mm Infrared Transmitting LED</t>
  </si>
  <si>
    <t>https://www.jaycar.com.au/5mm-infrared-transmitting-led/p/ZD1945</t>
  </si>
  <si>
    <t>5mm Infrared Phototransistor</t>
  </si>
  <si>
    <t>https://www.jaycar.com.au/infrared-phototransistor/p/ZD1950</t>
  </si>
  <si>
    <t>7806 +6V 1A Voltage Regulator</t>
  </si>
  <si>
    <t>https://www.jaycar.com.au/7806-6v-1a-voltage-regulator/p/ZV1506</t>
  </si>
  <si>
    <t>1N5408 3A 1000V Diode</t>
  </si>
  <si>
    <t>https://www.jaycar.com.au/1n5408-3a-1000v-diode/p/ZR1018</t>
  </si>
  <si>
    <t>eSUN Black PLA+ Filament 1kg 1.75mm</t>
  </si>
  <si>
    <r>
      <rPr>
        <u/>
        <sz val="10"/>
        <color rgb="FF1155CC"/>
        <rFont val="Arial"/>
      </rPr>
      <t>https://www.jaycar.com.au/esun-black-pla-filament-1kg-1-75mm/p/TL4454</t>
    </r>
    <r>
      <rPr>
        <sz val="10"/>
        <color rgb="FF000000"/>
        <rFont val="Arial"/>
        <scheme val="minor"/>
      </rPr>
      <t xml:space="preserve"> </t>
    </r>
  </si>
  <si>
    <t>SMD Diode SM4934A 100V 1A D0214AC - Pack 10</t>
  </si>
  <si>
    <t>https://www.jaycar.com.au/smd-diode-sm4934a-100v-1a-d0214ac-pack-10/p/ZR1070</t>
  </si>
  <si>
    <t>MJE2955 PNP Transistor (10A)</t>
  </si>
  <si>
    <t>https://www.jaycar.com.au/mje2955-pnp-transistor/p/ZT2275</t>
  </si>
  <si>
    <t>100uF 25VDC Low ESR Electrolytic Capacitor</t>
  </si>
  <si>
    <t>https://www.jaycar.com.au/100uf-25vdc-low-esr-electrolytic-capacitor/p/RE6322</t>
  </si>
  <si>
    <t>Altronics</t>
  </si>
  <si>
    <t>3.5mm SPST Micro Tactile Switch</t>
  </si>
  <si>
    <t>https://www.altronics.com.au/p/s1124-spst-momentary-pcb-mount-8mm-tactile-switch/</t>
  </si>
  <si>
    <t>Motor F130 3-12V 3V Constant</t>
  </si>
  <si>
    <t>https://www.altronics.com.au/p/j0022-F130-1.5V-hobby-motor/</t>
  </si>
  <si>
    <t>1K SMD Resistor 0805 10pk</t>
  </si>
  <si>
    <t>https://www.altronics.com.au/p/r1076-1k-.125w-805-metal-film-smd-resistor-pk-10/</t>
  </si>
  <si>
    <t>9K1 SMD Resistor 0805 10pk</t>
  </si>
  <si>
    <t>https://www.altronics.com.au/p/r1145-9k1-.125w-805-metal-film-smd-resistor-pk-10/</t>
  </si>
  <si>
    <t>100R SMD Resistor 0805 10pk</t>
  </si>
  <si>
    <t>https://www.altronics.com.au/p/r1524-100r-.1w-603-metal-film-smd-resistor-pk-10/</t>
  </si>
  <si>
    <t>Red Robot Wheels (Pair)</t>
  </si>
  <si>
    <t>Ethan</t>
  </si>
  <si>
    <t>Pololu Ball Caster with 1/2" Metal Ball</t>
  </si>
  <si>
    <t>https://core-electronics.com.au/pololu-ball-caster-with-1-2-metal-ball.html</t>
  </si>
  <si>
    <t>JLC PCB</t>
  </si>
  <si>
    <t>PCB</t>
  </si>
  <si>
    <t>https://jlcpcb.com/</t>
  </si>
  <si>
    <t>MPU-6050 Module 3 Axis Gyroscope + Accelerometer</t>
  </si>
  <si>
    <r>
      <rPr>
        <u/>
        <sz val="10"/>
        <color rgb="FF1155CC"/>
        <rFont val="Arial"/>
      </rPr>
      <t>https://core-electronics.com.au/mpu-6050-module-3-axis-gyroscope-acce-lerometer.html</t>
    </r>
    <r>
      <rPr>
        <sz val="10"/>
        <color rgb="FF000000"/>
        <rFont val="Arial"/>
        <scheme val="minor"/>
      </rPr>
      <t xml:space="preserve"> </t>
    </r>
  </si>
  <si>
    <t>40 Pin Female Header Strip</t>
  </si>
  <si>
    <r>
      <rPr>
        <u/>
        <sz val="10"/>
        <color rgb="FF1155CC"/>
        <rFont val="Arial"/>
      </rPr>
      <t>https://www.jaycar.com.au/40-pin-female-header-strip/p/HM3230</t>
    </r>
    <r>
      <rPr>
        <sz val="10"/>
        <color rgb="FF000000"/>
        <rFont val="Arial"/>
        <scheme val="minor"/>
      </rPr>
      <t xml:space="preserve"> </t>
    </r>
  </si>
  <si>
    <t>L293D Dual Full Bridge Motor Driver IC</t>
  </si>
  <si>
    <r>
      <rPr>
        <u/>
        <sz val="10"/>
        <color rgb="FF1155CC"/>
        <rFont val="Arial"/>
      </rPr>
      <t>https://www.jaycar.com.au/l293d-dual-full-bridge-motor-driver-ic/p/ZK8880</t>
    </r>
    <r>
      <rPr>
        <sz val="10"/>
        <color rgb="FF000000"/>
        <rFont val="Arial"/>
        <scheme val="minor"/>
      </rPr>
      <t xml:space="preserve"> </t>
    </r>
  </si>
  <si>
    <t>PCB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</si>
</sst>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i/>
      <sz val="10"/>
      <color theme="1"/>
      <name val="Arial"/>
      <scheme val="minor"/>
    </font>
    <font>
      <b/>
      <i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2" fontId="1" fillId="2" borderId="2" xfId="0" applyNumberFormat="1" applyFont="1" applyFill="1" applyBorder="1"/>
    <xf numFmtId="0" fontId="1" fillId="2" borderId="3" xfId="0" applyFont="1" applyFill="1" applyBorder="1"/>
    <xf numFmtId="0" fontId="2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3" borderId="0" xfId="0" applyFont="1" applyFill="1"/>
    <xf numFmtId="0" fontId="2" fillId="4" borderId="10" xfId="0" applyFont="1" applyFill="1" applyBorder="1"/>
    <xf numFmtId="0" fontId="2" fillId="4" borderId="11" xfId="0" applyFont="1" applyFill="1" applyBorder="1"/>
    <xf numFmtId="164" fontId="2" fillId="4" borderId="11" xfId="0" applyNumberFormat="1" applyFont="1" applyFill="1" applyBorder="1"/>
    <xf numFmtId="2" fontId="2" fillId="4" borderId="11" xfId="0" applyNumberFormat="1" applyFont="1" applyFill="1" applyBorder="1"/>
    <xf numFmtId="0" fontId="4" fillId="4" borderId="12" xfId="0" applyFont="1" applyFill="1" applyBorder="1"/>
    <xf numFmtId="164" fontId="2" fillId="4" borderId="10" xfId="0" applyNumberFormat="1" applyFont="1" applyFill="1" applyBorder="1"/>
    <xf numFmtId="164" fontId="2" fillId="4" borderId="12" xfId="0" applyNumberFormat="1" applyFont="1" applyFill="1" applyBorder="1"/>
    <xf numFmtId="164" fontId="2" fillId="4" borderId="13" xfId="0" applyNumberFormat="1" applyFont="1" applyFill="1" applyBorder="1"/>
    <xf numFmtId="164" fontId="2" fillId="4" borderId="14" xfId="0" applyNumberFormat="1" applyFont="1" applyFill="1" applyBorder="1"/>
    <xf numFmtId="164" fontId="2" fillId="4" borderId="15" xfId="0" applyNumberFormat="1" applyFont="1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164" fontId="2" fillId="0" borderId="17" xfId="0" applyNumberFormat="1" applyFont="1" applyBorder="1"/>
    <xf numFmtId="2" fontId="2" fillId="0" borderId="17" xfId="0" applyNumberFormat="1" applyFont="1" applyBorder="1"/>
    <xf numFmtId="0" fontId="5" fillId="0" borderId="18" xfId="0" applyFont="1" applyBorder="1"/>
    <xf numFmtId="164" fontId="2" fillId="0" borderId="16" xfId="0" applyNumberFormat="1" applyFont="1" applyBorder="1"/>
    <xf numFmtId="164" fontId="2" fillId="0" borderId="18" xfId="0" applyNumberFormat="1" applyFon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3" borderId="19" xfId="0" applyNumberFormat="1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164" fontId="2" fillId="3" borderId="21" xfId="0" applyNumberFormat="1" applyFont="1" applyFill="1" applyBorder="1" applyAlignment="1">
      <alignment horizontal="center"/>
    </xf>
    <xf numFmtId="0" fontId="2" fillId="4" borderId="16" xfId="0" applyFont="1" applyFill="1" applyBorder="1"/>
    <xf numFmtId="0" fontId="2" fillId="4" borderId="17" xfId="0" applyFont="1" applyFill="1" applyBorder="1"/>
    <xf numFmtId="164" fontId="2" fillId="4" borderId="17" xfId="0" applyNumberFormat="1" applyFont="1" applyFill="1" applyBorder="1"/>
    <xf numFmtId="2" fontId="2" fillId="4" borderId="17" xfId="0" applyNumberFormat="1" applyFont="1" applyFill="1" applyBorder="1"/>
    <xf numFmtId="0" fontId="2" fillId="4" borderId="18" xfId="0" applyFont="1" applyFill="1" applyBorder="1"/>
    <xf numFmtId="164" fontId="2" fillId="4" borderId="16" xfId="0" applyNumberFormat="1" applyFont="1" applyFill="1" applyBorder="1"/>
    <xf numFmtId="164" fontId="2" fillId="4" borderId="18" xfId="0" applyNumberFormat="1" applyFont="1" applyFill="1" applyBorder="1"/>
    <xf numFmtId="0" fontId="6" fillId="3" borderId="22" xfId="0" applyFont="1" applyFill="1" applyBorder="1" applyAlignment="1">
      <alignment horizontal="right"/>
    </xf>
    <xf numFmtId="164" fontId="6" fillId="3" borderId="22" xfId="0" applyNumberFormat="1" applyFont="1" applyFill="1" applyBorder="1" applyAlignment="1">
      <alignment horizontal="right"/>
    </xf>
    <xf numFmtId="0" fontId="7" fillId="4" borderId="18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18" xfId="0" applyFont="1" applyBorder="1"/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2" fontId="1" fillId="0" borderId="17" xfId="0" applyNumberFormat="1" applyFont="1" applyBorder="1"/>
    <xf numFmtId="0" fontId="9" fillId="0" borderId="4" xfId="0" applyFont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2" fontId="1" fillId="4" borderId="17" xfId="0" applyNumberFormat="1" applyFont="1" applyFill="1" applyBorder="1"/>
    <xf numFmtId="0" fontId="11" fillId="4" borderId="18" xfId="0" applyFont="1" applyFill="1" applyBorder="1"/>
    <xf numFmtId="0" fontId="2" fillId="0" borderId="18" xfId="0" applyFont="1" applyBorder="1"/>
    <xf numFmtId="0" fontId="6" fillId="4" borderId="0" xfId="0" applyFont="1" applyFill="1" applyAlignment="1">
      <alignment horizontal="left"/>
    </xf>
    <xf numFmtId="0" fontId="2" fillId="4" borderId="23" xfId="0" applyFont="1" applyFill="1" applyBorder="1"/>
    <xf numFmtId="0" fontId="2" fillId="4" borderId="24" xfId="0" applyFont="1" applyFill="1" applyBorder="1"/>
    <xf numFmtId="164" fontId="2" fillId="4" borderId="24" xfId="0" applyNumberFormat="1" applyFont="1" applyFill="1" applyBorder="1"/>
    <xf numFmtId="2" fontId="2" fillId="4" borderId="24" xfId="0" applyNumberFormat="1" applyFont="1" applyFill="1" applyBorder="1"/>
    <xf numFmtId="0" fontId="2" fillId="4" borderId="25" xfId="0" applyFont="1" applyFill="1" applyBorder="1"/>
    <xf numFmtId="164" fontId="2" fillId="4" borderId="23" xfId="0" applyNumberFormat="1" applyFont="1" applyFill="1" applyBorder="1"/>
    <xf numFmtId="164" fontId="2" fillId="4" borderId="25" xfId="0" applyNumberFormat="1" applyFont="1" applyFill="1" applyBorder="1"/>
    <xf numFmtId="164" fontId="2" fillId="4" borderId="26" xfId="0" applyNumberFormat="1" applyFont="1" applyFill="1" applyBorder="1"/>
    <xf numFmtId="164" fontId="2" fillId="4" borderId="27" xfId="0" applyNumberFormat="1" applyFont="1" applyFill="1" applyBorder="1"/>
    <xf numFmtId="164" fontId="2" fillId="4" borderId="21" xfId="0" applyNumberFormat="1" applyFont="1" applyFill="1" applyBorder="1"/>
    <xf numFmtId="164" fontId="2" fillId="0" borderId="0" xfId="0" applyNumberFormat="1" applyFont="1"/>
    <xf numFmtId="2" fontId="2" fillId="0" borderId="0" xfId="0" applyNumberFormat="1" applyFont="1"/>
    <xf numFmtId="0" fontId="1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aycar.com.au/infrared-phototransistor/p/ZD1950" TargetMode="External"/><Relationship Id="rId13" Type="http://schemas.openxmlformats.org/officeDocument/2006/relationships/hyperlink" Target="https://www.jaycar.com.au/mje2955-pnp-transistor/p/ZT2275" TargetMode="External"/><Relationship Id="rId18" Type="http://schemas.openxmlformats.org/officeDocument/2006/relationships/hyperlink" Target="https://www.altronics.com.au/p/r1145-9k1-.125w-805-metal-film-smd-resistor-pk-10/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amazon.com.au/dp/B077272KMZ?psc=1&amp;ref=ppx_yo2ov_dt_b_product_details" TargetMode="External"/><Relationship Id="rId21" Type="http://schemas.openxmlformats.org/officeDocument/2006/relationships/hyperlink" Target="https://jlcpcb.com/" TargetMode="External"/><Relationship Id="rId7" Type="http://schemas.openxmlformats.org/officeDocument/2006/relationships/hyperlink" Target="https://www.jaycar.com.au/5mm-infrared-transmitting-led/p/ZD1945" TargetMode="External"/><Relationship Id="rId12" Type="http://schemas.openxmlformats.org/officeDocument/2006/relationships/hyperlink" Target="https://www.jaycar.com.au/smd-diode-sm4934a-100v-1a-d0214ac-pack-10/p/ZR1070" TargetMode="External"/><Relationship Id="rId17" Type="http://schemas.openxmlformats.org/officeDocument/2006/relationships/hyperlink" Target="https://www.altronics.com.au/p/r1076-1k-.125w-805-metal-film-smd-resistor-pk-10/" TargetMode="External"/><Relationship Id="rId25" Type="http://schemas.openxmlformats.org/officeDocument/2006/relationships/hyperlink" Target="https://jlcpcb.com/" TargetMode="External"/><Relationship Id="rId2" Type="http://schemas.openxmlformats.org/officeDocument/2006/relationships/hyperlink" Target="https://core-electronics.com.au/polymer-lithium-ion-battery-400mah-38456.html" TargetMode="External"/><Relationship Id="rId16" Type="http://schemas.openxmlformats.org/officeDocument/2006/relationships/hyperlink" Target="https://www.altronics.com.au/p/j0022-F130-1.5V-hobby-motor/" TargetMode="External"/><Relationship Id="rId20" Type="http://schemas.openxmlformats.org/officeDocument/2006/relationships/hyperlink" Target="https://core-electronics.com.au/pololu-ball-caster-with-1-2-metal-ball.html" TargetMode="External"/><Relationship Id="rId1" Type="http://schemas.openxmlformats.org/officeDocument/2006/relationships/hyperlink" Target="https://core-electronics.com.au/makerverse-usb-c-lipo-charger.html" TargetMode="External"/><Relationship Id="rId6" Type="http://schemas.openxmlformats.org/officeDocument/2006/relationships/hyperlink" Target="https://www.jaycar.com.au/dil-2-way-switch/p/SM1012" TargetMode="External"/><Relationship Id="rId11" Type="http://schemas.openxmlformats.org/officeDocument/2006/relationships/hyperlink" Target="https://www.jaycar.com.au/esun-black-pla-filament-1kg-1-75mm/p/TL4454" TargetMode="External"/><Relationship Id="rId24" Type="http://schemas.openxmlformats.org/officeDocument/2006/relationships/hyperlink" Target="https://www.jaycar.com.au/l293d-dual-full-bridge-motor-driver-ic/p/ZK8880" TargetMode="External"/><Relationship Id="rId5" Type="http://schemas.openxmlformats.org/officeDocument/2006/relationships/hyperlink" Target="https://www.dfrobot.com/product-1431.html" TargetMode="External"/><Relationship Id="rId15" Type="http://schemas.openxmlformats.org/officeDocument/2006/relationships/hyperlink" Target="https://www.jaycar.com.au/3-5mm-spst-micro-tactile-switch/p/SP0602" TargetMode="External"/><Relationship Id="rId23" Type="http://schemas.openxmlformats.org/officeDocument/2006/relationships/hyperlink" Target="https://www.jaycar.com.au/40-pin-female-header-strip/p/HM3230" TargetMode="External"/><Relationship Id="rId10" Type="http://schemas.openxmlformats.org/officeDocument/2006/relationships/hyperlink" Target="https://www.jaycar.com.au/1n5408-3a-1000v-diode/p/ZR1018" TargetMode="External"/><Relationship Id="rId19" Type="http://schemas.openxmlformats.org/officeDocument/2006/relationships/hyperlink" Target="https://www.altronics.com.au/p/r1524-100r-.1w-603-metal-film-smd-resistor-pk-10/" TargetMode="External"/><Relationship Id="rId4" Type="http://schemas.openxmlformats.org/officeDocument/2006/relationships/hyperlink" Target="https://www.dfrobot.com/product-353.html" TargetMode="External"/><Relationship Id="rId9" Type="http://schemas.openxmlformats.org/officeDocument/2006/relationships/hyperlink" Target="https://www.jaycar.com.au/7806-6v-1a-voltage-regulator/p/ZV1506" TargetMode="External"/><Relationship Id="rId14" Type="http://schemas.openxmlformats.org/officeDocument/2006/relationships/hyperlink" Target="https://www.jaycar.com.au/100uf-25vdc-low-esr-electrolytic-capacitor/p/RE6322" TargetMode="External"/><Relationship Id="rId22" Type="http://schemas.openxmlformats.org/officeDocument/2006/relationships/hyperlink" Target="https://core-electronics.com.au/mpu-6050-module-3-axis-gyroscope-acce-lerometer.html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6" workbookViewId="0"/>
  </sheetViews>
  <sheetFormatPr defaultColWidth="12.5703125" defaultRowHeight="15.75" customHeight="1" x14ac:dyDescent="0.2"/>
  <cols>
    <col min="1" max="1" width="13.42578125" customWidth="1"/>
    <col min="2" max="2" width="43.28515625" customWidth="1"/>
    <col min="3" max="3" width="7.7109375" customWidth="1"/>
    <col min="4" max="4" width="6.5703125" bestFit="1" customWidth="1"/>
    <col min="5" max="5" width="10.42578125" customWidth="1"/>
    <col min="6" max="6" width="15.140625" customWidth="1"/>
    <col min="7" max="7" width="10.140625" customWidth="1"/>
    <col min="8" max="8" width="68.85546875" customWidth="1"/>
    <col min="9" max="9" width="1.42578125" customWidth="1"/>
    <col min="10" max="10" width="14.28515625" customWidth="1"/>
    <col min="11" max="11" width="17" customWidth="1"/>
    <col min="12" max="12" width="9" customWidth="1"/>
    <col min="13" max="13" width="1.42578125" customWidth="1"/>
    <col min="14" max="14" width="8.140625" customWidth="1"/>
    <col min="15" max="15" width="11" customWidth="1"/>
    <col min="16" max="16" width="9.140625" customWidth="1"/>
    <col min="17" max="17" width="9" customWidth="1"/>
    <col min="18" max="18" width="1.42578125" customWidth="1"/>
    <col min="19" max="19" width="14.42578125" customWidth="1"/>
    <col min="20" max="20" width="12.42578125" customWidth="1"/>
    <col min="21" max="21" width="15.140625" customWidth="1"/>
    <col min="22" max="22" width="14.1406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6" t="s">
        <v>8</v>
      </c>
      <c r="N1" s="10" t="s">
        <v>12</v>
      </c>
      <c r="O1" s="11" t="s">
        <v>13</v>
      </c>
      <c r="P1" s="11" t="s">
        <v>14</v>
      </c>
      <c r="Q1" s="12" t="s">
        <v>15</v>
      </c>
      <c r="R1" s="13" t="s">
        <v>8</v>
      </c>
      <c r="S1" s="77" t="s">
        <v>16</v>
      </c>
      <c r="T1" s="78"/>
      <c r="U1" s="78"/>
      <c r="V1" s="79"/>
      <c r="W1" s="13"/>
      <c r="X1" s="13"/>
      <c r="Y1" s="13"/>
      <c r="Z1" s="13"/>
    </row>
    <row r="2" spans="1:26" x14ac:dyDescent="0.2">
      <c r="A2" s="14" t="s">
        <v>17</v>
      </c>
      <c r="B2" s="15" t="s">
        <v>18</v>
      </c>
      <c r="C2" s="15">
        <v>1</v>
      </c>
      <c r="D2" s="16">
        <v>5.15</v>
      </c>
      <c r="E2" s="17">
        <v>0</v>
      </c>
      <c r="F2" s="15">
        <v>0</v>
      </c>
      <c r="G2" s="15" t="s">
        <v>19</v>
      </c>
      <c r="H2" s="18" t="s">
        <v>20</v>
      </c>
      <c r="J2" s="19">
        <f t="shared" ref="J2:J100" si="0">(D2*C2*E2)</f>
        <v>0</v>
      </c>
      <c r="K2" s="16">
        <f t="shared" ref="K2:K100" si="1">(D2*C2*F2)</f>
        <v>0</v>
      </c>
      <c r="L2" s="20">
        <f t="shared" ref="L2:L100" si="2">J2+K2</f>
        <v>0</v>
      </c>
      <c r="N2" s="21">
        <f t="shared" ref="N2:Q2" si="3">$L2*(IF(EXACT(LEFT($G2),LEFT(N$1)),1,0))</f>
        <v>0</v>
      </c>
      <c r="O2" s="22">
        <f t="shared" si="3"/>
        <v>0</v>
      </c>
      <c r="P2" s="22">
        <f t="shared" si="3"/>
        <v>0</v>
      </c>
      <c r="Q2" s="23">
        <f t="shared" si="3"/>
        <v>0</v>
      </c>
      <c r="R2" s="13"/>
      <c r="S2" s="24" t="s">
        <v>21</v>
      </c>
      <c r="T2" s="25" t="s">
        <v>22</v>
      </c>
      <c r="U2" s="25" t="s">
        <v>23</v>
      </c>
      <c r="V2" s="26" t="s">
        <v>24</v>
      </c>
      <c r="W2" s="13"/>
      <c r="X2" s="13"/>
      <c r="Y2" s="13"/>
      <c r="Z2" s="13"/>
    </row>
    <row r="3" spans="1:26" x14ac:dyDescent="0.2">
      <c r="A3" s="27" t="s">
        <v>17</v>
      </c>
      <c r="B3" s="28" t="s">
        <v>25</v>
      </c>
      <c r="C3" s="28">
        <v>2</v>
      </c>
      <c r="D3" s="29">
        <v>12.05</v>
      </c>
      <c r="E3" s="30">
        <v>1</v>
      </c>
      <c r="F3" s="28">
        <v>0</v>
      </c>
      <c r="G3" s="28" t="s">
        <v>19</v>
      </c>
      <c r="H3" s="31" t="s">
        <v>26</v>
      </c>
      <c r="J3" s="32">
        <f t="shared" si="0"/>
        <v>24.1</v>
      </c>
      <c r="K3" s="29">
        <f t="shared" si="1"/>
        <v>0</v>
      </c>
      <c r="L3" s="33">
        <f t="shared" si="2"/>
        <v>24.1</v>
      </c>
      <c r="N3" s="34">
        <f t="shared" ref="N3:Q3" si="4">$L3*(IF(EXACT(LEFT($G3),LEFT(N$1)),1,0))</f>
        <v>24.1</v>
      </c>
      <c r="O3" s="35">
        <f t="shared" si="4"/>
        <v>0</v>
      </c>
      <c r="P3" s="35">
        <f t="shared" si="4"/>
        <v>0</v>
      </c>
      <c r="Q3" s="36">
        <f t="shared" si="4"/>
        <v>0</v>
      </c>
      <c r="R3" s="13"/>
      <c r="S3" s="37">
        <f t="shared" ref="S3:T3" si="5">SUM(J2:J100)</f>
        <v>121.91375000000001</v>
      </c>
      <c r="T3" s="38">
        <f t="shared" si="5"/>
        <v>88.37</v>
      </c>
      <c r="U3" s="38">
        <f>S3+T3</f>
        <v>210.28375</v>
      </c>
      <c r="V3" s="39">
        <f>U3/4</f>
        <v>52.570937499999999</v>
      </c>
      <c r="W3" s="13"/>
      <c r="X3" s="13"/>
      <c r="Y3" s="13"/>
      <c r="Z3" s="13"/>
    </row>
    <row r="4" spans="1:26" x14ac:dyDescent="0.2">
      <c r="A4" s="40" t="s">
        <v>17</v>
      </c>
      <c r="B4" s="41" t="s">
        <v>27</v>
      </c>
      <c r="C4" s="41">
        <v>1</v>
      </c>
      <c r="D4" s="42">
        <v>7.36</v>
      </c>
      <c r="E4" s="43">
        <v>0</v>
      </c>
      <c r="F4" s="41">
        <v>1</v>
      </c>
      <c r="G4" s="41" t="s">
        <v>19</v>
      </c>
      <c r="H4" s="44"/>
      <c r="J4" s="45">
        <f t="shared" si="0"/>
        <v>0</v>
      </c>
      <c r="K4" s="42">
        <f t="shared" si="1"/>
        <v>7.36</v>
      </c>
      <c r="L4" s="46">
        <f t="shared" si="2"/>
        <v>7.36</v>
      </c>
      <c r="N4" s="21">
        <f t="shared" ref="N4:Q4" si="6">$L4*(IF(EXACT(LEFT($G4),LEFT(N$1)),1,0))</f>
        <v>7.36</v>
      </c>
      <c r="O4" s="22">
        <f t="shared" si="6"/>
        <v>0</v>
      </c>
      <c r="P4" s="22">
        <f t="shared" si="6"/>
        <v>0</v>
      </c>
      <c r="Q4" s="23">
        <f t="shared" si="6"/>
        <v>0</v>
      </c>
      <c r="R4" s="13"/>
      <c r="W4" s="13"/>
      <c r="X4" s="13"/>
      <c r="Y4" s="13"/>
      <c r="Z4" s="13"/>
    </row>
    <row r="5" spans="1:26" x14ac:dyDescent="0.2">
      <c r="A5" s="27" t="s">
        <v>28</v>
      </c>
      <c r="B5" s="28" t="s">
        <v>29</v>
      </c>
      <c r="C5" s="47">
        <v>1</v>
      </c>
      <c r="D5" s="48">
        <v>24.99</v>
      </c>
      <c r="E5" s="30">
        <f>1/3</f>
        <v>0.33333333333333331</v>
      </c>
      <c r="F5" s="28">
        <v>0</v>
      </c>
      <c r="G5" s="28" t="s">
        <v>19</v>
      </c>
      <c r="H5" s="31" t="s">
        <v>30</v>
      </c>
      <c r="J5" s="32">
        <f t="shared" si="0"/>
        <v>8.3299999999999983</v>
      </c>
      <c r="K5" s="29">
        <f t="shared" si="1"/>
        <v>0</v>
      </c>
      <c r="L5" s="33">
        <f t="shared" si="2"/>
        <v>8.3299999999999983</v>
      </c>
      <c r="N5" s="34">
        <f t="shared" ref="N5:Q5" si="7">$L5*(IF(EXACT(LEFT($G5),LEFT(N$1)),1,0))</f>
        <v>8.3299999999999983</v>
      </c>
      <c r="O5" s="35">
        <f t="shared" si="7"/>
        <v>0</v>
      </c>
      <c r="P5" s="35">
        <f t="shared" si="7"/>
        <v>0</v>
      </c>
      <c r="Q5" s="36">
        <f t="shared" si="7"/>
        <v>0</v>
      </c>
      <c r="R5" s="13"/>
      <c r="S5" s="77" t="s">
        <v>31</v>
      </c>
      <c r="T5" s="78"/>
      <c r="U5" s="78"/>
      <c r="V5" s="79"/>
      <c r="W5" s="13"/>
      <c r="X5" s="13"/>
      <c r="Y5" s="13"/>
      <c r="Z5" s="13"/>
    </row>
    <row r="6" spans="1:26" x14ac:dyDescent="0.2">
      <c r="A6" s="40" t="s">
        <v>32</v>
      </c>
      <c r="B6" s="41" t="s">
        <v>33</v>
      </c>
      <c r="C6" s="41">
        <v>1</v>
      </c>
      <c r="D6" s="42">
        <v>2.9</v>
      </c>
      <c r="E6" s="43">
        <v>1</v>
      </c>
      <c r="F6" s="41">
        <v>0</v>
      </c>
      <c r="G6" s="41" t="s">
        <v>19</v>
      </c>
      <c r="H6" s="49" t="s">
        <v>34</v>
      </c>
      <c r="J6" s="45">
        <f t="shared" si="0"/>
        <v>2.9</v>
      </c>
      <c r="K6" s="42">
        <f t="shared" si="1"/>
        <v>0</v>
      </c>
      <c r="L6" s="46">
        <f t="shared" si="2"/>
        <v>2.9</v>
      </c>
      <c r="N6" s="21">
        <f t="shared" ref="N6:Q6" si="8">$L6*(IF(EXACT(LEFT($G6),LEFT(N$1)),1,0))</f>
        <v>2.9</v>
      </c>
      <c r="O6" s="22">
        <f t="shared" si="8"/>
        <v>0</v>
      </c>
      <c r="P6" s="22">
        <f t="shared" si="8"/>
        <v>0</v>
      </c>
      <c r="Q6" s="23">
        <f t="shared" si="8"/>
        <v>0</v>
      </c>
      <c r="R6" s="13"/>
      <c r="S6" s="50" t="str">
        <f>$N$1</f>
        <v>Alex Fox</v>
      </c>
      <c r="T6" s="51" t="str">
        <f>$O$1</f>
        <v>Calum Davis</v>
      </c>
      <c r="U6" s="51" t="str">
        <f>$P$1</f>
        <v>Ethan Ney</v>
      </c>
      <c r="V6" s="52" t="str">
        <f>$Q$1</f>
        <v>Jack Mills</v>
      </c>
      <c r="W6" s="13"/>
      <c r="X6" s="13"/>
      <c r="Y6" s="13"/>
      <c r="Z6" s="13"/>
    </row>
    <row r="7" spans="1:26" x14ac:dyDescent="0.2">
      <c r="A7" s="27" t="s">
        <v>32</v>
      </c>
      <c r="B7" s="28" t="s">
        <v>35</v>
      </c>
      <c r="C7" s="28">
        <v>2</v>
      </c>
      <c r="D7" s="29">
        <v>11.5</v>
      </c>
      <c r="E7" s="30">
        <v>1</v>
      </c>
      <c r="F7" s="28">
        <v>0</v>
      </c>
      <c r="G7" s="28" t="s">
        <v>19</v>
      </c>
      <c r="H7" s="53" t="s">
        <v>36</v>
      </c>
      <c r="J7" s="32">
        <f t="shared" si="0"/>
        <v>23</v>
      </c>
      <c r="K7" s="29">
        <f t="shared" si="1"/>
        <v>0</v>
      </c>
      <c r="L7" s="33">
        <f t="shared" si="2"/>
        <v>23</v>
      </c>
      <c r="N7" s="34">
        <f t="shared" ref="N7:Q7" si="9">$L7*(IF(EXACT(LEFT($G7),LEFT(N$1)),1,0))</f>
        <v>23</v>
      </c>
      <c r="O7" s="35">
        <f t="shared" si="9"/>
        <v>0</v>
      </c>
      <c r="P7" s="35">
        <f t="shared" si="9"/>
        <v>0</v>
      </c>
      <c r="Q7" s="36">
        <f t="shared" si="9"/>
        <v>0</v>
      </c>
      <c r="R7" s="13"/>
      <c r="S7" s="54">
        <f t="shared" ref="S7:V7" si="10">SUM(N2:N100)</f>
        <v>172.07374999999999</v>
      </c>
      <c r="T7" s="55">
        <f t="shared" si="10"/>
        <v>0</v>
      </c>
      <c r="U7" s="55">
        <f t="shared" si="10"/>
        <v>38.21</v>
      </c>
      <c r="V7" s="56">
        <f t="shared" si="10"/>
        <v>0</v>
      </c>
      <c r="W7" s="13"/>
      <c r="X7" s="13"/>
      <c r="Y7" s="13"/>
      <c r="Z7" s="13"/>
    </row>
    <row r="8" spans="1:26" x14ac:dyDescent="0.2">
      <c r="A8" s="40" t="s">
        <v>32</v>
      </c>
      <c r="B8" s="41" t="s">
        <v>27</v>
      </c>
      <c r="C8" s="41">
        <v>1</v>
      </c>
      <c r="D8" s="42">
        <v>18</v>
      </c>
      <c r="E8" s="43">
        <v>0</v>
      </c>
      <c r="F8" s="41">
        <v>1</v>
      </c>
      <c r="G8" s="41" t="s">
        <v>19</v>
      </c>
      <c r="H8" s="44"/>
      <c r="J8" s="45">
        <f t="shared" si="0"/>
        <v>0</v>
      </c>
      <c r="K8" s="42">
        <f t="shared" si="1"/>
        <v>18</v>
      </c>
      <c r="L8" s="46">
        <f t="shared" si="2"/>
        <v>18</v>
      </c>
      <c r="N8" s="21">
        <f t="shared" ref="N8:Q8" si="11">$L8*(IF(EXACT(LEFT($G8),LEFT(N$1)),1,0))</f>
        <v>18</v>
      </c>
      <c r="O8" s="22">
        <f t="shared" si="11"/>
        <v>0</v>
      </c>
      <c r="P8" s="22">
        <f t="shared" si="11"/>
        <v>0</v>
      </c>
      <c r="Q8" s="23">
        <f t="shared" si="11"/>
        <v>0</v>
      </c>
      <c r="R8" s="13"/>
      <c r="S8" s="77" t="s">
        <v>37</v>
      </c>
      <c r="T8" s="78"/>
      <c r="U8" s="78"/>
      <c r="V8" s="79"/>
      <c r="W8" s="13"/>
      <c r="X8" s="13"/>
      <c r="Y8" s="13"/>
      <c r="Z8" s="13"/>
    </row>
    <row r="9" spans="1:26" x14ac:dyDescent="0.2">
      <c r="A9" s="27" t="s">
        <v>38</v>
      </c>
      <c r="B9" s="28" t="s">
        <v>39</v>
      </c>
      <c r="C9" s="28">
        <v>1</v>
      </c>
      <c r="D9" s="29">
        <v>1.85</v>
      </c>
      <c r="E9" s="57">
        <v>1</v>
      </c>
      <c r="F9" s="28">
        <v>0</v>
      </c>
      <c r="G9" s="28" t="s">
        <v>19</v>
      </c>
      <c r="H9" s="31" t="s">
        <v>40</v>
      </c>
      <c r="J9" s="32">
        <f t="shared" si="0"/>
        <v>1.85</v>
      </c>
      <c r="K9" s="29">
        <f t="shared" si="1"/>
        <v>0</v>
      </c>
      <c r="L9" s="33">
        <f t="shared" si="2"/>
        <v>1.85</v>
      </c>
      <c r="N9" s="34">
        <f t="shared" ref="N9:Q9" si="12">$L9*(IF(EXACT(LEFT($G9),LEFT(N$1)),1,0))</f>
        <v>1.85</v>
      </c>
      <c r="O9" s="35">
        <f t="shared" si="12"/>
        <v>0</v>
      </c>
      <c r="P9" s="35">
        <f t="shared" si="12"/>
        <v>0</v>
      </c>
      <c r="Q9" s="36">
        <f t="shared" si="12"/>
        <v>0</v>
      </c>
      <c r="R9" s="13"/>
      <c r="S9" s="58" t="str">
        <f>IF(S10 &gt; 0, "OWED", "PAY")</f>
        <v>OWED</v>
      </c>
      <c r="T9" s="59" t="str">
        <f t="shared" ref="T9:V9" si="13">IF(T10 &gt; 0, "RECIEVE", "PAY")</f>
        <v>PAY</v>
      </c>
      <c r="U9" s="59" t="str">
        <f t="shared" si="13"/>
        <v>PAY</v>
      </c>
      <c r="V9" s="60" t="str">
        <f t="shared" si="13"/>
        <v>PAY</v>
      </c>
      <c r="W9" s="13"/>
      <c r="X9" s="13"/>
      <c r="Y9" s="13"/>
      <c r="Z9" s="13"/>
    </row>
    <row r="10" spans="1:26" x14ac:dyDescent="0.2">
      <c r="A10" s="40" t="s">
        <v>38</v>
      </c>
      <c r="B10" s="41" t="s">
        <v>41</v>
      </c>
      <c r="C10" s="41">
        <v>4</v>
      </c>
      <c r="D10" s="42">
        <v>2.25</v>
      </c>
      <c r="E10" s="43">
        <v>1</v>
      </c>
      <c r="F10" s="41">
        <v>0</v>
      </c>
      <c r="G10" s="41" t="s">
        <v>19</v>
      </c>
      <c r="H10" s="49" t="s">
        <v>42</v>
      </c>
      <c r="J10" s="45">
        <f t="shared" si="0"/>
        <v>9</v>
      </c>
      <c r="K10" s="42">
        <f t="shared" si="1"/>
        <v>0</v>
      </c>
      <c r="L10" s="46">
        <f t="shared" si="2"/>
        <v>9</v>
      </c>
      <c r="N10" s="21">
        <f t="shared" ref="N10:Q10" si="14">$L10*(IF(EXACT(LEFT($G10),LEFT(N$1)),1,0))</f>
        <v>9</v>
      </c>
      <c r="O10" s="22">
        <f t="shared" si="14"/>
        <v>0</v>
      </c>
      <c r="P10" s="22">
        <f t="shared" si="14"/>
        <v>0</v>
      </c>
      <c r="Q10" s="23">
        <f t="shared" si="14"/>
        <v>0</v>
      </c>
      <c r="R10" s="13"/>
      <c r="S10" s="54">
        <f t="shared" ref="S10:V10" si="15">S7-$V$3</f>
        <v>119.50281249999999</v>
      </c>
      <c r="T10" s="55">
        <f t="shared" si="15"/>
        <v>-52.570937499999999</v>
      </c>
      <c r="U10" s="55">
        <f t="shared" si="15"/>
        <v>-14.360937499999999</v>
      </c>
      <c r="V10" s="56">
        <f t="shared" si="15"/>
        <v>-52.570937499999999</v>
      </c>
      <c r="W10" s="13"/>
      <c r="X10" s="13"/>
      <c r="Y10" s="13"/>
      <c r="Z10" s="13"/>
    </row>
    <row r="11" spans="1:26" x14ac:dyDescent="0.2">
      <c r="A11" s="27" t="s">
        <v>38</v>
      </c>
      <c r="B11" s="28" t="s">
        <v>43</v>
      </c>
      <c r="C11" s="28">
        <v>4</v>
      </c>
      <c r="D11" s="29">
        <v>1.75</v>
      </c>
      <c r="E11" s="30">
        <v>1</v>
      </c>
      <c r="F11" s="28">
        <v>0</v>
      </c>
      <c r="G11" s="28" t="s">
        <v>19</v>
      </c>
      <c r="H11" s="53" t="s">
        <v>44</v>
      </c>
      <c r="J11" s="32">
        <f t="shared" si="0"/>
        <v>7</v>
      </c>
      <c r="K11" s="29">
        <f t="shared" si="1"/>
        <v>0</v>
      </c>
      <c r="L11" s="33">
        <f t="shared" si="2"/>
        <v>7</v>
      </c>
      <c r="N11" s="34">
        <f t="shared" ref="N11:Q11" si="16">$L11*(IF(EXACT(LEFT($G11),LEFT(N$1)),1,0))</f>
        <v>7</v>
      </c>
      <c r="O11" s="35">
        <f t="shared" si="16"/>
        <v>0</v>
      </c>
      <c r="P11" s="35">
        <f t="shared" si="16"/>
        <v>0</v>
      </c>
      <c r="Q11" s="36">
        <f t="shared" si="16"/>
        <v>0</v>
      </c>
      <c r="R11" s="13"/>
      <c r="W11" s="13"/>
      <c r="X11" s="13"/>
      <c r="Y11" s="13"/>
      <c r="Z11" s="13"/>
    </row>
    <row r="12" spans="1:26" x14ac:dyDescent="0.2">
      <c r="A12" s="40" t="s">
        <v>38</v>
      </c>
      <c r="B12" s="41" t="s">
        <v>45</v>
      </c>
      <c r="C12" s="41">
        <v>1</v>
      </c>
      <c r="D12" s="42">
        <v>1.95</v>
      </c>
      <c r="E12" s="43">
        <v>1</v>
      </c>
      <c r="F12" s="41">
        <v>0</v>
      </c>
      <c r="G12" s="41" t="s">
        <v>19</v>
      </c>
      <c r="H12" s="49" t="s">
        <v>46</v>
      </c>
      <c r="J12" s="45">
        <f t="shared" si="0"/>
        <v>1.95</v>
      </c>
      <c r="K12" s="42">
        <f t="shared" si="1"/>
        <v>0</v>
      </c>
      <c r="L12" s="46">
        <f t="shared" si="2"/>
        <v>1.95</v>
      </c>
      <c r="N12" s="21">
        <f t="shared" ref="N12:Q12" si="17">$L12*(IF(EXACT(LEFT($G12),LEFT(N$1)),1,0))</f>
        <v>1.95</v>
      </c>
      <c r="O12" s="22">
        <f t="shared" si="17"/>
        <v>0</v>
      </c>
      <c r="P12" s="22">
        <f t="shared" si="17"/>
        <v>0</v>
      </c>
      <c r="Q12" s="23">
        <f t="shared" si="17"/>
        <v>0</v>
      </c>
      <c r="R12" s="13"/>
      <c r="W12" s="13"/>
      <c r="X12" s="13"/>
      <c r="Y12" s="13"/>
      <c r="Z12" s="13"/>
    </row>
    <row r="13" spans="1:26" x14ac:dyDescent="0.2">
      <c r="A13" s="27" t="s">
        <v>38</v>
      </c>
      <c r="B13" s="28" t="s">
        <v>47</v>
      </c>
      <c r="C13" s="28">
        <v>1</v>
      </c>
      <c r="D13" s="29">
        <v>0.45</v>
      </c>
      <c r="E13" s="30">
        <v>1</v>
      </c>
      <c r="F13" s="28">
        <v>0</v>
      </c>
      <c r="G13" s="28" t="s">
        <v>19</v>
      </c>
      <c r="H13" s="53" t="s">
        <v>48</v>
      </c>
      <c r="J13" s="32">
        <f t="shared" si="0"/>
        <v>0.45</v>
      </c>
      <c r="K13" s="29">
        <f t="shared" si="1"/>
        <v>0</v>
      </c>
      <c r="L13" s="33">
        <f t="shared" si="2"/>
        <v>0.45</v>
      </c>
      <c r="N13" s="34">
        <f t="shared" ref="N13:Q13" si="18">$L13*(IF(EXACT(LEFT($G13),LEFT(N$1)),1,0))</f>
        <v>0.45</v>
      </c>
      <c r="O13" s="35">
        <f t="shared" si="18"/>
        <v>0</v>
      </c>
      <c r="P13" s="35">
        <f t="shared" si="18"/>
        <v>0</v>
      </c>
      <c r="Q13" s="36">
        <f t="shared" si="18"/>
        <v>0</v>
      </c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40" t="s">
        <v>38</v>
      </c>
      <c r="B14" s="41" t="s">
        <v>49</v>
      </c>
      <c r="C14" s="41">
        <v>1</v>
      </c>
      <c r="D14" s="42">
        <v>39.950000000000003</v>
      </c>
      <c r="E14" s="61">
        <f>25/1000</f>
        <v>2.5000000000000001E-2</v>
      </c>
      <c r="F14" s="41">
        <v>0</v>
      </c>
      <c r="G14" s="41" t="s">
        <v>19</v>
      </c>
      <c r="H14" s="62" t="s">
        <v>50</v>
      </c>
      <c r="J14" s="45">
        <f t="shared" si="0"/>
        <v>0.99875000000000014</v>
      </c>
      <c r="K14" s="42">
        <f t="shared" si="1"/>
        <v>0</v>
      </c>
      <c r="L14" s="46">
        <f t="shared" si="2"/>
        <v>0.99875000000000014</v>
      </c>
      <c r="N14" s="21">
        <f t="shared" ref="N14:Q14" si="19">$L14*(IF(EXACT(LEFT($G14),LEFT(N$1)),1,0))</f>
        <v>0.99875000000000014</v>
      </c>
      <c r="O14" s="22">
        <f t="shared" si="19"/>
        <v>0</v>
      </c>
      <c r="P14" s="22">
        <f t="shared" si="19"/>
        <v>0</v>
      </c>
      <c r="Q14" s="23">
        <f t="shared" si="19"/>
        <v>0</v>
      </c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27" t="s">
        <v>38</v>
      </c>
      <c r="B15" s="28" t="s">
        <v>51</v>
      </c>
      <c r="C15" s="28">
        <v>1</v>
      </c>
      <c r="D15" s="29">
        <v>4.17</v>
      </c>
      <c r="E15" s="30">
        <f>9/10</f>
        <v>0.9</v>
      </c>
      <c r="F15" s="28">
        <v>0</v>
      </c>
      <c r="G15" s="28" t="s">
        <v>19</v>
      </c>
      <c r="H15" s="53" t="s">
        <v>52</v>
      </c>
      <c r="J15" s="32">
        <f t="shared" si="0"/>
        <v>3.7530000000000001</v>
      </c>
      <c r="K15" s="29">
        <f t="shared" si="1"/>
        <v>0</v>
      </c>
      <c r="L15" s="33">
        <f t="shared" si="2"/>
        <v>3.7530000000000001</v>
      </c>
      <c r="N15" s="34">
        <f t="shared" ref="N15:Q15" si="20">$L15*(IF(EXACT(LEFT($G15),LEFT(N$1)),1,0))</f>
        <v>3.7530000000000001</v>
      </c>
      <c r="O15" s="35">
        <f t="shared" si="20"/>
        <v>0</v>
      </c>
      <c r="P15" s="35">
        <f t="shared" si="20"/>
        <v>0</v>
      </c>
      <c r="Q15" s="36">
        <f t="shared" si="20"/>
        <v>0</v>
      </c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40" t="s">
        <v>38</v>
      </c>
      <c r="B16" s="41" t="s">
        <v>53</v>
      </c>
      <c r="C16" s="41">
        <v>1</v>
      </c>
      <c r="D16" s="42">
        <v>3.45</v>
      </c>
      <c r="E16" s="43">
        <v>1</v>
      </c>
      <c r="F16" s="41">
        <v>0</v>
      </c>
      <c r="G16" s="41" t="s">
        <v>19</v>
      </c>
      <c r="H16" s="49" t="s">
        <v>54</v>
      </c>
      <c r="J16" s="45">
        <f t="shared" si="0"/>
        <v>3.45</v>
      </c>
      <c r="K16" s="42">
        <f t="shared" si="1"/>
        <v>0</v>
      </c>
      <c r="L16" s="46">
        <f t="shared" si="2"/>
        <v>3.45</v>
      </c>
      <c r="N16" s="21">
        <f t="shared" ref="N16:Q16" si="21">$L16*(IF(EXACT(LEFT($G16),LEFT(N$1)),1,0))</f>
        <v>3.45</v>
      </c>
      <c r="O16" s="22">
        <f t="shared" si="21"/>
        <v>0</v>
      </c>
      <c r="P16" s="22">
        <f t="shared" si="21"/>
        <v>0</v>
      </c>
      <c r="Q16" s="23">
        <f t="shared" si="21"/>
        <v>0</v>
      </c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27" t="s">
        <v>38</v>
      </c>
      <c r="B17" s="28" t="s">
        <v>55</v>
      </c>
      <c r="C17" s="28">
        <v>2</v>
      </c>
      <c r="D17" s="29">
        <v>0.5</v>
      </c>
      <c r="E17" s="30">
        <v>1</v>
      </c>
      <c r="F17" s="28">
        <v>0</v>
      </c>
      <c r="G17" s="28" t="s">
        <v>19</v>
      </c>
      <c r="H17" s="53" t="s">
        <v>56</v>
      </c>
      <c r="J17" s="32">
        <f t="shared" si="0"/>
        <v>1</v>
      </c>
      <c r="K17" s="29">
        <f t="shared" si="1"/>
        <v>0</v>
      </c>
      <c r="L17" s="33">
        <f t="shared" si="2"/>
        <v>1</v>
      </c>
      <c r="N17" s="34">
        <f t="shared" ref="N17:Q17" si="22">$L17*(IF(EXACT(LEFT($G17),LEFT(N$1)),1,0))</f>
        <v>1</v>
      </c>
      <c r="O17" s="35">
        <f t="shared" si="22"/>
        <v>0</v>
      </c>
      <c r="P17" s="35">
        <f t="shared" si="22"/>
        <v>0</v>
      </c>
      <c r="Q17" s="36">
        <f t="shared" si="22"/>
        <v>0</v>
      </c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40" t="s">
        <v>57</v>
      </c>
      <c r="B18" s="41" t="s">
        <v>58</v>
      </c>
      <c r="C18" s="41">
        <v>1</v>
      </c>
      <c r="D18" s="42">
        <v>1.1000000000000001</v>
      </c>
      <c r="E18" s="43">
        <v>1</v>
      </c>
      <c r="F18" s="41">
        <v>0</v>
      </c>
      <c r="G18" s="41" t="s">
        <v>19</v>
      </c>
      <c r="H18" s="62" t="s">
        <v>59</v>
      </c>
      <c r="J18" s="45">
        <f t="shared" si="0"/>
        <v>1.1000000000000001</v>
      </c>
      <c r="K18" s="42">
        <f t="shared" si="1"/>
        <v>0</v>
      </c>
      <c r="L18" s="46">
        <f t="shared" si="2"/>
        <v>1.1000000000000001</v>
      </c>
      <c r="N18" s="21">
        <f t="shared" ref="N18:Q18" si="23">$L18*(IF(EXACT(LEFT($G18),LEFT(N$1)),1,0))</f>
        <v>1.1000000000000001</v>
      </c>
      <c r="O18" s="22">
        <f t="shared" si="23"/>
        <v>0</v>
      </c>
      <c r="P18" s="22">
        <f t="shared" si="23"/>
        <v>0</v>
      </c>
      <c r="Q18" s="23">
        <f t="shared" si="23"/>
        <v>0</v>
      </c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27" t="s">
        <v>57</v>
      </c>
      <c r="B19" s="28" t="s">
        <v>60</v>
      </c>
      <c r="C19" s="28">
        <v>1</v>
      </c>
      <c r="D19" s="29">
        <v>4</v>
      </c>
      <c r="E19" s="30">
        <v>1</v>
      </c>
      <c r="F19" s="28">
        <v>0</v>
      </c>
      <c r="G19" s="28" t="s">
        <v>19</v>
      </c>
      <c r="H19" s="31" t="s">
        <v>61</v>
      </c>
      <c r="J19" s="32">
        <f t="shared" si="0"/>
        <v>4</v>
      </c>
      <c r="K19" s="29">
        <f t="shared" si="1"/>
        <v>0</v>
      </c>
      <c r="L19" s="33">
        <f t="shared" si="2"/>
        <v>4</v>
      </c>
      <c r="N19" s="34">
        <f t="shared" ref="N19:Q19" si="24">$L19*(IF(EXACT(LEFT($G19),LEFT(N$1)),1,0))</f>
        <v>4</v>
      </c>
      <c r="O19" s="35">
        <f t="shared" si="24"/>
        <v>0</v>
      </c>
      <c r="P19" s="35">
        <f t="shared" si="24"/>
        <v>0</v>
      </c>
      <c r="Q19" s="36">
        <f t="shared" si="24"/>
        <v>0</v>
      </c>
    </row>
    <row r="20" spans="1:26" x14ac:dyDescent="0.2">
      <c r="A20" s="40" t="s">
        <v>57</v>
      </c>
      <c r="B20" s="41" t="s">
        <v>62</v>
      </c>
      <c r="C20" s="41">
        <v>1</v>
      </c>
      <c r="D20" s="42">
        <v>1.4</v>
      </c>
      <c r="E20" s="43">
        <f>0/10</f>
        <v>0</v>
      </c>
      <c r="F20" s="41">
        <v>0</v>
      </c>
      <c r="G20" s="41" t="s">
        <v>19</v>
      </c>
      <c r="H20" s="49" t="s">
        <v>63</v>
      </c>
      <c r="J20" s="45">
        <f t="shared" si="0"/>
        <v>0</v>
      </c>
      <c r="K20" s="42">
        <f t="shared" si="1"/>
        <v>0</v>
      </c>
      <c r="L20" s="46">
        <f t="shared" si="2"/>
        <v>0</v>
      </c>
      <c r="N20" s="21">
        <f t="shared" ref="N20:Q20" si="25">$L20*(IF(EXACT(LEFT($G20),LEFT(N$1)),1,0))</f>
        <v>0</v>
      </c>
      <c r="O20" s="22">
        <f t="shared" si="25"/>
        <v>0</v>
      </c>
      <c r="P20" s="22">
        <f t="shared" si="25"/>
        <v>0</v>
      </c>
      <c r="Q20" s="23">
        <f t="shared" si="25"/>
        <v>0</v>
      </c>
    </row>
    <row r="21" spans="1:26" x14ac:dyDescent="0.2">
      <c r="A21" s="27" t="s">
        <v>57</v>
      </c>
      <c r="B21" s="28" t="s">
        <v>64</v>
      </c>
      <c r="C21" s="28">
        <v>1</v>
      </c>
      <c r="D21" s="29">
        <v>1.4</v>
      </c>
      <c r="E21" s="30">
        <f>5/10</f>
        <v>0.5</v>
      </c>
      <c r="F21" s="28">
        <v>0</v>
      </c>
      <c r="G21" s="28" t="s">
        <v>19</v>
      </c>
      <c r="H21" s="31" t="s">
        <v>65</v>
      </c>
      <c r="J21" s="32">
        <f t="shared" si="0"/>
        <v>0.7</v>
      </c>
      <c r="K21" s="29">
        <f t="shared" si="1"/>
        <v>0</v>
      </c>
      <c r="L21" s="33">
        <f t="shared" si="2"/>
        <v>0.7</v>
      </c>
      <c r="N21" s="34">
        <f t="shared" ref="N21:Q21" si="26">$L21*(IF(EXACT(LEFT($G21),LEFT(N$1)),1,0))</f>
        <v>0.7</v>
      </c>
      <c r="O21" s="35">
        <f t="shared" si="26"/>
        <v>0</v>
      </c>
      <c r="P21" s="35">
        <f t="shared" si="26"/>
        <v>0</v>
      </c>
      <c r="Q21" s="36">
        <f t="shared" si="26"/>
        <v>0</v>
      </c>
    </row>
    <row r="22" spans="1:26" x14ac:dyDescent="0.2">
      <c r="A22" s="40" t="s">
        <v>57</v>
      </c>
      <c r="B22" s="41" t="s">
        <v>66</v>
      </c>
      <c r="C22" s="41">
        <v>1</v>
      </c>
      <c r="D22" s="42">
        <v>1.4</v>
      </c>
      <c r="E22" s="43">
        <f>1/10</f>
        <v>0.1</v>
      </c>
      <c r="F22" s="41">
        <v>0</v>
      </c>
      <c r="G22" s="41" t="s">
        <v>19</v>
      </c>
      <c r="H22" s="49" t="s">
        <v>67</v>
      </c>
      <c r="J22" s="45">
        <f t="shared" si="0"/>
        <v>0.13999999999999999</v>
      </c>
      <c r="K22" s="42">
        <f t="shared" si="1"/>
        <v>0</v>
      </c>
      <c r="L22" s="46">
        <f t="shared" si="2"/>
        <v>0.13999999999999999</v>
      </c>
      <c r="N22" s="21">
        <f t="shared" ref="N22:Q22" si="27">$L22*(IF(EXACT(LEFT($G22),LEFT(N$1)),1,0))</f>
        <v>0.13999999999999999</v>
      </c>
      <c r="O22" s="22">
        <f t="shared" si="27"/>
        <v>0</v>
      </c>
      <c r="P22" s="22">
        <f t="shared" si="27"/>
        <v>0</v>
      </c>
      <c r="Q22" s="23">
        <f t="shared" si="27"/>
        <v>0</v>
      </c>
    </row>
    <row r="23" spans="1:26" x14ac:dyDescent="0.2">
      <c r="A23" s="27" t="s">
        <v>17</v>
      </c>
      <c r="B23" s="28" t="s">
        <v>68</v>
      </c>
      <c r="C23" s="28">
        <v>1</v>
      </c>
      <c r="D23" s="29">
        <v>7.15</v>
      </c>
      <c r="E23" s="30">
        <v>0</v>
      </c>
      <c r="F23" s="28">
        <v>0</v>
      </c>
      <c r="G23" s="28" t="s">
        <v>69</v>
      </c>
      <c r="H23" s="63"/>
      <c r="J23" s="32">
        <f t="shared" si="0"/>
        <v>0</v>
      </c>
      <c r="K23" s="29">
        <f t="shared" si="1"/>
        <v>0</v>
      </c>
      <c r="L23" s="33">
        <f t="shared" si="2"/>
        <v>0</v>
      </c>
      <c r="N23" s="34">
        <f t="shared" ref="N23:Q23" si="28">$L23*(IF(EXACT(LEFT($G23),LEFT(N$1)),1,0))</f>
        <v>0</v>
      </c>
      <c r="O23" s="35">
        <f t="shared" si="28"/>
        <v>0</v>
      </c>
      <c r="P23" s="35">
        <f t="shared" si="28"/>
        <v>0</v>
      </c>
      <c r="Q23" s="36">
        <f t="shared" si="28"/>
        <v>0</v>
      </c>
    </row>
    <row r="24" spans="1:26" x14ac:dyDescent="0.2">
      <c r="A24" s="40" t="s">
        <v>17</v>
      </c>
      <c r="B24" s="41" t="s">
        <v>70</v>
      </c>
      <c r="C24" s="41">
        <v>1</v>
      </c>
      <c r="D24" s="42">
        <v>4.3</v>
      </c>
      <c r="E24" s="43">
        <v>1</v>
      </c>
      <c r="F24" s="41">
        <v>0</v>
      </c>
      <c r="G24" s="41" t="s">
        <v>69</v>
      </c>
      <c r="H24" s="62" t="s">
        <v>71</v>
      </c>
      <c r="J24" s="45">
        <f t="shared" si="0"/>
        <v>4.3</v>
      </c>
      <c r="K24" s="42">
        <f t="shared" si="1"/>
        <v>0</v>
      </c>
      <c r="L24" s="46">
        <f t="shared" si="2"/>
        <v>4.3</v>
      </c>
      <c r="N24" s="21">
        <f t="shared" ref="N24:Q24" si="29">$L24*(IF(EXACT(LEFT($G24),LEFT(N$1)),1,0))</f>
        <v>0</v>
      </c>
      <c r="O24" s="22">
        <f t="shared" si="29"/>
        <v>0</v>
      </c>
      <c r="P24" s="22">
        <f t="shared" si="29"/>
        <v>4.3</v>
      </c>
      <c r="Q24" s="23">
        <f t="shared" si="29"/>
        <v>0</v>
      </c>
    </row>
    <row r="25" spans="1:26" x14ac:dyDescent="0.2">
      <c r="A25" s="27" t="s">
        <v>17</v>
      </c>
      <c r="B25" s="28" t="s">
        <v>27</v>
      </c>
      <c r="C25" s="28">
        <v>1</v>
      </c>
      <c r="D25" s="29">
        <v>7.36</v>
      </c>
      <c r="E25" s="30">
        <v>0</v>
      </c>
      <c r="F25" s="28">
        <v>1</v>
      </c>
      <c r="G25" s="28" t="s">
        <v>69</v>
      </c>
      <c r="H25" s="63"/>
      <c r="J25" s="32">
        <f t="shared" si="0"/>
        <v>0</v>
      </c>
      <c r="K25" s="29">
        <f t="shared" si="1"/>
        <v>7.36</v>
      </c>
      <c r="L25" s="33">
        <f t="shared" si="2"/>
        <v>7.36</v>
      </c>
      <c r="N25" s="34">
        <f t="shared" ref="N25:Q25" si="30">$L25*(IF(EXACT(LEFT($G25),LEFT(N$1)),1,0))</f>
        <v>0</v>
      </c>
      <c r="O25" s="35">
        <f t="shared" si="30"/>
        <v>0</v>
      </c>
      <c r="P25" s="35">
        <f t="shared" si="30"/>
        <v>7.36</v>
      </c>
      <c r="Q25" s="36">
        <f t="shared" si="30"/>
        <v>0</v>
      </c>
    </row>
    <row r="26" spans="1:26" x14ac:dyDescent="0.2">
      <c r="A26" s="40" t="s">
        <v>72</v>
      </c>
      <c r="B26" s="41" t="s">
        <v>73</v>
      </c>
      <c r="C26" s="41">
        <v>1</v>
      </c>
      <c r="D26" s="42">
        <v>3.25</v>
      </c>
      <c r="E26" s="43">
        <f>0/5</f>
        <v>0</v>
      </c>
      <c r="F26" s="41">
        <v>0</v>
      </c>
      <c r="G26" s="41" t="s">
        <v>69</v>
      </c>
      <c r="H26" s="62" t="s">
        <v>74</v>
      </c>
      <c r="J26" s="45">
        <f t="shared" si="0"/>
        <v>0</v>
      </c>
      <c r="K26" s="42">
        <f t="shared" si="1"/>
        <v>0</v>
      </c>
      <c r="L26" s="46">
        <f t="shared" si="2"/>
        <v>0</v>
      </c>
      <c r="N26" s="21">
        <f t="shared" ref="N26:Q26" si="31">$L26*(IF(EXACT(LEFT($G26),LEFT(N$1)),1,0))</f>
        <v>0</v>
      </c>
      <c r="O26" s="22">
        <f t="shared" si="31"/>
        <v>0</v>
      </c>
      <c r="P26" s="22">
        <f t="shared" si="31"/>
        <v>0</v>
      </c>
      <c r="Q26" s="23">
        <f t="shared" si="31"/>
        <v>0</v>
      </c>
    </row>
    <row r="27" spans="1:26" x14ac:dyDescent="0.2">
      <c r="A27" s="27" t="s">
        <v>72</v>
      </c>
      <c r="B27" s="28" t="s">
        <v>27</v>
      </c>
      <c r="C27" s="28">
        <v>1</v>
      </c>
      <c r="D27" s="29">
        <v>26.55</v>
      </c>
      <c r="E27" s="30">
        <v>0</v>
      </c>
      <c r="F27" s="28">
        <v>1</v>
      </c>
      <c r="G27" s="28" t="s">
        <v>69</v>
      </c>
      <c r="H27" s="63"/>
      <c r="J27" s="32">
        <f t="shared" si="0"/>
        <v>0</v>
      </c>
      <c r="K27" s="29">
        <f t="shared" si="1"/>
        <v>26.55</v>
      </c>
      <c r="L27" s="33">
        <f t="shared" si="2"/>
        <v>26.55</v>
      </c>
      <c r="N27" s="34">
        <f t="shared" ref="N27:Q27" si="32">$L27*(IF(EXACT(LEFT($G27),LEFT(N$1)),1,0))</f>
        <v>0</v>
      </c>
      <c r="O27" s="35">
        <f t="shared" si="32"/>
        <v>0</v>
      </c>
      <c r="P27" s="35">
        <f t="shared" si="32"/>
        <v>26.55</v>
      </c>
      <c r="Q27" s="36">
        <f t="shared" si="32"/>
        <v>0</v>
      </c>
    </row>
    <row r="28" spans="1:26" x14ac:dyDescent="0.2">
      <c r="A28" s="40" t="s">
        <v>17</v>
      </c>
      <c r="B28" s="41" t="s">
        <v>75</v>
      </c>
      <c r="C28" s="41">
        <v>1</v>
      </c>
      <c r="D28" s="42">
        <v>12.05</v>
      </c>
      <c r="E28" s="43">
        <v>1</v>
      </c>
      <c r="F28" s="41">
        <v>0</v>
      </c>
      <c r="G28" s="64" t="s">
        <v>19</v>
      </c>
      <c r="H28" s="62" t="s">
        <v>76</v>
      </c>
      <c r="J28" s="45">
        <f t="shared" si="0"/>
        <v>12.05</v>
      </c>
      <c r="K28" s="42">
        <f t="shared" si="1"/>
        <v>0</v>
      </c>
      <c r="L28" s="46">
        <f t="shared" si="2"/>
        <v>12.05</v>
      </c>
      <c r="N28" s="21">
        <f t="shared" ref="N28:Q28" si="33">$L28*(IF(EXACT(LEFT($G28),LEFT(N$1)),1,0))</f>
        <v>12.05</v>
      </c>
      <c r="O28" s="22">
        <f t="shared" si="33"/>
        <v>0</v>
      </c>
      <c r="P28" s="22">
        <f t="shared" si="33"/>
        <v>0</v>
      </c>
      <c r="Q28" s="23">
        <f t="shared" si="33"/>
        <v>0</v>
      </c>
    </row>
    <row r="29" spans="1:26" x14ac:dyDescent="0.2">
      <c r="A29" s="27" t="s">
        <v>38</v>
      </c>
      <c r="B29" s="28" t="s">
        <v>77</v>
      </c>
      <c r="C29" s="28">
        <v>1</v>
      </c>
      <c r="D29" s="29">
        <v>2.95</v>
      </c>
      <c r="E29" s="30">
        <f>40/40</f>
        <v>1</v>
      </c>
      <c r="F29" s="28">
        <v>0</v>
      </c>
      <c r="G29" s="28" t="s">
        <v>19</v>
      </c>
      <c r="H29" s="31" t="s">
        <v>78</v>
      </c>
      <c r="J29" s="32">
        <f t="shared" si="0"/>
        <v>2.95</v>
      </c>
      <c r="K29" s="29">
        <f t="shared" si="1"/>
        <v>0</v>
      </c>
      <c r="L29" s="33">
        <f t="shared" si="2"/>
        <v>2.95</v>
      </c>
      <c r="N29" s="34">
        <f t="shared" ref="N29:Q29" si="34">$L29*(IF(EXACT(LEFT($G29),LEFT(N$1)),1,0))</f>
        <v>2.95</v>
      </c>
      <c r="O29" s="35">
        <f t="shared" si="34"/>
        <v>0</v>
      </c>
      <c r="P29" s="35">
        <f t="shared" si="34"/>
        <v>0</v>
      </c>
      <c r="Q29" s="36">
        <f t="shared" si="34"/>
        <v>0</v>
      </c>
    </row>
    <row r="30" spans="1:26" x14ac:dyDescent="0.2">
      <c r="A30" s="40" t="s">
        <v>38</v>
      </c>
      <c r="B30" s="41" t="s">
        <v>79</v>
      </c>
      <c r="C30" s="41">
        <v>1</v>
      </c>
      <c r="D30" s="42">
        <v>6.25</v>
      </c>
      <c r="E30" s="43">
        <v>1</v>
      </c>
      <c r="F30" s="41">
        <v>0</v>
      </c>
      <c r="G30" s="41" t="s">
        <v>19</v>
      </c>
      <c r="H30" s="62" t="s">
        <v>80</v>
      </c>
      <c r="J30" s="45">
        <f t="shared" si="0"/>
        <v>6.25</v>
      </c>
      <c r="K30" s="42">
        <f t="shared" si="1"/>
        <v>0</v>
      </c>
      <c r="L30" s="46">
        <f t="shared" si="2"/>
        <v>6.25</v>
      </c>
      <c r="N30" s="21">
        <f t="shared" ref="N30:Q30" si="35">$L30*(IF(EXACT(LEFT($G30),LEFT(N$1)),1,0))</f>
        <v>6.25</v>
      </c>
      <c r="O30" s="22">
        <f t="shared" si="35"/>
        <v>0</v>
      </c>
      <c r="P30" s="22">
        <f t="shared" si="35"/>
        <v>0</v>
      </c>
      <c r="Q30" s="23">
        <f t="shared" si="35"/>
        <v>0</v>
      </c>
    </row>
    <row r="31" spans="1:26" x14ac:dyDescent="0.2">
      <c r="A31" s="27" t="s">
        <v>72</v>
      </c>
      <c r="B31" s="28" t="s">
        <v>81</v>
      </c>
      <c r="C31" s="28">
        <v>1</v>
      </c>
      <c r="D31" s="29">
        <v>13.21</v>
      </c>
      <c r="E31" s="30">
        <f>1/5</f>
        <v>0.2</v>
      </c>
      <c r="F31" s="28">
        <v>0</v>
      </c>
      <c r="G31" s="28" t="s">
        <v>19</v>
      </c>
      <c r="H31" s="53" t="s">
        <v>74</v>
      </c>
      <c r="J31" s="32">
        <f t="shared" si="0"/>
        <v>2.6420000000000003</v>
      </c>
      <c r="K31" s="29">
        <f t="shared" si="1"/>
        <v>0</v>
      </c>
      <c r="L31" s="33">
        <f t="shared" si="2"/>
        <v>2.6420000000000003</v>
      </c>
      <c r="N31" s="34">
        <f t="shared" ref="N31:Q31" si="36">$L31*(IF(EXACT(LEFT($G31),LEFT(N$1)),1,0))</f>
        <v>2.6420000000000003</v>
      </c>
      <c r="O31" s="35">
        <f t="shared" si="36"/>
        <v>0</v>
      </c>
      <c r="P31" s="35">
        <f t="shared" si="36"/>
        <v>0</v>
      </c>
      <c r="Q31" s="36">
        <f t="shared" si="36"/>
        <v>0</v>
      </c>
    </row>
    <row r="32" spans="1:26" x14ac:dyDescent="0.2">
      <c r="A32" s="40" t="s">
        <v>72</v>
      </c>
      <c r="B32" s="41" t="s">
        <v>27</v>
      </c>
      <c r="C32" s="41">
        <v>1</v>
      </c>
      <c r="D32" s="42">
        <v>29.1</v>
      </c>
      <c r="E32" s="43">
        <v>0</v>
      </c>
      <c r="F32" s="41">
        <v>1</v>
      </c>
      <c r="G32" s="41" t="s">
        <v>19</v>
      </c>
      <c r="H32" s="44"/>
      <c r="J32" s="45">
        <f t="shared" si="0"/>
        <v>0</v>
      </c>
      <c r="K32" s="42">
        <f t="shared" si="1"/>
        <v>29.1</v>
      </c>
      <c r="L32" s="46">
        <f t="shared" si="2"/>
        <v>29.1</v>
      </c>
      <c r="N32" s="21">
        <f t="shared" ref="N32:Q32" si="37">$L32*(IF(EXACT(LEFT($G32),LEFT(N$1)),1,0))</f>
        <v>29.1</v>
      </c>
      <c r="O32" s="22">
        <f t="shared" si="37"/>
        <v>0</v>
      </c>
      <c r="P32" s="22">
        <f t="shared" si="37"/>
        <v>0</v>
      </c>
      <c r="Q32" s="23">
        <f t="shared" si="37"/>
        <v>0</v>
      </c>
    </row>
    <row r="33" spans="1:17" x14ac:dyDescent="0.2">
      <c r="A33" s="27"/>
      <c r="B33" s="28"/>
      <c r="C33" s="28"/>
      <c r="D33" s="29"/>
      <c r="E33" s="30"/>
      <c r="F33" s="28"/>
      <c r="G33" s="28"/>
      <c r="H33" s="63"/>
      <c r="J33" s="32">
        <f t="shared" si="0"/>
        <v>0</v>
      </c>
      <c r="K33" s="29">
        <f t="shared" si="1"/>
        <v>0</v>
      </c>
      <c r="L33" s="33">
        <f t="shared" si="2"/>
        <v>0</v>
      </c>
      <c r="N33" s="34">
        <f t="shared" ref="N33:Q33" si="38">$L33*(IF(EXACT(LEFT($G33),LEFT(N$1)),1,0))</f>
        <v>0</v>
      </c>
      <c r="O33" s="35">
        <f t="shared" si="38"/>
        <v>0</v>
      </c>
      <c r="P33" s="35">
        <f t="shared" si="38"/>
        <v>0</v>
      </c>
      <c r="Q33" s="36">
        <f t="shared" si="38"/>
        <v>0</v>
      </c>
    </row>
    <row r="34" spans="1:17" x14ac:dyDescent="0.2">
      <c r="A34" s="40"/>
      <c r="B34" s="41"/>
      <c r="C34" s="41"/>
      <c r="D34" s="42"/>
      <c r="E34" s="43"/>
      <c r="F34" s="41"/>
      <c r="G34" s="41"/>
      <c r="H34" s="44"/>
      <c r="J34" s="45">
        <f t="shared" si="0"/>
        <v>0</v>
      </c>
      <c r="K34" s="42">
        <f t="shared" si="1"/>
        <v>0</v>
      </c>
      <c r="L34" s="46">
        <f t="shared" si="2"/>
        <v>0</v>
      </c>
      <c r="N34" s="21">
        <f t="shared" ref="N34:Q34" si="39">$L34*(IF(EXACT(LEFT($G34),LEFT(N$1)),1,0))</f>
        <v>0</v>
      </c>
      <c r="O34" s="22">
        <f t="shared" si="39"/>
        <v>0</v>
      </c>
      <c r="P34" s="22">
        <f t="shared" si="39"/>
        <v>0</v>
      </c>
      <c r="Q34" s="23">
        <f t="shared" si="39"/>
        <v>0</v>
      </c>
    </row>
    <row r="35" spans="1:17" x14ac:dyDescent="0.2">
      <c r="A35" s="27"/>
      <c r="B35" s="28"/>
      <c r="C35" s="28"/>
      <c r="D35" s="29"/>
      <c r="E35" s="30"/>
      <c r="F35" s="28"/>
      <c r="G35" s="28"/>
      <c r="H35" s="63"/>
      <c r="J35" s="32">
        <f t="shared" si="0"/>
        <v>0</v>
      </c>
      <c r="K35" s="29">
        <f t="shared" si="1"/>
        <v>0</v>
      </c>
      <c r="L35" s="33">
        <f t="shared" si="2"/>
        <v>0</v>
      </c>
      <c r="N35" s="34">
        <f t="shared" ref="N35:Q35" si="40">$L35*(IF(EXACT(LEFT($G35),LEFT(N$1)),1,0))</f>
        <v>0</v>
      </c>
      <c r="O35" s="35">
        <f t="shared" si="40"/>
        <v>0</v>
      </c>
      <c r="P35" s="35">
        <f t="shared" si="40"/>
        <v>0</v>
      </c>
      <c r="Q35" s="36">
        <f t="shared" si="40"/>
        <v>0</v>
      </c>
    </row>
    <row r="36" spans="1:17" x14ac:dyDescent="0.2">
      <c r="A36" s="40"/>
      <c r="B36" s="41"/>
      <c r="C36" s="41"/>
      <c r="D36" s="42"/>
      <c r="E36" s="43"/>
      <c r="F36" s="41"/>
      <c r="G36" s="41"/>
      <c r="H36" s="44"/>
      <c r="J36" s="45">
        <f t="shared" si="0"/>
        <v>0</v>
      </c>
      <c r="K36" s="42">
        <f t="shared" si="1"/>
        <v>0</v>
      </c>
      <c r="L36" s="46">
        <f t="shared" si="2"/>
        <v>0</v>
      </c>
      <c r="N36" s="21">
        <f t="shared" ref="N36:Q36" si="41">$L36*(IF(EXACT(LEFT($G36),LEFT(N$1)),1,0))</f>
        <v>0</v>
      </c>
      <c r="O36" s="22">
        <f t="shared" si="41"/>
        <v>0</v>
      </c>
      <c r="P36" s="22">
        <f t="shared" si="41"/>
        <v>0</v>
      </c>
      <c r="Q36" s="23">
        <f t="shared" si="41"/>
        <v>0</v>
      </c>
    </row>
    <row r="37" spans="1:17" x14ac:dyDescent="0.2">
      <c r="A37" s="27"/>
      <c r="B37" s="28"/>
      <c r="C37" s="28"/>
      <c r="D37" s="29"/>
      <c r="E37" s="30"/>
      <c r="F37" s="28"/>
      <c r="G37" s="28"/>
      <c r="H37" s="63"/>
      <c r="J37" s="32">
        <f t="shared" si="0"/>
        <v>0</v>
      </c>
      <c r="K37" s="29">
        <f t="shared" si="1"/>
        <v>0</v>
      </c>
      <c r="L37" s="33">
        <f t="shared" si="2"/>
        <v>0</v>
      </c>
      <c r="N37" s="34">
        <f t="shared" ref="N37:Q37" si="42">$L37*(IF(EXACT(LEFT($G37),LEFT(N$1)),1,0))</f>
        <v>0</v>
      </c>
      <c r="O37" s="35">
        <f t="shared" si="42"/>
        <v>0</v>
      </c>
      <c r="P37" s="35">
        <f t="shared" si="42"/>
        <v>0</v>
      </c>
      <c r="Q37" s="36">
        <f t="shared" si="42"/>
        <v>0</v>
      </c>
    </row>
    <row r="38" spans="1:17" x14ac:dyDescent="0.2">
      <c r="A38" s="40"/>
      <c r="B38" s="41"/>
      <c r="C38" s="41"/>
      <c r="D38" s="42"/>
      <c r="E38" s="43"/>
      <c r="F38" s="41"/>
      <c r="G38" s="41"/>
      <c r="H38" s="44"/>
      <c r="J38" s="45">
        <f t="shared" si="0"/>
        <v>0</v>
      </c>
      <c r="K38" s="42">
        <f t="shared" si="1"/>
        <v>0</v>
      </c>
      <c r="L38" s="46">
        <f t="shared" si="2"/>
        <v>0</v>
      </c>
      <c r="N38" s="21">
        <f t="shared" ref="N38:Q38" si="43">$L38*(IF(EXACT(LEFT($G38),LEFT(N$1)),1,0))</f>
        <v>0</v>
      </c>
      <c r="O38" s="22">
        <f t="shared" si="43"/>
        <v>0</v>
      </c>
      <c r="P38" s="22">
        <f t="shared" si="43"/>
        <v>0</v>
      </c>
      <c r="Q38" s="23">
        <f t="shared" si="43"/>
        <v>0</v>
      </c>
    </row>
    <row r="39" spans="1:17" x14ac:dyDescent="0.2">
      <c r="A39" s="27"/>
      <c r="B39" s="28"/>
      <c r="C39" s="28"/>
      <c r="D39" s="29"/>
      <c r="E39" s="30"/>
      <c r="F39" s="28"/>
      <c r="G39" s="28"/>
      <c r="H39" s="63"/>
      <c r="J39" s="32">
        <f t="shared" si="0"/>
        <v>0</v>
      </c>
      <c r="K39" s="29">
        <f t="shared" si="1"/>
        <v>0</v>
      </c>
      <c r="L39" s="33">
        <f t="shared" si="2"/>
        <v>0</v>
      </c>
      <c r="N39" s="34">
        <f t="shared" ref="N39:Q39" si="44">$L39*(IF(EXACT(LEFT($G39),LEFT(N$1)),1,0))</f>
        <v>0</v>
      </c>
      <c r="O39" s="35">
        <f t="shared" si="44"/>
        <v>0</v>
      </c>
      <c r="P39" s="35">
        <f t="shared" si="44"/>
        <v>0</v>
      </c>
      <c r="Q39" s="36">
        <f t="shared" si="44"/>
        <v>0</v>
      </c>
    </row>
    <row r="40" spans="1:17" x14ac:dyDescent="0.2">
      <c r="A40" s="40"/>
      <c r="B40" s="41"/>
      <c r="C40" s="41"/>
      <c r="D40" s="42"/>
      <c r="E40" s="43"/>
      <c r="F40" s="41"/>
      <c r="G40" s="41"/>
      <c r="H40" s="44"/>
      <c r="J40" s="45">
        <f t="shared" si="0"/>
        <v>0</v>
      </c>
      <c r="K40" s="42">
        <f t="shared" si="1"/>
        <v>0</v>
      </c>
      <c r="L40" s="46">
        <f t="shared" si="2"/>
        <v>0</v>
      </c>
      <c r="N40" s="21">
        <f t="shared" ref="N40:Q40" si="45">$L40*(IF(EXACT(LEFT($G40),LEFT(N$1)),1,0))</f>
        <v>0</v>
      </c>
      <c r="O40" s="22">
        <f t="shared" si="45"/>
        <v>0</v>
      </c>
      <c r="P40" s="22">
        <f t="shared" si="45"/>
        <v>0</v>
      </c>
      <c r="Q40" s="23">
        <f t="shared" si="45"/>
        <v>0</v>
      </c>
    </row>
    <row r="41" spans="1:17" x14ac:dyDescent="0.2">
      <c r="A41" s="27"/>
      <c r="B41" s="28"/>
      <c r="C41" s="28"/>
      <c r="D41" s="29"/>
      <c r="E41" s="30"/>
      <c r="F41" s="28"/>
      <c r="G41" s="28"/>
      <c r="H41" s="63"/>
      <c r="J41" s="32">
        <f t="shared" si="0"/>
        <v>0</v>
      </c>
      <c r="K41" s="29">
        <f t="shared" si="1"/>
        <v>0</v>
      </c>
      <c r="L41" s="33">
        <f t="shared" si="2"/>
        <v>0</v>
      </c>
      <c r="N41" s="34">
        <f t="shared" ref="N41:Q41" si="46">$L41*(IF(EXACT(LEFT($G41),LEFT(N$1)),1,0))</f>
        <v>0</v>
      </c>
      <c r="O41" s="35">
        <f t="shared" si="46"/>
        <v>0</v>
      </c>
      <c r="P41" s="35">
        <f t="shared" si="46"/>
        <v>0</v>
      </c>
      <c r="Q41" s="36">
        <f t="shared" si="46"/>
        <v>0</v>
      </c>
    </row>
    <row r="42" spans="1:17" x14ac:dyDescent="0.2">
      <c r="A42" s="40"/>
      <c r="B42" s="41"/>
      <c r="C42" s="41"/>
      <c r="D42" s="42"/>
      <c r="E42" s="43"/>
      <c r="F42" s="41"/>
      <c r="G42" s="41"/>
      <c r="H42" s="44"/>
      <c r="J42" s="45">
        <f t="shared" si="0"/>
        <v>0</v>
      </c>
      <c r="K42" s="42">
        <f t="shared" si="1"/>
        <v>0</v>
      </c>
      <c r="L42" s="46">
        <f t="shared" si="2"/>
        <v>0</v>
      </c>
      <c r="N42" s="21">
        <f t="shared" ref="N42:Q42" si="47">$L42*(IF(EXACT(LEFT($G42),LEFT(N$1)),1,0))</f>
        <v>0</v>
      </c>
      <c r="O42" s="22">
        <f t="shared" si="47"/>
        <v>0</v>
      </c>
      <c r="P42" s="22">
        <f t="shared" si="47"/>
        <v>0</v>
      </c>
      <c r="Q42" s="23">
        <f t="shared" si="47"/>
        <v>0</v>
      </c>
    </row>
    <row r="43" spans="1:17" x14ac:dyDescent="0.2">
      <c r="A43" s="27"/>
      <c r="B43" s="28"/>
      <c r="C43" s="28"/>
      <c r="D43" s="29"/>
      <c r="E43" s="30"/>
      <c r="F43" s="28"/>
      <c r="G43" s="28"/>
      <c r="H43" s="63"/>
      <c r="J43" s="32">
        <f t="shared" si="0"/>
        <v>0</v>
      </c>
      <c r="K43" s="29">
        <f t="shared" si="1"/>
        <v>0</v>
      </c>
      <c r="L43" s="33">
        <f t="shared" si="2"/>
        <v>0</v>
      </c>
      <c r="N43" s="34">
        <f t="shared" ref="N43:Q43" si="48">$L43*(IF(EXACT(LEFT($G43),LEFT(N$1)),1,0))</f>
        <v>0</v>
      </c>
      <c r="O43" s="35">
        <f t="shared" si="48"/>
        <v>0</v>
      </c>
      <c r="P43" s="35">
        <f t="shared" si="48"/>
        <v>0</v>
      </c>
      <c r="Q43" s="36">
        <f t="shared" si="48"/>
        <v>0</v>
      </c>
    </row>
    <row r="44" spans="1:17" x14ac:dyDescent="0.2">
      <c r="A44" s="40"/>
      <c r="B44" s="41"/>
      <c r="C44" s="41"/>
      <c r="D44" s="42"/>
      <c r="E44" s="43"/>
      <c r="F44" s="41"/>
      <c r="G44" s="41"/>
      <c r="H44" s="44"/>
      <c r="J44" s="45">
        <f t="shared" si="0"/>
        <v>0</v>
      </c>
      <c r="K44" s="42">
        <f t="shared" si="1"/>
        <v>0</v>
      </c>
      <c r="L44" s="46">
        <f t="shared" si="2"/>
        <v>0</v>
      </c>
      <c r="N44" s="21">
        <f t="shared" ref="N44:Q44" si="49">$L44*(IF(EXACT(LEFT($G44),LEFT(N$1)),1,0))</f>
        <v>0</v>
      </c>
      <c r="O44" s="22">
        <f t="shared" si="49"/>
        <v>0</v>
      </c>
      <c r="P44" s="22">
        <f t="shared" si="49"/>
        <v>0</v>
      </c>
      <c r="Q44" s="23">
        <f t="shared" si="49"/>
        <v>0</v>
      </c>
    </row>
    <row r="45" spans="1:17" x14ac:dyDescent="0.2">
      <c r="A45" s="27"/>
      <c r="B45" s="28"/>
      <c r="C45" s="28"/>
      <c r="D45" s="29"/>
      <c r="E45" s="30"/>
      <c r="F45" s="28"/>
      <c r="G45" s="28"/>
      <c r="H45" s="63"/>
      <c r="J45" s="32">
        <f t="shared" si="0"/>
        <v>0</v>
      </c>
      <c r="K45" s="29">
        <f t="shared" si="1"/>
        <v>0</v>
      </c>
      <c r="L45" s="33">
        <f t="shared" si="2"/>
        <v>0</v>
      </c>
      <c r="N45" s="34">
        <f t="shared" ref="N45:Q45" si="50">$L45*(IF(EXACT(LEFT($G45),LEFT(N$1)),1,0))</f>
        <v>0</v>
      </c>
      <c r="O45" s="35">
        <f t="shared" si="50"/>
        <v>0</v>
      </c>
      <c r="P45" s="35">
        <f t="shared" si="50"/>
        <v>0</v>
      </c>
      <c r="Q45" s="36">
        <f t="shared" si="50"/>
        <v>0</v>
      </c>
    </row>
    <row r="46" spans="1:17" x14ac:dyDescent="0.2">
      <c r="A46" s="40"/>
      <c r="B46" s="41"/>
      <c r="C46" s="41"/>
      <c r="D46" s="42"/>
      <c r="E46" s="43"/>
      <c r="F46" s="41"/>
      <c r="G46" s="41"/>
      <c r="H46" s="44"/>
      <c r="J46" s="45">
        <f t="shared" si="0"/>
        <v>0</v>
      </c>
      <c r="K46" s="42">
        <f t="shared" si="1"/>
        <v>0</v>
      </c>
      <c r="L46" s="46">
        <f t="shared" si="2"/>
        <v>0</v>
      </c>
      <c r="N46" s="21">
        <f t="shared" ref="N46:Q46" si="51">$L46*(IF(EXACT(LEFT($G46),LEFT(N$1)),1,0))</f>
        <v>0</v>
      </c>
      <c r="O46" s="22">
        <f t="shared" si="51"/>
        <v>0</v>
      </c>
      <c r="P46" s="22">
        <f t="shared" si="51"/>
        <v>0</v>
      </c>
      <c r="Q46" s="23">
        <f t="shared" si="51"/>
        <v>0</v>
      </c>
    </row>
    <row r="47" spans="1:17" x14ac:dyDescent="0.2">
      <c r="A47" s="27"/>
      <c r="B47" s="28"/>
      <c r="C47" s="28"/>
      <c r="D47" s="29"/>
      <c r="E47" s="30"/>
      <c r="F47" s="28"/>
      <c r="G47" s="28"/>
      <c r="H47" s="63"/>
      <c r="J47" s="32">
        <f t="shared" si="0"/>
        <v>0</v>
      </c>
      <c r="K47" s="29">
        <f t="shared" si="1"/>
        <v>0</v>
      </c>
      <c r="L47" s="33">
        <f t="shared" si="2"/>
        <v>0</v>
      </c>
      <c r="N47" s="34">
        <f t="shared" ref="N47:Q47" si="52">$L47*(IF(EXACT(LEFT($G47),LEFT(N$1)),1,0))</f>
        <v>0</v>
      </c>
      <c r="O47" s="35">
        <f t="shared" si="52"/>
        <v>0</v>
      </c>
      <c r="P47" s="35">
        <f t="shared" si="52"/>
        <v>0</v>
      </c>
      <c r="Q47" s="36">
        <f t="shared" si="52"/>
        <v>0</v>
      </c>
    </row>
    <row r="48" spans="1:17" x14ac:dyDescent="0.2">
      <c r="A48" s="40"/>
      <c r="B48" s="41"/>
      <c r="C48" s="41"/>
      <c r="D48" s="42"/>
      <c r="E48" s="43"/>
      <c r="F48" s="41"/>
      <c r="G48" s="41"/>
      <c r="H48" s="44"/>
      <c r="J48" s="45">
        <f t="shared" si="0"/>
        <v>0</v>
      </c>
      <c r="K48" s="42">
        <f t="shared" si="1"/>
        <v>0</v>
      </c>
      <c r="L48" s="46">
        <f t="shared" si="2"/>
        <v>0</v>
      </c>
      <c r="N48" s="21">
        <f t="shared" ref="N48:Q48" si="53">$L48*(IF(EXACT(LEFT($G48),LEFT(N$1)),1,0))</f>
        <v>0</v>
      </c>
      <c r="O48" s="22">
        <f t="shared" si="53"/>
        <v>0</v>
      </c>
      <c r="P48" s="22">
        <f t="shared" si="53"/>
        <v>0</v>
      </c>
      <c r="Q48" s="23">
        <f t="shared" si="53"/>
        <v>0</v>
      </c>
    </row>
    <row r="49" spans="1:17" x14ac:dyDescent="0.2">
      <c r="A49" s="27"/>
      <c r="B49" s="28"/>
      <c r="C49" s="28"/>
      <c r="D49" s="29"/>
      <c r="E49" s="30"/>
      <c r="F49" s="28"/>
      <c r="G49" s="28"/>
      <c r="H49" s="63"/>
      <c r="J49" s="32">
        <f t="shared" si="0"/>
        <v>0</v>
      </c>
      <c r="K49" s="29">
        <f t="shared" si="1"/>
        <v>0</v>
      </c>
      <c r="L49" s="33">
        <f t="shared" si="2"/>
        <v>0</v>
      </c>
      <c r="N49" s="34">
        <f t="shared" ref="N49:Q49" si="54">$L49*(IF(EXACT(LEFT($G49),LEFT(N$1)),1,0))</f>
        <v>0</v>
      </c>
      <c r="O49" s="35">
        <f t="shared" si="54"/>
        <v>0</v>
      </c>
      <c r="P49" s="35">
        <f t="shared" si="54"/>
        <v>0</v>
      </c>
      <c r="Q49" s="36">
        <f t="shared" si="54"/>
        <v>0</v>
      </c>
    </row>
    <row r="50" spans="1:17" x14ac:dyDescent="0.2">
      <c r="A50" s="40"/>
      <c r="B50" s="41"/>
      <c r="C50" s="41"/>
      <c r="D50" s="42"/>
      <c r="E50" s="43"/>
      <c r="F50" s="41"/>
      <c r="G50" s="41"/>
      <c r="H50" s="44"/>
      <c r="J50" s="45">
        <f t="shared" si="0"/>
        <v>0</v>
      </c>
      <c r="K50" s="42">
        <f t="shared" si="1"/>
        <v>0</v>
      </c>
      <c r="L50" s="46">
        <f t="shared" si="2"/>
        <v>0</v>
      </c>
      <c r="N50" s="21">
        <f t="shared" ref="N50:Q50" si="55">$L50*(IF(EXACT(LEFT($G50),LEFT(N$1)),1,0))</f>
        <v>0</v>
      </c>
      <c r="O50" s="22">
        <f t="shared" si="55"/>
        <v>0</v>
      </c>
      <c r="P50" s="22">
        <f t="shared" si="55"/>
        <v>0</v>
      </c>
      <c r="Q50" s="23">
        <f t="shared" si="55"/>
        <v>0</v>
      </c>
    </row>
    <row r="51" spans="1:17" x14ac:dyDescent="0.2">
      <c r="A51" s="27"/>
      <c r="B51" s="28"/>
      <c r="C51" s="28"/>
      <c r="D51" s="29"/>
      <c r="E51" s="30"/>
      <c r="F51" s="28"/>
      <c r="G51" s="28"/>
      <c r="H51" s="63"/>
      <c r="J51" s="32">
        <f t="shared" si="0"/>
        <v>0</v>
      </c>
      <c r="K51" s="29">
        <f t="shared" si="1"/>
        <v>0</v>
      </c>
      <c r="L51" s="33">
        <f t="shared" si="2"/>
        <v>0</v>
      </c>
      <c r="N51" s="34">
        <f t="shared" ref="N51:Q51" si="56">$L51*(IF(EXACT(LEFT($G51),LEFT(N$1)),1,0))</f>
        <v>0</v>
      </c>
      <c r="O51" s="35">
        <f t="shared" si="56"/>
        <v>0</v>
      </c>
      <c r="P51" s="35">
        <f t="shared" si="56"/>
        <v>0</v>
      </c>
      <c r="Q51" s="36">
        <f t="shared" si="56"/>
        <v>0</v>
      </c>
    </row>
    <row r="52" spans="1:17" x14ac:dyDescent="0.2">
      <c r="A52" s="40"/>
      <c r="B52" s="41"/>
      <c r="C52" s="41"/>
      <c r="D52" s="42"/>
      <c r="E52" s="43"/>
      <c r="F52" s="41"/>
      <c r="G52" s="41"/>
      <c r="H52" s="44"/>
      <c r="J52" s="45">
        <f t="shared" si="0"/>
        <v>0</v>
      </c>
      <c r="K52" s="42">
        <f t="shared" si="1"/>
        <v>0</v>
      </c>
      <c r="L52" s="46">
        <f t="shared" si="2"/>
        <v>0</v>
      </c>
      <c r="N52" s="21">
        <f t="shared" ref="N52:Q52" si="57">$L52*(IF(EXACT(LEFT($G52),LEFT(N$1)),1,0))</f>
        <v>0</v>
      </c>
      <c r="O52" s="22">
        <f t="shared" si="57"/>
        <v>0</v>
      </c>
      <c r="P52" s="22">
        <f t="shared" si="57"/>
        <v>0</v>
      </c>
      <c r="Q52" s="23">
        <f t="shared" si="57"/>
        <v>0</v>
      </c>
    </row>
    <row r="53" spans="1:17" x14ac:dyDescent="0.2">
      <c r="A53" s="27"/>
      <c r="B53" s="28"/>
      <c r="C53" s="28"/>
      <c r="D53" s="29"/>
      <c r="E53" s="30"/>
      <c r="F53" s="28"/>
      <c r="G53" s="28"/>
      <c r="H53" s="63"/>
      <c r="J53" s="32">
        <f t="shared" si="0"/>
        <v>0</v>
      </c>
      <c r="K53" s="29">
        <f t="shared" si="1"/>
        <v>0</v>
      </c>
      <c r="L53" s="33">
        <f t="shared" si="2"/>
        <v>0</v>
      </c>
      <c r="N53" s="34">
        <f t="shared" ref="N53:Q53" si="58">$L53*(IF(EXACT(LEFT($G53),LEFT(N$1)),1,0))</f>
        <v>0</v>
      </c>
      <c r="O53" s="35">
        <f t="shared" si="58"/>
        <v>0</v>
      </c>
      <c r="P53" s="35">
        <f t="shared" si="58"/>
        <v>0</v>
      </c>
      <c r="Q53" s="36">
        <f t="shared" si="58"/>
        <v>0</v>
      </c>
    </row>
    <row r="54" spans="1:17" x14ac:dyDescent="0.2">
      <c r="A54" s="40"/>
      <c r="B54" s="41"/>
      <c r="C54" s="41"/>
      <c r="D54" s="42"/>
      <c r="E54" s="43"/>
      <c r="F54" s="41"/>
      <c r="G54" s="41"/>
      <c r="H54" s="44"/>
      <c r="J54" s="45">
        <f t="shared" si="0"/>
        <v>0</v>
      </c>
      <c r="K54" s="42">
        <f t="shared" si="1"/>
        <v>0</v>
      </c>
      <c r="L54" s="46">
        <f t="shared" si="2"/>
        <v>0</v>
      </c>
      <c r="N54" s="21">
        <f t="shared" ref="N54:Q54" si="59">$L54*(IF(EXACT(LEFT($G54),LEFT(N$1)),1,0))</f>
        <v>0</v>
      </c>
      <c r="O54" s="22">
        <f t="shared" si="59"/>
        <v>0</v>
      </c>
      <c r="P54" s="22">
        <f t="shared" si="59"/>
        <v>0</v>
      </c>
      <c r="Q54" s="23">
        <f t="shared" si="59"/>
        <v>0</v>
      </c>
    </row>
    <row r="55" spans="1:17" x14ac:dyDescent="0.2">
      <c r="A55" s="27"/>
      <c r="B55" s="28"/>
      <c r="C55" s="28"/>
      <c r="D55" s="29"/>
      <c r="E55" s="30"/>
      <c r="F55" s="28"/>
      <c r="G55" s="28"/>
      <c r="H55" s="63"/>
      <c r="J55" s="32">
        <f t="shared" si="0"/>
        <v>0</v>
      </c>
      <c r="K55" s="29">
        <f t="shared" si="1"/>
        <v>0</v>
      </c>
      <c r="L55" s="33">
        <f t="shared" si="2"/>
        <v>0</v>
      </c>
      <c r="N55" s="34">
        <f t="shared" ref="N55:Q55" si="60">$L55*(IF(EXACT(LEFT($G55),LEFT(N$1)),1,0))</f>
        <v>0</v>
      </c>
      <c r="O55" s="35">
        <f t="shared" si="60"/>
        <v>0</v>
      </c>
      <c r="P55" s="35">
        <f t="shared" si="60"/>
        <v>0</v>
      </c>
      <c r="Q55" s="36">
        <f t="shared" si="60"/>
        <v>0</v>
      </c>
    </row>
    <row r="56" spans="1:17" x14ac:dyDescent="0.2">
      <c r="A56" s="40"/>
      <c r="B56" s="41"/>
      <c r="C56" s="41"/>
      <c r="D56" s="42"/>
      <c r="E56" s="43"/>
      <c r="F56" s="41"/>
      <c r="G56" s="41"/>
      <c r="H56" s="44"/>
      <c r="J56" s="45">
        <f t="shared" si="0"/>
        <v>0</v>
      </c>
      <c r="K56" s="42">
        <f t="shared" si="1"/>
        <v>0</v>
      </c>
      <c r="L56" s="46">
        <f t="shared" si="2"/>
        <v>0</v>
      </c>
      <c r="N56" s="21">
        <f t="shared" ref="N56:Q56" si="61">$L56*(IF(EXACT(LEFT($G56),LEFT(N$1)),1,0))</f>
        <v>0</v>
      </c>
      <c r="O56" s="22">
        <f t="shared" si="61"/>
        <v>0</v>
      </c>
      <c r="P56" s="22">
        <f t="shared" si="61"/>
        <v>0</v>
      </c>
      <c r="Q56" s="23">
        <f t="shared" si="61"/>
        <v>0</v>
      </c>
    </row>
    <row r="57" spans="1:17" x14ac:dyDescent="0.2">
      <c r="A57" s="27"/>
      <c r="B57" s="28"/>
      <c r="C57" s="28"/>
      <c r="D57" s="29"/>
      <c r="E57" s="30"/>
      <c r="F57" s="28"/>
      <c r="G57" s="28"/>
      <c r="H57" s="63"/>
      <c r="J57" s="32">
        <f t="shared" si="0"/>
        <v>0</v>
      </c>
      <c r="K57" s="29">
        <f t="shared" si="1"/>
        <v>0</v>
      </c>
      <c r="L57" s="33">
        <f t="shared" si="2"/>
        <v>0</v>
      </c>
      <c r="N57" s="34">
        <f t="shared" ref="N57:Q57" si="62">$L57*(IF(EXACT(LEFT($G57),LEFT(N$1)),1,0))</f>
        <v>0</v>
      </c>
      <c r="O57" s="35">
        <f t="shared" si="62"/>
        <v>0</v>
      </c>
      <c r="P57" s="35">
        <f t="shared" si="62"/>
        <v>0</v>
      </c>
      <c r="Q57" s="36">
        <f t="shared" si="62"/>
        <v>0</v>
      </c>
    </row>
    <row r="58" spans="1:17" x14ac:dyDescent="0.2">
      <c r="A58" s="40"/>
      <c r="B58" s="41"/>
      <c r="C58" s="41"/>
      <c r="D58" s="42"/>
      <c r="E58" s="43"/>
      <c r="F58" s="41"/>
      <c r="G58" s="41"/>
      <c r="H58" s="44"/>
      <c r="J58" s="45">
        <f t="shared" si="0"/>
        <v>0</v>
      </c>
      <c r="K58" s="42">
        <f t="shared" si="1"/>
        <v>0</v>
      </c>
      <c r="L58" s="46">
        <f t="shared" si="2"/>
        <v>0</v>
      </c>
      <c r="N58" s="21">
        <f t="shared" ref="N58:Q58" si="63">$L58*(IF(EXACT(LEFT($G58),LEFT(N$1)),1,0))</f>
        <v>0</v>
      </c>
      <c r="O58" s="22">
        <f t="shared" si="63"/>
        <v>0</v>
      </c>
      <c r="P58" s="22">
        <f t="shared" si="63"/>
        <v>0</v>
      </c>
      <c r="Q58" s="23">
        <f t="shared" si="63"/>
        <v>0</v>
      </c>
    </row>
    <row r="59" spans="1:17" x14ac:dyDescent="0.2">
      <c r="A59" s="27"/>
      <c r="B59" s="28"/>
      <c r="C59" s="28"/>
      <c r="D59" s="29"/>
      <c r="E59" s="30"/>
      <c r="F59" s="28"/>
      <c r="G59" s="28"/>
      <c r="H59" s="63"/>
      <c r="J59" s="32">
        <f t="shared" si="0"/>
        <v>0</v>
      </c>
      <c r="K59" s="29">
        <f t="shared" si="1"/>
        <v>0</v>
      </c>
      <c r="L59" s="33">
        <f t="shared" si="2"/>
        <v>0</v>
      </c>
      <c r="N59" s="34">
        <f t="shared" ref="N59:Q59" si="64">$L59*(IF(EXACT(LEFT($G59),LEFT(N$1)),1,0))</f>
        <v>0</v>
      </c>
      <c r="O59" s="35">
        <f t="shared" si="64"/>
        <v>0</v>
      </c>
      <c r="P59" s="35">
        <f t="shared" si="64"/>
        <v>0</v>
      </c>
      <c r="Q59" s="36">
        <f t="shared" si="64"/>
        <v>0</v>
      </c>
    </row>
    <row r="60" spans="1:17" x14ac:dyDescent="0.2">
      <c r="A60" s="40"/>
      <c r="B60" s="41"/>
      <c r="C60" s="41"/>
      <c r="D60" s="42"/>
      <c r="E60" s="43"/>
      <c r="F60" s="41"/>
      <c r="G60" s="41"/>
      <c r="H60" s="44"/>
      <c r="J60" s="45">
        <f t="shared" si="0"/>
        <v>0</v>
      </c>
      <c r="K60" s="42">
        <f t="shared" si="1"/>
        <v>0</v>
      </c>
      <c r="L60" s="46">
        <f t="shared" si="2"/>
        <v>0</v>
      </c>
      <c r="N60" s="21">
        <f t="shared" ref="N60:Q60" si="65">$L60*(IF(EXACT(LEFT($G60),LEFT(N$1)),1,0))</f>
        <v>0</v>
      </c>
      <c r="O60" s="22">
        <f t="shared" si="65"/>
        <v>0</v>
      </c>
      <c r="P60" s="22">
        <f t="shared" si="65"/>
        <v>0</v>
      </c>
      <c r="Q60" s="23">
        <f t="shared" si="65"/>
        <v>0</v>
      </c>
    </row>
    <row r="61" spans="1:17" x14ac:dyDescent="0.2">
      <c r="A61" s="27"/>
      <c r="B61" s="28"/>
      <c r="C61" s="28"/>
      <c r="D61" s="29"/>
      <c r="E61" s="30"/>
      <c r="F61" s="28"/>
      <c r="G61" s="28"/>
      <c r="H61" s="63"/>
      <c r="J61" s="32">
        <f t="shared" si="0"/>
        <v>0</v>
      </c>
      <c r="K61" s="29">
        <f t="shared" si="1"/>
        <v>0</v>
      </c>
      <c r="L61" s="33">
        <f t="shared" si="2"/>
        <v>0</v>
      </c>
      <c r="N61" s="34">
        <f t="shared" ref="N61:Q61" si="66">$L61*(IF(EXACT(LEFT($G61),LEFT(N$1)),1,0))</f>
        <v>0</v>
      </c>
      <c r="O61" s="35">
        <f t="shared" si="66"/>
        <v>0</v>
      </c>
      <c r="P61" s="35">
        <f t="shared" si="66"/>
        <v>0</v>
      </c>
      <c r="Q61" s="36">
        <f t="shared" si="66"/>
        <v>0</v>
      </c>
    </row>
    <row r="62" spans="1:17" x14ac:dyDescent="0.2">
      <c r="A62" s="40"/>
      <c r="B62" s="41"/>
      <c r="C62" s="41"/>
      <c r="D62" s="42"/>
      <c r="E62" s="43"/>
      <c r="F62" s="41"/>
      <c r="G62" s="41"/>
      <c r="H62" s="44"/>
      <c r="J62" s="45">
        <f t="shared" si="0"/>
        <v>0</v>
      </c>
      <c r="K62" s="42">
        <f t="shared" si="1"/>
        <v>0</v>
      </c>
      <c r="L62" s="46">
        <f t="shared" si="2"/>
        <v>0</v>
      </c>
      <c r="N62" s="21">
        <f t="shared" ref="N62:Q62" si="67">$L62*(IF(EXACT(LEFT($G62),LEFT(N$1)),1,0))</f>
        <v>0</v>
      </c>
      <c r="O62" s="22">
        <f t="shared" si="67"/>
        <v>0</v>
      </c>
      <c r="P62" s="22">
        <f t="shared" si="67"/>
        <v>0</v>
      </c>
      <c r="Q62" s="23">
        <f t="shared" si="67"/>
        <v>0</v>
      </c>
    </row>
    <row r="63" spans="1:17" x14ac:dyDescent="0.2">
      <c r="A63" s="27"/>
      <c r="B63" s="28"/>
      <c r="C63" s="28"/>
      <c r="D63" s="29"/>
      <c r="E63" s="30"/>
      <c r="F63" s="28"/>
      <c r="G63" s="28"/>
      <c r="H63" s="63"/>
      <c r="J63" s="32">
        <f t="shared" si="0"/>
        <v>0</v>
      </c>
      <c r="K63" s="29">
        <f t="shared" si="1"/>
        <v>0</v>
      </c>
      <c r="L63" s="33">
        <f t="shared" si="2"/>
        <v>0</v>
      </c>
      <c r="N63" s="34">
        <f t="shared" ref="N63:Q63" si="68">$L63*(IF(EXACT(LEFT($G63),LEFT(N$1)),1,0))</f>
        <v>0</v>
      </c>
      <c r="O63" s="35">
        <f t="shared" si="68"/>
        <v>0</v>
      </c>
      <c r="P63" s="35">
        <f t="shared" si="68"/>
        <v>0</v>
      </c>
      <c r="Q63" s="36">
        <f t="shared" si="68"/>
        <v>0</v>
      </c>
    </row>
    <row r="64" spans="1:17" x14ac:dyDescent="0.2">
      <c r="A64" s="40"/>
      <c r="B64" s="41"/>
      <c r="C64" s="41"/>
      <c r="D64" s="42"/>
      <c r="E64" s="43"/>
      <c r="F64" s="41"/>
      <c r="G64" s="41"/>
      <c r="H64" s="44"/>
      <c r="J64" s="45">
        <f t="shared" si="0"/>
        <v>0</v>
      </c>
      <c r="K64" s="42">
        <f t="shared" si="1"/>
        <v>0</v>
      </c>
      <c r="L64" s="46">
        <f t="shared" si="2"/>
        <v>0</v>
      </c>
      <c r="N64" s="21">
        <f t="shared" ref="N64:Q64" si="69">$L64*(IF(EXACT(LEFT($G64),LEFT(N$1)),1,0))</f>
        <v>0</v>
      </c>
      <c r="O64" s="22">
        <f t="shared" si="69"/>
        <v>0</v>
      </c>
      <c r="P64" s="22">
        <f t="shared" si="69"/>
        <v>0</v>
      </c>
      <c r="Q64" s="23">
        <f t="shared" si="69"/>
        <v>0</v>
      </c>
    </row>
    <row r="65" spans="1:17" x14ac:dyDescent="0.2">
      <c r="A65" s="27"/>
      <c r="B65" s="28"/>
      <c r="C65" s="28"/>
      <c r="D65" s="29"/>
      <c r="E65" s="30"/>
      <c r="F65" s="28"/>
      <c r="G65" s="28"/>
      <c r="H65" s="63"/>
      <c r="J65" s="32">
        <f t="shared" si="0"/>
        <v>0</v>
      </c>
      <c r="K65" s="29">
        <f t="shared" si="1"/>
        <v>0</v>
      </c>
      <c r="L65" s="33">
        <f t="shared" si="2"/>
        <v>0</v>
      </c>
      <c r="N65" s="34">
        <f t="shared" ref="N65:Q65" si="70">$L65*(IF(EXACT(LEFT($G65),LEFT(N$1)),1,0))</f>
        <v>0</v>
      </c>
      <c r="O65" s="35">
        <f t="shared" si="70"/>
        <v>0</v>
      </c>
      <c r="P65" s="35">
        <f t="shared" si="70"/>
        <v>0</v>
      </c>
      <c r="Q65" s="36">
        <f t="shared" si="70"/>
        <v>0</v>
      </c>
    </row>
    <row r="66" spans="1:17" x14ac:dyDescent="0.2">
      <c r="A66" s="40"/>
      <c r="B66" s="41"/>
      <c r="C66" s="41"/>
      <c r="D66" s="42"/>
      <c r="E66" s="43"/>
      <c r="F66" s="41"/>
      <c r="G66" s="41"/>
      <c r="H66" s="44"/>
      <c r="J66" s="45">
        <f t="shared" si="0"/>
        <v>0</v>
      </c>
      <c r="K66" s="42">
        <f t="shared" si="1"/>
        <v>0</v>
      </c>
      <c r="L66" s="46">
        <f t="shared" si="2"/>
        <v>0</v>
      </c>
      <c r="N66" s="21">
        <f t="shared" ref="N66:Q66" si="71">$L66*(IF(EXACT(LEFT($G66),LEFT(N$1)),1,0))</f>
        <v>0</v>
      </c>
      <c r="O66" s="22">
        <f t="shared" si="71"/>
        <v>0</v>
      </c>
      <c r="P66" s="22">
        <f t="shared" si="71"/>
        <v>0</v>
      </c>
      <c r="Q66" s="23">
        <f t="shared" si="71"/>
        <v>0</v>
      </c>
    </row>
    <row r="67" spans="1:17" x14ac:dyDescent="0.2">
      <c r="A67" s="27"/>
      <c r="B67" s="28"/>
      <c r="C67" s="28"/>
      <c r="D67" s="29"/>
      <c r="E67" s="30"/>
      <c r="F67" s="28"/>
      <c r="G67" s="28"/>
      <c r="H67" s="63"/>
      <c r="J67" s="32">
        <f t="shared" si="0"/>
        <v>0</v>
      </c>
      <c r="K67" s="29">
        <f t="shared" si="1"/>
        <v>0</v>
      </c>
      <c r="L67" s="33">
        <f t="shared" si="2"/>
        <v>0</v>
      </c>
      <c r="N67" s="34">
        <f t="shared" ref="N67:Q67" si="72">$L67*(IF(EXACT(LEFT($G67),LEFT(N$1)),1,0))</f>
        <v>0</v>
      </c>
      <c r="O67" s="35">
        <f t="shared" si="72"/>
        <v>0</v>
      </c>
      <c r="P67" s="35">
        <f t="shared" si="72"/>
        <v>0</v>
      </c>
      <c r="Q67" s="36">
        <f t="shared" si="72"/>
        <v>0</v>
      </c>
    </row>
    <row r="68" spans="1:17" x14ac:dyDescent="0.2">
      <c r="A68" s="40"/>
      <c r="B68" s="41"/>
      <c r="C68" s="41"/>
      <c r="D68" s="42"/>
      <c r="E68" s="43"/>
      <c r="F68" s="41"/>
      <c r="G68" s="41"/>
      <c r="H68" s="44"/>
      <c r="J68" s="45">
        <f t="shared" si="0"/>
        <v>0</v>
      </c>
      <c r="K68" s="42">
        <f t="shared" si="1"/>
        <v>0</v>
      </c>
      <c r="L68" s="46">
        <f t="shared" si="2"/>
        <v>0</v>
      </c>
      <c r="N68" s="21">
        <f t="shared" ref="N68:Q68" si="73">$L68*(IF(EXACT(LEFT($G68),LEFT(N$1)),1,0))</f>
        <v>0</v>
      </c>
      <c r="O68" s="22">
        <f t="shared" si="73"/>
        <v>0</v>
      </c>
      <c r="P68" s="22">
        <f t="shared" si="73"/>
        <v>0</v>
      </c>
      <c r="Q68" s="23">
        <f t="shared" si="73"/>
        <v>0</v>
      </c>
    </row>
    <row r="69" spans="1:17" x14ac:dyDescent="0.2">
      <c r="A69" s="27"/>
      <c r="B69" s="28"/>
      <c r="C69" s="28"/>
      <c r="D69" s="29"/>
      <c r="E69" s="30"/>
      <c r="F69" s="28"/>
      <c r="G69" s="28"/>
      <c r="H69" s="63"/>
      <c r="J69" s="32">
        <f t="shared" si="0"/>
        <v>0</v>
      </c>
      <c r="K69" s="29">
        <f t="shared" si="1"/>
        <v>0</v>
      </c>
      <c r="L69" s="33">
        <f t="shared" si="2"/>
        <v>0</v>
      </c>
      <c r="N69" s="34">
        <f t="shared" ref="N69:Q69" si="74">$L69*(IF(EXACT(LEFT($G69),LEFT(N$1)),1,0))</f>
        <v>0</v>
      </c>
      <c r="O69" s="35">
        <f t="shared" si="74"/>
        <v>0</v>
      </c>
      <c r="P69" s="35">
        <f t="shared" si="74"/>
        <v>0</v>
      </c>
      <c r="Q69" s="36">
        <f t="shared" si="74"/>
        <v>0</v>
      </c>
    </row>
    <row r="70" spans="1:17" x14ac:dyDescent="0.2">
      <c r="A70" s="40"/>
      <c r="B70" s="41"/>
      <c r="C70" s="41"/>
      <c r="D70" s="42"/>
      <c r="E70" s="43"/>
      <c r="F70" s="41"/>
      <c r="G70" s="41"/>
      <c r="H70" s="44"/>
      <c r="J70" s="45">
        <f t="shared" si="0"/>
        <v>0</v>
      </c>
      <c r="K70" s="42">
        <f t="shared" si="1"/>
        <v>0</v>
      </c>
      <c r="L70" s="46">
        <f t="shared" si="2"/>
        <v>0</v>
      </c>
      <c r="N70" s="21">
        <f t="shared" ref="N70:Q70" si="75">$L70*(IF(EXACT(LEFT($G70),LEFT(N$1)),1,0))</f>
        <v>0</v>
      </c>
      <c r="O70" s="22">
        <f t="shared" si="75"/>
        <v>0</v>
      </c>
      <c r="P70" s="22">
        <f t="shared" si="75"/>
        <v>0</v>
      </c>
      <c r="Q70" s="23">
        <f t="shared" si="75"/>
        <v>0</v>
      </c>
    </row>
    <row r="71" spans="1:17" x14ac:dyDescent="0.2">
      <c r="A71" s="27"/>
      <c r="B71" s="28"/>
      <c r="C71" s="28"/>
      <c r="D71" s="29"/>
      <c r="E71" s="30"/>
      <c r="F71" s="28"/>
      <c r="G71" s="28"/>
      <c r="H71" s="63"/>
      <c r="J71" s="32">
        <f t="shared" si="0"/>
        <v>0</v>
      </c>
      <c r="K71" s="29">
        <f t="shared" si="1"/>
        <v>0</v>
      </c>
      <c r="L71" s="33">
        <f t="shared" si="2"/>
        <v>0</v>
      </c>
      <c r="N71" s="34">
        <f t="shared" ref="N71:Q71" si="76">$L71*(IF(EXACT(LEFT($G71),LEFT(N$1)),1,0))</f>
        <v>0</v>
      </c>
      <c r="O71" s="35">
        <f t="shared" si="76"/>
        <v>0</v>
      </c>
      <c r="P71" s="35">
        <f t="shared" si="76"/>
        <v>0</v>
      </c>
      <c r="Q71" s="36">
        <f t="shared" si="76"/>
        <v>0</v>
      </c>
    </row>
    <row r="72" spans="1:17" x14ac:dyDescent="0.2">
      <c r="A72" s="40"/>
      <c r="B72" s="41"/>
      <c r="C72" s="41"/>
      <c r="D72" s="42"/>
      <c r="E72" s="43"/>
      <c r="F72" s="41"/>
      <c r="G72" s="41"/>
      <c r="H72" s="44"/>
      <c r="J72" s="45">
        <f t="shared" si="0"/>
        <v>0</v>
      </c>
      <c r="K72" s="42">
        <f t="shared" si="1"/>
        <v>0</v>
      </c>
      <c r="L72" s="46">
        <f t="shared" si="2"/>
        <v>0</v>
      </c>
      <c r="N72" s="21">
        <f t="shared" ref="N72:Q72" si="77">$L72*(IF(EXACT(LEFT($G72),LEFT(N$1)),1,0))</f>
        <v>0</v>
      </c>
      <c r="O72" s="22">
        <f t="shared" si="77"/>
        <v>0</v>
      </c>
      <c r="P72" s="22">
        <f t="shared" si="77"/>
        <v>0</v>
      </c>
      <c r="Q72" s="23">
        <f t="shared" si="77"/>
        <v>0</v>
      </c>
    </row>
    <row r="73" spans="1:17" x14ac:dyDescent="0.2">
      <c r="A73" s="27"/>
      <c r="B73" s="28"/>
      <c r="C73" s="28"/>
      <c r="D73" s="29"/>
      <c r="E73" s="30"/>
      <c r="F73" s="28"/>
      <c r="G73" s="28"/>
      <c r="H73" s="63"/>
      <c r="J73" s="32">
        <f t="shared" si="0"/>
        <v>0</v>
      </c>
      <c r="K73" s="29">
        <f t="shared" si="1"/>
        <v>0</v>
      </c>
      <c r="L73" s="33">
        <f t="shared" si="2"/>
        <v>0</v>
      </c>
      <c r="N73" s="34">
        <f t="shared" ref="N73:Q73" si="78">$L73*(IF(EXACT(LEFT($G73),LEFT(N$1)),1,0))</f>
        <v>0</v>
      </c>
      <c r="O73" s="35">
        <f t="shared" si="78"/>
        <v>0</v>
      </c>
      <c r="P73" s="35">
        <f t="shared" si="78"/>
        <v>0</v>
      </c>
      <c r="Q73" s="36">
        <f t="shared" si="78"/>
        <v>0</v>
      </c>
    </row>
    <row r="74" spans="1:17" x14ac:dyDescent="0.2">
      <c r="A74" s="40"/>
      <c r="B74" s="41"/>
      <c r="C74" s="41"/>
      <c r="D74" s="42"/>
      <c r="E74" s="43"/>
      <c r="F74" s="41"/>
      <c r="G74" s="41"/>
      <c r="H74" s="44"/>
      <c r="J74" s="45">
        <f t="shared" si="0"/>
        <v>0</v>
      </c>
      <c r="K74" s="42">
        <f t="shared" si="1"/>
        <v>0</v>
      </c>
      <c r="L74" s="46">
        <f t="shared" si="2"/>
        <v>0</v>
      </c>
      <c r="N74" s="21">
        <f t="shared" ref="N74:Q74" si="79">$L74*(IF(EXACT(LEFT($G74),LEFT(N$1)),1,0))</f>
        <v>0</v>
      </c>
      <c r="O74" s="22">
        <f t="shared" si="79"/>
        <v>0</v>
      </c>
      <c r="P74" s="22">
        <f t="shared" si="79"/>
        <v>0</v>
      </c>
      <c r="Q74" s="23">
        <f t="shared" si="79"/>
        <v>0</v>
      </c>
    </row>
    <row r="75" spans="1:17" x14ac:dyDescent="0.2">
      <c r="A75" s="27"/>
      <c r="B75" s="28"/>
      <c r="C75" s="28"/>
      <c r="D75" s="29"/>
      <c r="E75" s="30"/>
      <c r="F75" s="28"/>
      <c r="G75" s="28"/>
      <c r="H75" s="63"/>
      <c r="J75" s="32">
        <f t="shared" si="0"/>
        <v>0</v>
      </c>
      <c r="K75" s="29">
        <f t="shared" si="1"/>
        <v>0</v>
      </c>
      <c r="L75" s="33">
        <f t="shared" si="2"/>
        <v>0</v>
      </c>
      <c r="N75" s="34">
        <f t="shared" ref="N75:Q75" si="80">$L75*(IF(EXACT(LEFT($G75),LEFT(N$1)),1,0))</f>
        <v>0</v>
      </c>
      <c r="O75" s="35">
        <f t="shared" si="80"/>
        <v>0</v>
      </c>
      <c r="P75" s="35">
        <f t="shared" si="80"/>
        <v>0</v>
      </c>
      <c r="Q75" s="36">
        <f t="shared" si="80"/>
        <v>0</v>
      </c>
    </row>
    <row r="76" spans="1:17" x14ac:dyDescent="0.2">
      <c r="A76" s="40"/>
      <c r="B76" s="41"/>
      <c r="C76" s="41"/>
      <c r="D76" s="42"/>
      <c r="E76" s="43"/>
      <c r="F76" s="41"/>
      <c r="G76" s="41"/>
      <c r="H76" s="44"/>
      <c r="J76" s="45">
        <f t="shared" si="0"/>
        <v>0</v>
      </c>
      <c r="K76" s="42">
        <f t="shared" si="1"/>
        <v>0</v>
      </c>
      <c r="L76" s="46">
        <f t="shared" si="2"/>
        <v>0</v>
      </c>
      <c r="N76" s="21">
        <f t="shared" ref="N76:Q76" si="81">$L76*(IF(EXACT(LEFT($G76),LEFT(N$1)),1,0))</f>
        <v>0</v>
      </c>
      <c r="O76" s="22">
        <f t="shared" si="81"/>
        <v>0</v>
      </c>
      <c r="P76" s="22">
        <f t="shared" si="81"/>
        <v>0</v>
      </c>
      <c r="Q76" s="23">
        <f t="shared" si="81"/>
        <v>0</v>
      </c>
    </row>
    <row r="77" spans="1:17" x14ac:dyDescent="0.2">
      <c r="A77" s="27"/>
      <c r="B77" s="28"/>
      <c r="C77" s="28"/>
      <c r="D77" s="29"/>
      <c r="E77" s="30"/>
      <c r="F77" s="28"/>
      <c r="G77" s="28"/>
      <c r="H77" s="63"/>
      <c r="J77" s="32">
        <f t="shared" si="0"/>
        <v>0</v>
      </c>
      <c r="K77" s="29">
        <f t="shared" si="1"/>
        <v>0</v>
      </c>
      <c r="L77" s="33">
        <f t="shared" si="2"/>
        <v>0</v>
      </c>
      <c r="N77" s="34">
        <f t="shared" ref="N77:Q77" si="82">$L77*(IF(EXACT(LEFT($G77),LEFT(N$1)),1,0))</f>
        <v>0</v>
      </c>
      <c r="O77" s="35">
        <f t="shared" si="82"/>
        <v>0</v>
      </c>
      <c r="P77" s="35">
        <f t="shared" si="82"/>
        <v>0</v>
      </c>
      <c r="Q77" s="36">
        <f t="shared" si="82"/>
        <v>0</v>
      </c>
    </row>
    <row r="78" spans="1:17" x14ac:dyDescent="0.2">
      <c r="A78" s="40"/>
      <c r="B78" s="41"/>
      <c r="C78" s="41"/>
      <c r="D78" s="42"/>
      <c r="E78" s="43"/>
      <c r="F78" s="41"/>
      <c r="G78" s="41"/>
      <c r="H78" s="44"/>
      <c r="J78" s="45">
        <f t="shared" si="0"/>
        <v>0</v>
      </c>
      <c r="K78" s="42">
        <f t="shared" si="1"/>
        <v>0</v>
      </c>
      <c r="L78" s="46">
        <f t="shared" si="2"/>
        <v>0</v>
      </c>
      <c r="N78" s="21">
        <f t="shared" ref="N78:Q78" si="83">$L78*(IF(EXACT(LEFT($G78),LEFT(N$1)),1,0))</f>
        <v>0</v>
      </c>
      <c r="O78" s="22">
        <f t="shared" si="83"/>
        <v>0</v>
      </c>
      <c r="P78" s="22">
        <f t="shared" si="83"/>
        <v>0</v>
      </c>
      <c r="Q78" s="23">
        <f t="shared" si="83"/>
        <v>0</v>
      </c>
    </row>
    <row r="79" spans="1:17" x14ac:dyDescent="0.2">
      <c r="A79" s="27"/>
      <c r="B79" s="28"/>
      <c r="C79" s="28"/>
      <c r="D79" s="29"/>
      <c r="E79" s="30"/>
      <c r="F79" s="28"/>
      <c r="G79" s="28"/>
      <c r="H79" s="63"/>
      <c r="J79" s="32">
        <f t="shared" si="0"/>
        <v>0</v>
      </c>
      <c r="K79" s="29">
        <f t="shared" si="1"/>
        <v>0</v>
      </c>
      <c r="L79" s="33">
        <f t="shared" si="2"/>
        <v>0</v>
      </c>
      <c r="N79" s="34">
        <f t="shared" ref="N79:Q79" si="84">$L79*(IF(EXACT(LEFT($G79),LEFT(N$1)),1,0))</f>
        <v>0</v>
      </c>
      <c r="O79" s="35">
        <f t="shared" si="84"/>
        <v>0</v>
      </c>
      <c r="P79" s="35">
        <f t="shared" si="84"/>
        <v>0</v>
      </c>
      <c r="Q79" s="36">
        <f t="shared" si="84"/>
        <v>0</v>
      </c>
    </row>
    <row r="80" spans="1:17" x14ac:dyDescent="0.2">
      <c r="A80" s="40"/>
      <c r="B80" s="41"/>
      <c r="C80" s="41"/>
      <c r="D80" s="42"/>
      <c r="E80" s="43"/>
      <c r="F80" s="41"/>
      <c r="G80" s="41"/>
      <c r="H80" s="44"/>
      <c r="J80" s="45">
        <f t="shared" si="0"/>
        <v>0</v>
      </c>
      <c r="K80" s="42">
        <f t="shared" si="1"/>
        <v>0</v>
      </c>
      <c r="L80" s="46">
        <f t="shared" si="2"/>
        <v>0</v>
      </c>
      <c r="N80" s="21">
        <f t="shared" ref="N80:Q80" si="85">$L80*(IF(EXACT(LEFT($G80),LEFT(N$1)),1,0))</f>
        <v>0</v>
      </c>
      <c r="O80" s="22">
        <f t="shared" si="85"/>
        <v>0</v>
      </c>
      <c r="P80" s="22">
        <f t="shared" si="85"/>
        <v>0</v>
      </c>
      <c r="Q80" s="23">
        <f t="shared" si="85"/>
        <v>0</v>
      </c>
    </row>
    <row r="81" spans="1:17" x14ac:dyDescent="0.2">
      <c r="A81" s="27"/>
      <c r="B81" s="28"/>
      <c r="C81" s="28"/>
      <c r="D81" s="29"/>
      <c r="E81" s="30"/>
      <c r="F81" s="28"/>
      <c r="G81" s="28"/>
      <c r="H81" s="63"/>
      <c r="J81" s="32">
        <f t="shared" si="0"/>
        <v>0</v>
      </c>
      <c r="K81" s="29">
        <f t="shared" si="1"/>
        <v>0</v>
      </c>
      <c r="L81" s="33">
        <f t="shared" si="2"/>
        <v>0</v>
      </c>
      <c r="N81" s="34">
        <f t="shared" ref="N81:Q81" si="86">$L81*(IF(EXACT(LEFT($G81),LEFT(N$1)),1,0))</f>
        <v>0</v>
      </c>
      <c r="O81" s="35">
        <f t="shared" si="86"/>
        <v>0</v>
      </c>
      <c r="P81" s="35">
        <f t="shared" si="86"/>
        <v>0</v>
      </c>
      <c r="Q81" s="36">
        <f t="shared" si="86"/>
        <v>0</v>
      </c>
    </row>
    <row r="82" spans="1:17" x14ac:dyDescent="0.2">
      <c r="A82" s="40"/>
      <c r="B82" s="41"/>
      <c r="C82" s="41"/>
      <c r="D82" s="42"/>
      <c r="E82" s="43"/>
      <c r="F82" s="41"/>
      <c r="G82" s="41"/>
      <c r="H82" s="44"/>
      <c r="J82" s="45">
        <f t="shared" si="0"/>
        <v>0</v>
      </c>
      <c r="K82" s="42">
        <f t="shared" si="1"/>
        <v>0</v>
      </c>
      <c r="L82" s="46">
        <f t="shared" si="2"/>
        <v>0</v>
      </c>
      <c r="N82" s="21">
        <f t="shared" ref="N82:Q82" si="87">$L82*(IF(EXACT(LEFT($G82),LEFT(N$1)),1,0))</f>
        <v>0</v>
      </c>
      <c r="O82" s="22">
        <f t="shared" si="87"/>
        <v>0</v>
      </c>
      <c r="P82" s="22">
        <f t="shared" si="87"/>
        <v>0</v>
      </c>
      <c r="Q82" s="23">
        <f t="shared" si="87"/>
        <v>0</v>
      </c>
    </row>
    <row r="83" spans="1:17" x14ac:dyDescent="0.2">
      <c r="A83" s="27"/>
      <c r="B83" s="28"/>
      <c r="C83" s="28"/>
      <c r="D83" s="29"/>
      <c r="E83" s="30"/>
      <c r="F83" s="28"/>
      <c r="G83" s="28"/>
      <c r="H83" s="63"/>
      <c r="J83" s="32">
        <f t="shared" si="0"/>
        <v>0</v>
      </c>
      <c r="K83" s="29">
        <f t="shared" si="1"/>
        <v>0</v>
      </c>
      <c r="L83" s="33">
        <f t="shared" si="2"/>
        <v>0</v>
      </c>
      <c r="N83" s="34">
        <f t="shared" ref="N83:Q83" si="88">$L83*(IF(EXACT(LEFT($G83),LEFT(N$1)),1,0))</f>
        <v>0</v>
      </c>
      <c r="O83" s="35">
        <f t="shared" si="88"/>
        <v>0</v>
      </c>
      <c r="P83" s="35">
        <f t="shared" si="88"/>
        <v>0</v>
      </c>
      <c r="Q83" s="36">
        <f t="shared" si="88"/>
        <v>0</v>
      </c>
    </row>
    <row r="84" spans="1:17" x14ac:dyDescent="0.2">
      <c r="A84" s="40"/>
      <c r="B84" s="41"/>
      <c r="C84" s="41"/>
      <c r="D84" s="42"/>
      <c r="E84" s="43"/>
      <c r="F84" s="41"/>
      <c r="G84" s="41"/>
      <c r="H84" s="44"/>
      <c r="J84" s="45">
        <f t="shared" si="0"/>
        <v>0</v>
      </c>
      <c r="K84" s="42">
        <f t="shared" si="1"/>
        <v>0</v>
      </c>
      <c r="L84" s="46">
        <f t="shared" si="2"/>
        <v>0</v>
      </c>
      <c r="N84" s="21">
        <f t="shared" ref="N84:Q84" si="89">$L84*(IF(EXACT(LEFT($G84),LEFT(N$1)),1,0))</f>
        <v>0</v>
      </c>
      <c r="O84" s="22">
        <f t="shared" si="89"/>
        <v>0</v>
      </c>
      <c r="P84" s="22">
        <f t="shared" si="89"/>
        <v>0</v>
      </c>
      <c r="Q84" s="23">
        <f t="shared" si="89"/>
        <v>0</v>
      </c>
    </row>
    <row r="85" spans="1:17" x14ac:dyDescent="0.2">
      <c r="A85" s="27"/>
      <c r="B85" s="28"/>
      <c r="C85" s="28"/>
      <c r="D85" s="29"/>
      <c r="E85" s="30"/>
      <c r="F85" s="28"/>
      <c r="G85" s="28"/>
      <c r="H85" s="63"/>
      <c r="J85" s="32">
        <f t="shared" si="0"/>
        <v>0</v>
      </c>
      <c r="K85" s="29">
        <f t="shared" si="1"/>
        <v>0</v>
      </c>
      <c r="L85" s="33">
        <f t="shared" si="2"/>
        <v>0</v>
      </c>
      <c r="N85" s="34">
        <f t="shared" ref="N85:Q85" si="90">$L85*(IF(EXACT(LEFT($G85),LEFT(N$1)),1,0))</f>
        <v>0</v>
      </c>
      <c r="O85" s="35">
        <f t="shared" si="90"/>
        <v>0</v>
      </c>
      <c r="P85" s="35">
        <f t="shared" si="90"/>
        <v>0</v>
      </c>
      <c r="Q85" s="36">
        <f t="shared" si="90"/>
        <v>0</v>
      </c>
    </row>
    <row r="86" spans="1:17" x14ac:dyDescent="0.2">
      <c r="A86" s="40"/>
      <c r="B86" s="41"/>
      <c r="C86" s="41"/>
      <c r="D86" s="42"/>
      <c r="E86" s="43"/>
      <c r="F86" s="41"/>
      <c r="G86" s="41"/>
      <c r="H86" s="44"/>
      <c r="J86" s="45">
        <f t="shared" si="0"/>
        <v>0</v>
      </c>
      <c r="K86" s="42">
        <f t="shared" si="1"/>
        <v>0</v>
      </c>
      <c r="L86" s="46">
        <f t="shared" si="2"/>
        <v>0</v>
      </c>
      <c r="N86" s="21">
        <f t="shared" ref="N86:Q86" si="91">$L86*(IF(EXACT(LEFT($G86),LEFT(N$1)),1,0))</f>
        <v>0</v>
      </c>
      <c r="O86" s="22">
        <f t="shared" si="91"/>
        <v>0</v>
      </c>
      <c r="P86" s="22">
        <f t="shared" si="91"/>
        <v>0</v>
      </c>
      <c r="Q86" s="23">
        <f t="shared" si="91"/>
        <v>0</v>
      </c>
    </row>
    <row r="87" spans="1:17" x14ac:dyDescent="0.2">
      <c r="A87" s="27"/>
      <c r="B87" s="28"/>
      <c r="C87" s="28"/>
      <c r="D87" s="29"/>
      <c r="E87" s="30"/>
      <c r="F87" s="28"/>
      <c r="G87" s="28"/>
      <c r="H87" s="63"/>
      <c r="J87" s="32">
        <f t="shared" si="0"/>
        <v>0</v>
      </c>
      <c r="K87" s="29">
        <f t="shared" si="1"/>
        <v>0</v>
      </c>
      <c r="L87" s="33">
        <f t="shared" si="2"/>
        <v>0</v>
      </c>
      <c r="N87" s="34">
        <f t="shared" ref="N87:Q87" si="92">$L87*(IF(EXACT(LEFT($G87),LEFT(N$1)),1,0))</f>
        <v>0</v>
      </c>
      <c r="O87" s="35">
        <f t="shared" si="92"/>
        <v>0</v>
      </c>
      <c r="P87" s="35">
        <f t="shared" si="92"/>
        <v>0</v>
      </c>
      <c r="Q87" s="36">
        <f t="shared" si="92"/>
        <v>0</v>
      </c>
    </row>
    <row r="88" spans="1:17" x14ac:dyDescent="0.2">
      <c r="A88" s="40"/>
      <c r="B88" s="41"/>
      <c r="C88" s="41"/>
      <c r="D88" s="42"/>
      <c r="E88" s="43"/>
      <c r="F88" s="41"/>
      <c r="G88" s="41"/>
      <c r="H88" s="44"/>
      <c r="J88" s="45">
        <f t="shared" si="0"/>
        <v>0</v>
      </c>
      <c r="K88" s="42">
        <f t="shared" si="1"/>
        <v>0</v>
      </c>
      <c r="L88" s="46">
        <f t="shared" si="2"/>
        <v>0</v>
      </c>
      <c r="N88" s="21">
        <f t="shared" ref="N88:Q88" si="93">$L88*(IF(EXACT(LEFT($G88),LEFT(N$1)),1,0))</f>
        <v>0</v>
      </c>
      <c r="O88" s="22">
        <f t="shared" si="93"/>
        <v>0</v>
      </c>
      <c r="P88" s="22">
        <f t="shared" si="93"/>
        <v>0</v>
      </c>
      <c r="Q88" s="23">
        <f t="shared" si="93"/>
        <v>0</v>
      </c>
    </row>
    <row r="89" spans="1:17" x14ac:dyDescent="0.2">
      <c r="A89" s="27"/>
      <c r="B89" s="28"/>
      <c r="C89" s="28"/>
      <c r="D89" s="29"/>
      <c r="E89" s="30"/>
      <c r="F89" s="28"/>
      <c r="G89" s="28"/>
      <c r="H89" s="63"/>
      <c r="J89" s="32">
        <f t="shared" si="0"/>
        <v>0</v>
      </c>
      <c r="K89" s="29">
        <f t="shared" si="1"/>
        <v>0</v>
      </c>
      <c r="L89" s="33">
        <f t="shared" si="2"/>
        <v>0</v>
      </c>
      <c r="N89" s="34">
        <f t="shared" ref="N89:Q89" si="94">$L89*(IF(EXACT(LEFT($G89),LEFT(N$1)),1,0))</f>
        <v>0</v>
      </c>
      <c r="O89" s="35">
        <f t="shared" si="94"/>
        <v>0</v>
      </c>
      <c r="P89" s="35">
        <f t="shared" si="94"/>
        <v>0</v>
      </c>
      <c r="Q89" s="36">
        <f t="shared" si="94"/>
        <v>0</v>
      </c>
    </row>
    <row r="90" spans="1:17" x14ac:dyDescent="0.2">
      <c r="A90" s="40"/>
      <c r="B90" s="41"/>
      <c r="C90" s="41"/>
      <c r="D90" s="42"/>
      <c r="E90" s="43"/>
      <c r="F90" s="41"/>
      <c r="G90" s="41"/>
      <c r="H90" s="44"/>
      <c r="J90" s="45">
        <f t="shared" si="0"/>
        <v>0</v>
      </c>
      <c r="K90" s="42">
        <f t="shared" si="1"/>
        <v>0</v>
      </c>
      <c r="L90" s="46">
        <f t="shared" si="2"/>
        <v>0</v>
      </c>
      <c r="N90" s="21">
        <f t="shared" ref="N90:Q90" si="95">$L90*(IF(EXACT(LEFT($G90),LEFT(N$1)),1,0))</f>
        <v>0</v>
      </c>
      <c r="O90" s="22">
        <f t="shared" si="95"/>
        <v>0</v>
      </c>
      <c r="P90" s="22">
        <f t="shared" si="95"/>
        <v>0</v>
      </c>
      <c r="Q90" s="23">
        <f t="shared" si="95"/>
        <v>0</v>
      </c>
    </row>
    <row r="91" spans="1:17" x14ac:dyDescent="0.2">
      <c r="A91" s="27"/>
      <c r="B91" s="28"/>
      <c r="C91" s="28"/>
      <c r="D91" s="29"/>
      <c r="E91" s="30"/>
      <c r="F91" s="28"/>
      <c r="G91" s="28"/>
      <c r="H91" s="63"/>
      <c r="J91" s="32">
        <f t="shared" si="0"/>
        <v>0</v>
      </c>
      <c r="K91" s="29">
        <f t="shared" si="1"/>
        <v>0</v>
      </c>
      <c r="L91" s="33">
        <f t="shared" si="2"/>
        <v>0</v>
      </c>
      <c r="N91" s="34">
        <f t="shared" ref="N91:Q91" si="96">$L91*(IF(EXACT(LEFT($G91),LEFT(N$1)),1,0))</f>
        <v>0</v>
      </c>
      <c r="O91" s="35">
        <f t="shared" si="96"/>
        <v>0</v>
      </c>
      <c r="P91" s="35">
        <f t="shared" si="96"/>
        <v>0</v>
      </c>
      <c r="Q91" s="36">
        <f t="shared" si="96"/>
        <v>0</v>
      </c>
    </row>
    <row r="92" spans="1:17" x14ac:dyDescent="0.2">
      <c r="A92" s="40"/>
      <c r="B92" s="41"/>
      <c r="C92" s="41"/>
      <c r="D92" s="42"/>
      <c r="E92" s="43"/>
      <c r="F92" s="41"/>
      <c r="G92" s="41"/>
      <c r="H92" s="44"/>
      <c r="J92" s="45">
        <f t="shared" si="0"/>
        <v>0</v>
      </c>
      <c r="K92" s="42">
        <f t="shared" si="1"/>
        <v>0</v>
      </c>
      <c r="L92" s="46">
        <f t="shared" si="2"/>
        <v>0</v>
      </c>
      <c r="N92" s="21">
        <f t="shared" ref="N92:Q92" si="97">$L92*(IF(EXACT(LEFT($G92),LEFT(N$1)),1,0))</f>
        <v>0</v>
      </c>
      <c r="O92" s="22">
        <f t="shared" si="97"/>
        <v>0</v>
      </c>
      <c r="P92" s="22">
        <f t="shared" si="97"/>
        <v>0</v>
      </c>
      <c r="Q92" s="23">
        <f t="shared" si="97"/>
        <v>0</v>
      </c>
    </row>
    <row r="93" spans="1:17" x14ac:dyDescent="0.2">
      <c r="A93" s="27"/>
      <c r="B93" s="28"/>
      <c r="C93" s="28"/>
      <c r="D93" s="29"/>
      <c r="E93" s="30"/>
      <c r="F93" s="28"/>
      <c r="G93" s="28"/>
      <c r="H93" s="63"/>
      <c r="J93" s="32">
        <f t="shared" si="0"/>
        <v>0</v>
      </c>
      <c r="K93" s="29">
        <f t="shared" si="1"/>
        <v>0</v>
      </c>
      <c r="L93" s="33">
        <f t="shared" si="2"/>
        <v>0</v>
      </c>
      <c r="N93" s="34">
        <f t="shared" ref="N93:Q93" si="98">$L93*(IF(EXACT(LEFT($G93),LEFT(N$1)),1,0))</f>
        <v>0</v>
      </c>
      <c r="O93" s="35">
        <f t="shared" si="98"/>
        <v>0</v>
      </c>
      <c r="P93" s="35">
        <f t="shared" si="98"/>
        <v>0</v>
      </c>
      <c r="Q93" s="36">
        <f t="shared" si="98"/>
        <v>0</v>
      </c>
    </row>
    <row r="94" spans="1:17" x14ac:dyDescent="0.2">
      <c r="A94" s="40"/>
      <c r="B94" s="41"/>
      <c r="C94" s="41"/>
      <c r="D94" s="42"/>
      <c r="E94" s="43"/>
      <c r="F94" s="41"/>
      <c r="G94" s="41"/>
      <c r="H94" s="44"/>
      <c r="J94" s="45">
        <f t="shared" si="0"/>
        <v>0</v>
      </c>
      <c r="K94" s="42">
        <f t="shared" si="1"/>
        <v>0</v>
      </c>
      <c r="L94" s="46">
        <f t="shared" si="2"/>
        <v>0</v>
      </c>
      <c r="N94" s="21">
        <f t="shared" ref="N94:Q94" si="99">$L94*(IF(EXACT(LEFT($G94),LEFT(N$1)),1,0))</f>
        <v>0</v>
      </c>
      <c r="O94" s="22">
        <f t="shared" si="99"/>
        <v>0</v>
      </c>
      <c r="P94" s="22">
        <f t="shared" si="99"/>
        <v>0</v>
      </c>
      <c r="Q94" s="23">
        <f t="shared" si="99"/>
        <v>0</v>
      </c>
    </row>
    <row r="95" spans="1:17" x14ac:dyDescent="0.2">
      <c r="A95" s="27"/>
      <c r="B95" s="28"/>
      <c r="C95" s="28"/>
      <c r="D95" s="29"/>
      <c r="E95" s="30"/>
      <c r="F95" s="28"/>
      <c r="G95" s="28"/>
      <c r="H95" s="63"/>
      <c r="J95" s="32">
        <f t="shared" si="0"/>
        <v>0</v>
      </c>
      <c r="K95" s="29">
        <f t="shared" si="1"/>
        <v>0</v>
      </c>
      <c r="L95" s="33">
        <f t="shared" si="2"/>
        <v>0</v>
      </c>
      <c r="N95" s="34">
        <f t="shared" ref="N95:Q95" si="100">$L95*(IF(EXACT(LEFT($G95),LEFT(N$1)),1,0))</f>
        <v>0</v>
      </c>
      <c r="O95" s="35">
        <f t="shared" si="100"/>
        <v>0</v>
      </c>
      <c r="P95" s="35">
        <f t="shared" si="100"/>
        <v>0</v>
      </c>
      <c r="Q95" s="36">
        <f t="shared" si="100"/>
        <v>0</v>
      </c>
    </row>
    <row r="96" spans="1:17" x14ac:dyDescent="0.2">
      <c r="A96" s="40"/>
      <c r="B96" s="41"/>
      <c r="C96" s="41"/>
      <c r="D96" s="42"/>
      <c r="E96" s="43"/>
      <c r="F96" s="41"/>
      <c r="G96" s="41"/>
      <c r="H96" s="44"/>
      <c r="J96" s="45">
        <f t="shared" si="0"/>
        <v>0</v>
      </c>
      <c r="K96" s="42">
        <f t="shared" si="1"/>
        <v>0</v>
      </c>
      <c r="L96" s="46">
        <f t="shared" si="2"/>
        <v>0</v>
      </c>
      <c r="N96" s="21">
        <f t="shared" ref="N96:Q96" si="101">$L96*(IF(EXACT(LEFT($G96),LEFT(N$1)),1,0))</f>
        <v>0</v>
      </c>
      <c r="O96" s="22">
        <f t="shared" si="101"/>
        <v>0</v>
      </c>
      <c r="P96" s="22">
        <f t="shared" si="101"/>
        <v>0</v>
      </c>
      <c r="Q96" s="23">
        <f t="shared" si="101"/>
        <v>0</v>
      </c>
    </row>
    <row r="97" spans="1:17" x14ac:dyDescent="0.2">
      <c r="A97" s="27"/>
      <c r="B97" s="28"/>
      <c r="C97" s="28"/>
      <c r="D97" s="29"/>
      <c r="E97" s="30"/>
      <c r="F97" s="28"/>
      <c r="G97" s="28"/>
      <c r="H97" s="63"/>
      <c r="J97" s="32">
        <f t="shared" si="0"/>
        <v>0</v>
      </c>
      <c r="K97" s="29">
        <f t="shared" si="1"/>
        <v>0</v>
      </c>
      <c r="L97" s="33">
        <f t="shared" si="2"/>
        <v>0</v>
      </c>
      <c r="N97" s="34">
        <f t="shared" ref="N97:Q97" si="102">$L97*(IF(EXACT(LEFT($G97),LEFT(N$1)),1,0))</f>
        <v>0</v>
      </c>
      <c r="O97" s="35">
        <f t="shared" si="102"/>
        <v>0</v>
      </c>
      <c r="P97" s="35">
        <f t="shared" si="102"/>
        <v>0</v>
      </c>
      <c r="Q97" s="36">
        <f t="shared" si="102"/>
        <v>0</v>
      </c>
    </row>
    <row r="98" spans="1:17" x14ac:dyDescent="0.2">
      <c r="A98" s="40"/>
      <c r="B98" s="41"/>
      <c r="C98" s="41"/>
      <c r="D98" s="42"/>
      <c r="E98" s="43"/>
      <c r="F98" s="41"/>
      <c r="G98" s="41"/>
      <c r="H98" s="44"/>
      <c r="J98" s="45">
        <f t="shared" si="0"/>
        <v>0</v>
      </c>
      <c r="K98" s="42">
        <f t="shared" si="1"/>
        <v>0</v>
      </c>
      <c r="L98" s="46">
        <f t="shared" si="2"/>
        <v>0</v>
      </c>
      <c r="N98" s="21">
        <f t="shared" ref="N98:Q98" si="103">$L98*(IF(EXACT(LEFT($G98),LEFT(N$1)),1,0))</f>
        <v>0</v>
      </c>
      <c r="O98" s="22">
        <f t="shared" si="103"/>
        <v>0</v>
      </c>
      <c r="P98" s="22">
        <f t="shared" si="103"/>
        <v>0</v>
      </c>
      <c r="Q98" s="23">
        <f t="shared" si="103"/>
        <v>0</v>
      </c>
    </row>
    <row r="99" spans="1:17" x14ac:dyDescent="0.2">
      <c r="A99" s="27"/>
      <c r="B99" s="28"/>
      <c r="C99" s="28"/>
      <c r="D99" s="29"/>
      <c r="E99" s="30"/>
      <c r="F99" s="28"/>
      <c r="G99" s="28"/>
      <c r="H99" s="63"/>
      <c r="J99" s="32">
        <f t="shared" si="0"/>
        <v>0</v>
      </c>
      <c r="K99" s="29">
        <f t="shared" si="1"/>
        <v>0</v>
      </c>
      <c r="L99" s="33">
        <f t="shared" si="2"/>
        <v>0</v>
      </c>
      <c r="N99" s="34">
        <f t="shared" ref="N99:Q99" si="104">$L99*(IF(EXACT(LEFT($G99),LEFT(N$1)),1,0))</f>
        <v>0</v>
      </c>
      <c r="O99" s="35">
        <f t="shared" si="104"/>
        <v>0</v>
      </c>
      <c r="P99" s="35">
        <f t="shared" si="104"/>
        <v>0</v>
      </c>
      <c r="Q99" s="36">
        <f t="shared" si="104"/>
        <v>0</v>
      </c>
    </row>
    <row r="100" spans="1:17" x14ac:dyDescent="0.2">
      <c r="A100" s="65"/>
      <c r="B100" s="66"/>
      <c r="C100" s="66"/>
      <c r="D100" s="67"/>
      <c r="E100" s="68"/>
      <c r="F100" s="66"/>
      <c r="G100" s="66"/>
      <c r="H100" s="69"/>
      <c r="J100" s="70">
        <f t="shared" si="0"/>
        <v>0</v>
      </c>
      <c r="K100" s="67">
        <f t="shared" si="1"/>
        <v>0</v>
      </c>
      <c r="L100" s="71">
        <f t="shared" si="2"/>
        <v>0</v>
      </c>
      <c r="N100" s="72">
        <f t="shared" ref="N100:Q100" si="105">$L100*(IF(EXACT(LEFT($G100),LEFT(N$1)),1,0))</f>
        <v>0</v>
      </c>
      <c r="O100" s="73">
        <f t="shared" si="105"/>
        <v>0</v>
      </c>
      <c r="P100" s="73">
        <f t="shared" si="105"/>
        <v>0</v>
      </c>
      <c r="Q100" s="74">
        <f t="shared" si="105"/>
        <v>0</v>
      </c>
    </row>
    <row r="101" spans="1:17" x14ac:dyDescent="0.2">
      <c r="D101" s="75"/>
      <c r="E101" s="76"/>
    </row>
    <row r="102" spans="1:17" x14ac:dyDescent="0.2">
      <c r="D102" s="75"/>
      <c r="E102" s="76"/>
    </row>
    <row r="103" spans="1:17" x14ac:dyDescent="0.2">
      <c r="D103" s="75"/>
      <c r="E103" s="76"/>
    </row>
    <row r="104" spans="1:17" x14ac:dyDescent="0.2">
      <c r="D104" s="75"/>
      <c r="E104" s="76"/>
    </row>
    <row r="105" spans="1:17" x14ac:dyDescent="0.2">
      <c r="D105" s="75"/>
      <c r="E105" s="76"/>
    </row>
    <row r="106" spans="1:17" x14ac:dyDescent="0.2">
      <c r="D106" s="75"/>
      <c r="E106" s="76"/>
    </row>
    <row r="107" spans="1:17" x14ac:dyDescent="0.2">
      <c r="D107" s="75"/>
      <c r="E107" s="76"/>
    </row>
    <row r="108" spans="1:17" x14ac:dyDescent="0.2">
      <c r="D108" s="75"/>
      <c r="E108" s="76"/>
    </row>
    <row r="109" spans="1:17" x14ac:dyDescent="0.2">
      <c r="D109" s="75"/>
      <c r="E109" s="76"/>
    </row>
    <row r="110" spans="1:17" x14ac:dyDescent="0.2">
      <c r="D110" s="75"/>
      <c r="E110" s="76"/>
    </row>
    <row r="111" spans="1:17" x14ac:dyDescent="0.2">
      <c r="D111" s="75"/>
      <c r="E111" s="76"/>
    </row>
    <row r="112" spans="1:17" x14ac:dyDescent="0.2">
      <c r="D112" s="75"/>
      <c r="E112" s="76"/>
    </row>
    <row r="113" spans="4:5" x14ac:dyDescent="0.2">
      <c r="D113" s="75"/>
      <c r="E113" s="76"/>
    </row>
    <row r="114" spans="4:5" x14ac:dyDescent="0.2">
      <c r="D114" s="75"/>
      <c r="E114" s="76"/>
    </row>
    <row r="115" spans="4:5" x14ac:dyDescent="0.2">
      <c r="D115" s="75"/>
      <c r="E115" s="76"/>
    </row>
    <row r="116" spans="4:5" x14ac:dyDescent="0.2">
      <c r="D116" s="75"/>
      <c r="E116" s="76"/>
    </row>
    <row r="117" spans="4:5" x14ac:dyDescent="0.2">
      <c r="D117" s="75"/>
      <c r="E117" s="76"/>
    </row>
    <row r="118" spans="4:5" x14ac:dyDescent="0.2">
      <c r="D118" s="75"/>
      <c r="E118" s="76"/>
    </row>
    <row r="119" spans="4:5" x14ac:dyDescent="0.2">
      <c r="D119" s="75"/>
      <c r="E119" s="76"/>
    </row>
    <row r="120" spans="4:5" x14ac:dyDescent="0.2">
      <c r="D120" s="75"/>
      <c r="E120" s="76"/>
    </row>
    <row r="121" spans="4:5" x14ac:dyDescent="0.2">
      <c r="D121" s="75"/>
      <c r="E121" s="76"/>
    </row>
    <row r="122" spans="4:5" x14ac:dyDescent="0.2">
      <c r="D122" s="75"/>
      <c r="E122" s="76"/>
    </row>
    <row r="123" spans="4:5" x14ac:dyDescent="0.2">
      <c r="D123" s="75"/>
      <c r="E123" s="76"/>
    </row>
    <row r="124" spans="4:5" x14ac:dyDescent="0.2">
      <c r="D124" s="75"/>
      <c r="E124" s="76"/>
    </row>
    <row r="125" spans="4:5" x14ac:dyDescent="0.2">
      <c r="D125" s="75"/>
      <c r="E125" s="76"/>
    </row>
    <row r="126" spans="4:5" x14ac:dyDescent="0.2">
      <c r="D126" s="75"/>
      <c r="E126" s="76"/>
    </row>
    <row r="127" spans="4:5" x14ac:dyDescent="0.2">
      <c r="D127" s="75"/>
      <c r="E127" s="76"/>
    </row>
    <row r="128" spans="4:5" x14ac:dyDescent="0.2">
      <c r="D128" s="75"/>
      <c r="E128" s="76"/>
    </row>
    <row r="129" spans="4:5" x14ac:dyDescent="0.2">
      <c r="D129" s="75"/>
      <c r="E129" s="76"/>
    </row>
    <row r="130" spans="4:5" x14ac:dyDescent="0.2">
      <c r="D130" s="75"/>
      <c r="E130" s="76"/>
    </row>
    <row r="131" spans="4:5" x14ac:dyDescent="0.2">
      <c r="D131" s="75"/>
      <c r="E131" s="76"/>
    </row>
    <row r="132" spans="4:5" x14ac:dyDescent="0.2">
      <c r="D132" s="75"/>
      <c r="E132" s="76"/>
    </row>
    <row r="133" spans="4:5" x14ac:dyDescent="0.2">
      <c r="D133" s="75"/>
      <c r="E133" s="76"/>
    </row>
    <row r="134" spans="4:5" x14ac:dyDescent="0.2">
      <c r="D134" s="75"/>
      <c r="E134" s="76"/>
    </row>
    <row r="135" spans="4:5" x14ac:dyDescent="0.2">
      <c r="D135" s="75"/>
      <c r="E135" s="76"/>
    </row>
    <row r="136" spans="4:5" x14ac:dyDescent="0.2">
      <c r="D136" s="75"/>
      <c r="E136" s="76"/>
    </row>
    <row r="137" spans="4:5" x14ac:dyDescent="0.2">
      <c r="D137" s="75"/>
      <c r="E137" s="76"/>
    </row>
    <row r="138" spans="4:5" x14ac:dyDescent="0.2">
      <c r="D138" s="75"/>
      <c r="E138" s="76"/>
    </row>
    <row r="139" spans="4:5" x14ac:dyDescent="0.2">
      <c r="D139" s="75"/>
      <c r="E139" s="76"/>
    </row>
    <row r="140" spans="4:5" x14ac:dyDescent="0.2">
      <c r="D140" s="75"/>
      <c r="E140" s="76"/>
    </row>
    <row r="141" spans="4:5" x14ac:dyDescent="0.2">
      <c r="D141" s="75"/>
      <c r="E141" s="76"/>
    </row>
    <row r="142" spans="4:5" x14ac:dyDescent="0.2">
      <c r="D142" s="75"/>
      <c r="E142" s="76"/>
    </row>
    <row r="143" spans="4:5" x14ac:dyDescent="0.2">
      <c r="D143" s="75"/>
      <c r="E143" s="76"/>
    </row>
    <row r="144" spans="4:5" x14ac:dyDescent="0.2">
      <c r="D144" s="75"/>
      <c r="E144" s="76"/>
    </row>
    <row r="145" spans="4:5" x14ac:dyDescent="0.2">
      <c r="D145" s="75"/>
      <c r="E145" s="76"/>
    </row>
    <row r="146" spans="4:5" x14ac:dyDescent="0.2">
      <c r="D146" s="75"/>
      <c r="E146" s="76"/>
    </row>
    <row r="147" spans="4:5" x14ac:dyDescent="0.2">
      <c r="D147" s="75"/>
      <c r="E147" s="76"/>
    </row>
    <row r="148" spans="4:5" x14ac:dyDescent="0.2">
      <c r="D148" s="75"/>
      <c r="E148" s="76"/>
    </row>
    <row r="149" spans="4:5" x14ac:dyDescent="0.2">
      <c r="D149" s="75"/>
      <c r="E149" s="76"/>
    </row>
    <row r="150" spans="4:5" x14ac:dyDescent="0.2">
      <c r="D150" s="75"/>
      <c r="E150" s="76"/>
    </row>
    <row r="151" spans="4:5" x14ac:dyDescent="0.2">
      <c r="D151" s="75"/>
      <c r="E151" s="76"/>
    </row>
    <row r="152" spans="4:5" x14ac:dyDescent="0.2">
      <c r="D152" s="75"/>
      <c r="E152" s="76"/>
    </row>
    <row r="153" spans="4:5" x14ac:dyDescent="0.2">
      <c r="D153" s="75"/>
      <c r="E153" s="76"/>
    </row>
    <row r="154" spans="4:5" x14ac:dyDescent="0.2">
      <c r="D154" s="75"/>
      <c r="E154" s="76"/>
    </row>
    <row r="155" spans="4:5" x14ac:dyDescent="0.2">
      <c r="D155" s="75"/>
      <c r="E155" s="76"/>
    </row>
    <row r="156" spans="4:5" x14ac:dyDescent="0.2">
      <c r="D156" s="75"/>
      <c r="E156" s="76"/>
    </row>
    <row r="157" spans="4:5" x14ac:dyDescent="0.2">
      <c r="D157" s="75"/>
      <c r="E157" s="76"/>
    </row>
    <row r="158" spans="4:5" x14ac:dyDescent="0.2">
      <c r="D158" s="75"/>
      <c r="E158" s="76"/>
    </row>
    <row r="159" spans="4:5" x14ac:dyDescent="0.2">
      <c r="D159" s="75"/>
      <c r="E159" s="76"/>
    </row>
    <row r="160" spans="4:5" x14ac:dyDescent="0.2">
      <c r="D160" s="75"/>
      <c r="E160" s="76"/>
    </row>
    <row r="161" spans="4:5" x14ac:dyDescent="0.2">
      <c r="D161" s="75"/>
      <c r="E161" s="76"/>
    </row>
    <row r="162" spans="4:5" x14ac:dyDescent="0.2">
      <c r="D162" s="75"/>
      <c r="E162" s="76"/>
    </row>
    <row r="163" spans="4:5" x14ac:dyDescent="0.2">
      <c r="D163" s="75"/>
      <c r="E163" s="76"/>
    </row>
    <row r="164" spans="4:5" x14ac:dyDescent="0.2">
      <c r="D164" s="75"/>
      <c r="E164" s="76"/>
    </row>
    <row r="165" spans="4:5" x14ac:dyDescent="0.2">
      <c r="D165" s="75"/>
      <c r="E165" s="76"/>
    </row>
    <row r="166" spans="4:5" x14ac:dyDescent="0.2">
      <c r="D166" s="75"/>
      <c r="E166" s="76"/>
    </row>
    <row r="167" spans="4:5" x14ac:dyDescent="0.2">
      <c r="D167" s="75"/>
      <c r="E167" s="76"/>
    </row>
    <row r="168" spans="4:5" x14ac:dyDescent="0.2">
      <c r="D168" s="75"/>
      <c r="E168" s="76"/>
    </row>
    <row r="169" spans="4:5" x14ac:dyDescent="0.2">
      <c r="D169" s="75"/>
      <c r="E169" s="76"/>
    </row>
    <row r="170" spans="4:5" x14ac:dyDescent="0.2">
      <c r="D170" s="75"/>
      <c r="E170" s="76"/>
    </row>
    <row r="171" spans="4:5" x14ac:dyDescent="0.2">
      <c r="D171" s="75"/>
      <c r="E171" s="76"/>
    </row>
    <row r="172" spans="4:5" x14ac:dyDescent="0.2">
      <c r="D172" s="75"/>
      <c r="E172" s="76"/>
    </row>
    <row r="173" spans="4:5" x14ac:dyDescent="0.2">
      <c r="D173" s="75"/>
      <c r="E173" s="76"/>
    </row>
    <row r="174" spans="4:5" x14ac:dyDescent="0.2">
      <c r="D174" s="75"/>
      <c r="E174" s="76"/>
    </row>
    <row r="175" spans="4:5" x14ac:dyDescent="0.2">
      <c r="D175" s="75"/>
      <c r="E175" s="76"/>
    </row>
    <row r="176" spans="4:5" x14ac:dyDescent="0.2">
      <c r="D176" s="75"/>
      <c r="E176" s="76"/>
    </row>
    <row r="177" spans="4:5" x14ac:dyDescent="0.2">
      <c r="D177" s="75"/>
      <c r="E177" s="76"/>
    </row>
    <row r="178" spans="4:5" x14ac:dyDescent="0.2">
      <c r="D178" s="75"/>
      <c r="E178" s="76"/>
    </row>
    <row r="179" spans="4:5" x14ac:dyDescent="0.2">
      <c r="D179" s="75"/>
      <c r="E179" s="76"/>
    </row>
    <row r="180" spans="4:5" x14ac:dyDescent="0.2">
      <c r="D180" s="75"/>
      <c r="E180" s="76"/>
    </row>
    <row r="181" spans="4:5" x14ac:dyDescent="0.2">
      <c r="D181" s="75"/>
      <c r="E181" s="76"/>
    </row>
    <row r="182" spans="4:5" x14ac:dyDescent="0.2">
      <c r="D182" s="75"/>
      <c r="E182" s="76"/>
    </row>
    <row r="183" spans="4:5" x14ac:dyDescent="0.2">
      <c r="D183" s="75"/>
      <c r="E183" s="76"/>
    </row>
    <row r="184" spans="4:5" x14ac:dyDescent="0.2">
      <c r="D184" s="75"/>
      <c r="E184" s="76"/>
    </row>
    <row r="185" spans="4:5" x14ac:dyDescent="0.2">
      <c r="D185" s="75"/>
      <c r="E185" s="76"/>
    </row>
    <row r="186" spans="4:5" x14ac:dyDescent="0.2">
      <c r="D186" s="75"/>
      <c r="E186" s="76"/>
    </row>
    <row r="187" spans="4:5" x14ac:dyDescent="0.2">
      <c r="D187" s="75"/>
      <c r="E187" s="76"/>
    </row>
    <row r="188" spans="4:5" x14ac:dyDescent="0.2">
      <c r="D188" s="75"/>
      <c r="E188" s="76"/>
    </row>
    <row r="189" spans="4:5" x14ac:dyDescent="0.2">
      <c r="D189" s="75"/>
      <c r="E189" s="76"/>
    </row>
    <row r="190" spans="4:5" x14ac:dyDescent="0.2">
      <c r="D190" s="75"/>
      <c r="E190" s="76"/>
    </row>
    <row r="191" spans="4:5" x14ac:dyDescent="0.2">
      <c r="D191" s="75"/>
      <c r="E191" s="76"/>
    </row>
    <row r="192" spans="4:5" x14ac:dyDescent="0.2">
      <c r="D192" s="75"/>
      <c r="E192" s="76"/>
    </row>
    <row r="193" spans="4:5" x14ac:dyDescent="0.2">
      <c r="D193" s="75"/>
      <c r="E193" s="76"/>
    </row>
    <row r="194" spans="4:5" x14ac:dyDescent="0.2">
      <c r="D194" s="75"/>
      <c r="E194" s="76"/>
    </row>
    <row r="195" spans="4:5" x14ac:dyDescent="0.2">
      <c r="D195" s="75"/>
      <c r="E195" s="76"/>
    </row>
    <row r="196" spans="4:5" x14ac:dyDescent="0.2">
      <c r="D196" s="75"/>
      <c r="E196" s="76"/>
    </row>
    <row r="197" spans="4:5" x14ac:dyDescent="0.2">
      <c r="D197" s="75"/>
      <c r="E197" s="76"/>
    </row>
    <row r="198" spans="4:5" x14ac:dyDescent="0.2">
      <c r="D198" s="75"/>
      <c r="E198" s="76"/>
    </row>
    <row r="199" spans="4:5" x14ac:dyDescent="0.2">
      <c r="D199" s="75"/>
      <c r="E199" s="76"/>
    </row>
    <row r="200" spans="4:5" x14ac:dyDescent="0.2">
      <c r="D200" s="75"/>
      <c r="E200" s="76"/>
    </row>
    <row r="201" spans="4:5" x14ac:dyDescent="0.2">
      <c r="D201" s="75"/>
      <c r="E201" s="76"/>
    </row>
    <row r="202" spans="4:5" x14ac:dyDescent="0.2">
      <c r="D202" s="75"/>
      <c r="E202" s="76"/>
    </row>
    <row r="203" spans="4:5" x14ac:dyDescent="0.2">
      <c r="D203" s="75"/>
      <c r="E203" s="76"/>
    </row>
    <row r="204" spans="4:5" x14ac:dyDescent="0.2">
      <c r="D204" s="75"/>
      <c r="E204" s="76"/>
    </row>
    <row r="205" spans="4:5" x14ac:dyDescent="0.2">
      <c r="D205" s="75"/>
      <c r="E205" s="76"/>
    </row>
    <row r="206" spans="4:5" x14ac:dyDescent="0.2">
      <c r="D206" s="75"/>
      <c r="E206" s="76"/>
    </row>
    <row r="207" spans="4:5" x14ac:dyDescent="0.2">
      <c r="D207" s="75"/>
      <c r="E207" s="76"/>
    </row>
    <row r="208" spans="4:5" x14ac:dyDescent="0.2">
      <c r="D208" s="75"/>
      <c r="E208" s="76"/>
    </row>
    <row r="209" spans="4:5" x14ac:dyDescent="0.2">
      <c r="D209" s="75"/>
      <c r="E209" s="76"/>
    </row>
    <row r="210" spans="4:5" x14ac:dyDescent="0.2">
      <c r="D210" s="75"/>
      <c r="E210" s="76"/>
    </row>
    <row r="211" spans="4:5" x14ac:dyDescent="0.2">
      <c r="D211" s="75"/>
      <c r="E211" s="76"/>
    </row>
    <row r="212" spans="4:5" x14ac:dyDescent="0.2">
      <c r="D212" s="75"/>
      <c r="E212" s="76"/>
    </row>
    <row r="213" spans="4:5" x14ac:dyDescent="0.2">
      <c r="D213" s="75"/>
      <c r="E213" s="76"/>
    </row>
    <row r="214" spans="4:5" x14ac:dyDescent="0.2">
      <c r="D214" s="75"/>
      <c r="E214" s="76"/>
    </row>
    <row r="215" spans="4:5" x14ac:dyDescent="0.2">
      <c r="D215" s="75"/>
      <c r="E215" s="76"/>
    </row>
    <row r="216" spans="4:5" x14ac:dyDescent="0.2">
      <c r="D216" s="75"/>
      <c r="E216" s="76"/>
    </row>
    <row r="217" spans="4:5" x14ac:dyDescent="0.2">
      <c r="D217" s="75"/>
      <c r="E217" s="76"/>
    </row>
    <row r="218" spans="4:5" x14ac:dyDescent="0.2">
      <c r="D218" s="75"/>
      <c r="E218" s="76"/>
    </row>
    <row r="219" spans="4:5" x14ac:dyDescent="0.2">
      <c r="D219" s="75"/>
      <c r="E219" s="76"/>
    </row>
    <row r="220" spans="4:5" x14ac:dyDescent="0.2">
      <c r="D220" s="75"/>
      <c r="E220" s="76"/>
    </row>
    <row r="221" spans="4:5" x14ac:dyDescent="0.2">
      <c r="D221" s="75"/>
      <c r="E221" s="76"/>
    </row>
    <row r="222" spans="4:5" x14ac:dyDescent="0.2">
      <c r="D222" s="75"/>
      <c r="E222" s="76"/>
    </row>
    <row r="223" spans="4:5" x14ac:dyDescent="0.2">
      <c r="D223" s="75"/>
      <c r="E223" s="76"/>
    </row>
    <row r="224" spans="4:5" x14ac:dyDescent="0.2">
      <c r="D224" s="75"/>
      <c r="E224" s="76"/>
    </row>
    <row r="225" spans="4:5" x14ac:dyDescent="0.2">
      <c r="D225" s="75"/>
      <c r="E225" s="76"/>
    </row>
    <row r="226" spans="4:5" x14ac:dyDescent="0.2">
      <c r="D226" s="75"/>
      <c r="E226" s="76"/>
    </row>
    <row r="227" spans="4:5" x14ac:dyDescent="0.2">
      <c r="D227" s="75"/>
      <c r="E227" s="76"/>
    </row>
    <row r="228" spans="4:5" x14ac:dyDescent="0.2">
      <c r="D228" s="75"/>
      <c r="E228" s="76"/>
    </row>
    <row r="229" spans="4:5" x14ac:dyDescent="0.2">
      <c r="D229" s="75"/>
      <c r="E229" s="76"/>
    </row>
    <row r="230" spans="4:5" x14ac:dyDescent="0.2">
      <c r="D230" s="75"/>
      <c r="E230" s="76"/>
    </row>
    <row r="231" spans="4:5" x14ac:dyDescent="0.2">
      <c r="D231" s="75"/>
      <c r="E231" s="76"/>
    </row>
    <row r="232" spans="4:5" x14ac:dyDescent="0.2">
      <c r="D232" s="75"/>
      <c r="E232" s="76"/>
    </row>
    <row r="233" spans="4:5" x14ac:dyDescent="0.2">
      <c r="D233" s="75"/>
      <c r="E233" s="76"/>
    </row>
    <row r="234" spans="4:5" x14ac:dyDescent="0.2">
      <c r="D234" s="75"/>
      <c r="E234" s="76"/>
    </row>
    <row r="235" spans="4:5" x14ac:dyDescent="0.2">
      <c r="D235" s="75"/>
      <c r="E235" s="76"/>
    </row>
    <row r="236" spans="4:5" x14ac:dyDescent="0.2">
      <c r="D236" s="75"/>
      <c r="E236" s="76"/>
    </row>
    <row r="237" spans="4:5" x14ac:dyDescent="0.2">
      <c r="D237" s="75"/>
      <c r="E237" s="76"/>
    </row>
    <row r="238" spans="4:5" x14ac:dyDescent="0.2">
      <c r="D238" s="75"/>
      <c r="E238" s="76"/>
    </row>
    <row r="239" spans="4:5" x14ac:dyDescent="0.2">
      <c r="D239" s="75"/>
      <c r="E239" s="76"/>
    </row>
    <row r="240" spans="4:5" x14ac:dyDescent="0.2">
      <c r="D240" s="75"/>
      <c r="E240" s="76"/>
    </row>
    <row r="241" spans="4:5" x14ac:dyDescent="0.2">
      <c r="D241" s="75"/>
      <c r="E241" s="76"/>
    </row>
    <row r="242" spans="4:5" x14ac:dyDescent="0.2">
      <c r="D242" s="75"/>
      <c r="E242" s="76"/>
    </row>
    <row r="243" spans="4:5" x14ac:dyDescent="0.2">
      <c r="D243" s="75"/>
      <c r="E243" s="76"/>
    </row>
    <row r="244" spans="4:5" x14ac:dyDescent="0.2">
      <c r="D244" s="75"/>
      <c r="E244" s="76"/>
    </row>
    <row r="245" spans="4:5" x14ac:dyDescent="0.2">
      <c r="D245" s="75"/>
      <c r="E245" s="76"/>
    </row>
    <row r="246" spans="4:5" x14ac:dyDescent="0.2">
      <c r="D246" s="75"/>
      <c r="E246" s="76"/>
    </row>
    <row r="247" spans="4:5" x14ac:dyDescent="0.2">
      <c r="D247" s="75"/>
      <c r="E247" s="76"/>
    </row>
    <row r="248" spans="4:5" x14ac:dyDescent="0.2">
      <c r="D248" s="75"/>
      <c r="E248" s="76"/>
    </row>
    <row r="249" spans="4:5" x14ac:dyDescent="0.2">
      <c r="D249" s="75"/>
      <c r="E249" s="76"/>
    </row>
    <row r="250" spans="4:5" x14ac:dyDescent="0.2">
      <c r="D250" s="75"/>
      <c r="E250" s="76"/>
    </row>
    <row r="251" spans="4:5" x14ac:dyDescent="0.2">
      <c r="D251" s="75"/>
      <c r="E251" s="76"/>
    </row>
    <row r="252" spans="4:5" x14ac:dyDescent="0.2">
      <c r="D252" s="75"/>
      <c r="E252" s="76"/>
    </row>
    <row r="253" spans="4:5" x14ac:dyDescent="0.2">
      <c r="D253" s="75"/>
      <c r="E253" s="76"/>
    </row>
    <row r="254" spans="4:5" x14ac:dyDescent="0.2">
      <c r="D254" s="75"/>
      <c r="E254" s="76"/>
    </row>
    <row r="255" spans="4:5" x14ac:dyDescent="0.2">
      <c r="D255" s="75"/>
      <c r="E255" s="76"/>
    </row>
    <row r="256" spans="4:5" x14ac:dyDescent="0.2">
      <c r="D256" s="75"/>
      <c r="E256" s="76"/>
    </row>
    <row r="257" spans="4:5" x14ac:dyDescent="0.2">
      <c r="D257" s="75"/>
      <c r="E257" s="76"/>
    </row>
    <row r="258" spans="4:5" x14ac:dyDescent="0.2">
      <c r="D258" s="75"/>
      <c r="E258" s="76"/>
    </row>
    <row r="259" spans="4:5" x14ac:dyDescent="0.2">
      <c r="D259" s="75"/>
      <c r="E259" s="76"/>
    </row>
    <row r="260" spans="4:5" x14ac:dyDescent="0.2">
      <c r="D260" s="75"/>
      <c r="E260" s="76"/>
    </row>
    <row r="261" spans="4:5" x14ac:dyDescent="0.2">
      <c r="D261" s="75"/>
      <c r="E261" s="76"/>
    </row>
    <row r="262" spans="4:5" x14ac:dyDescent="0.2">
      <c r="D262" s="75"/>
      <c r="E262" s="76"/>
    </row>
    <row r="263" spans="4:5" x14ac:dyDescent="0.2">
      <c r="D263" s="75"/>
      <c r="E263" s="76"/>
    </row>
    <row r="264" spans="4:5" x14ac:dyDescent="0.2">
      <c r="D264" s="75"/>
      <c r="E264" s="76"/>
    </row>
    <row r="265" spans="4:5" x14ac:dyDescent="0.2">
      <c r="D265" s="75"/>
      <c r="E265" s="76"/>
    </row>
    <row r="266" spans="4:5" x14ac:dyDescent="0.2">
      <c r="D266" s="75"/>
      <c r="E266" s="76"/>
    </row>
    <row r="267" spans="4:5" x14ac:dyDescent="0.2">
      <c r="D267" s="75"/>
      <c r="E267" s="76"/>
    </row>
    <row r="268" spans="4:5" x14ac:dyDescent="0.2">
      <c r="D268" s="75"/>
      <c r="E268" s="76"/>
    </row>
    <row r="269" spans="4:5" x14ac:dyDescent="0.2">
      <c r="D269" s="75"/>
      <c r="E269" s="76"/>
    </row>
    <row r="270" spans="4:5" x14ac:dyDescent="0.2">
      <c r="D270" s="75"/>
      <c r="E270" s="76"/>
    </row>
    <row r="271" spans="4:5" x14ac:dyDescent="0.2">
      <c r="D271" s="75"/>
      <c r="E271" s="76"/>
    </row>
    <row r="272" spans="4:5" x14ac:dyDescent="0.2">
      <c r="D272" s="75"/>
      <c r="E272" s="76"/>
    </row>
    <row r="273" spans="4:5" x14ac:dyDescent="0.2">
      <c r="D273" s="75"/>
      <c r="E273" s="76"/>
    </row>
    <row r="274" spans="4:5" x14ac:dyDescent="0.2">
      <c r="D274" s="75"/>
      <c r="E274" s="76"/>
    </row>
    <row r="275" spans="4:5" x14ac:dyDescent="0.2">
      <c r="D275" s="75"/>
      <c r="E275" s="76"/>
    </row>
    <row r="276" spans="4:5" x14ac:dyDescent="0.2">
      <c r="D276" s="75"/>
      <c r="E276" s="76"/>
    </row>
    <row r="277" spans="4:5" x14ac:dyDescent="0.2">
      <c r="D277" s="75"/>
      <c r="E277" s="76"/>
    </row>
    <row r="278" spans="4:5" x14ac:dyDescent="0.2">
      <c r="D278" s="75"/>
      <c r="E278" s="76"/>
    </row>
    <row r="279" spans="4:5" x14ac:dyDescent="0.2">
      <c r="D279" s="75"/>
      <c r="E279" s="76"/>
    </row>
    <row r="280" spans="4:5" x14ac:dyDescent="0.2">
      <c r="D280" s="75"/>
      <c r="E280" s="76"/>
    </row>
    <row r="281" spans="4:5" x14ac:dyDescent="0.2">
      <c r="D281" s="75"/>
      <c r="E281" s="76"/>
    </row>
    <row r="282" spans="4:5" x14ac:dyDescent="0.2">
      <c r="D282" s="75"/>
      <c r="E282" s="76"/>
    </row>
    <row r="283" spans="4:5" x14ac:dyDescent="0.2">
      <c r="D283" s="75"/>
      <c r="E283" s="76"/>
    </row>
    <row r="284" spans="4:5" x14ac:dyDescent="0.2">
      <c r="D284" s="75"/>
      <c r="E284" s="76"/>
    </row>
    <row r="285" spans="4:5" x14ac:dyDescent="0.2">
      <c r="D285" s="75"/>
      <c r="E285" s="76"/>
    </row>
    <row r="286" spans="4:5" x14ac:dyDescent="0.2">
      <c r="D286" s="75"/>
      <c r="E286" s="76"/>
    </row>
    <row r="287" spans="4:5" x14ac:dyDescent="0.2">
      <c r="D287" s="75"/>
      <c r="E287" s="76"/>
    </row>
    <row r="288" spans="4:5" x14ac:dyDescent="0.2">
      <c r="D288" s="75"/>
      <c r="E288" s="76"/>
    </row>
    <row r="289" spans="4:5" x14ac:dyDescent="0.2">
      <c r="D289" s="75"/>
      <c r="E289" s="76"/>
    </row>
    <row r="290" spans="4:5" x14ac:dyDescent="0.2">
      <c r="D290" s="75"/>
      <c r="E290" s="76"/>
    </row>
    <row r="291" spans="4:5" x14ac:dyDescent="0.2">
      <c r="D291" s="75"/>
      <c r="E291" s="76"/>
    </row>
    <row r="292" spans="4:5" x14ac:dyDescent="0.2">
      <c r="D292" s="75"/>
      <c r="E292" s="76"/>
    </row>
    <row r="293" spans="4:5" x14ac:dyDescent="0.2">
      <c r="D293" s="75"/>
      <c r="E293" s="76"/>
    </row>
    <row r="294" spans="4:5" x14ac:dyDescent="0.2">
      <c r="D294" s="75"/>
      <c r="E294" s="76"/>
    </row>
    <row r="295" spans="4:5" x14ac:dyDescent="0.2">
      <c r="D295" s="75"/>
      <c r="E295" s="76"/>
    </row>
    <row r="296" spans="4:5" x14ac:dyDescent="0.2">
      <c r="D296" s="75"/>
      <c r="E296" s="76"/>
    </row>
    <row r="297" spans="4:5" x14ac:dyDescent="0.2">
      <c r="D297" s="75"/>
      <c r="E297" s="76"/>
    </row>
    <row r="298" spans="4:5" x14ac:dyDescent="0.2">
      <c r="D298" s="75"/>
      <c r="E298" s="76"/>
    </row>
    <row r="299" spans="4:5" x14ac:dyDescent="0.2">
      <c r="D299" s="75"/>
      <c r="E299" s="76"/>
    </row>
    <row r="300" spans="4:5" x14ac:dyDescent="0.2">
      <c r="D300" s="75"/>
      <c r="E300" s="76"/>
    </row>
    <row r="301" spans="4:5" x14ac:dyDescent="0.2">
      <c r="D301" s="75"/>
      <c r="E301" s="76"/>
    </row>
    <row r="302" spans="4:5" x14ac:dyDescent="0.2">
      <c r="D302" s="75"/>
      <c r="E302" s="76"/>
    </row>
    <row r="303" spans="4:5" x14ac:dyDescent="0.2">
      <c r="D303" s="75"/>
      <c r="E303" s="76"/>
    </row>
    <row r="304" spans="4:5" x14ac:dyDescent="0.2">
      <c r="D304" s="75"/>
      <c r="E304" s="76"/>
    </row>
    <row r="305" spans="4:5" x14ac:dyDescent="0.2">
      <c r="D305" s="75"/>
      <c r="E305" s="76"/>
    </row>
    <row r="306" spans="4:5" x14ac:dyDescent="0.2">
      <c r="D306" s="75"/>
      <c r="E306" s="76"/>
    </row>
    <row r="307" spans="4:5" x14ac:dyDescent="0.2">
      <c r="D307" s="75"/>
      <c r="E307" s="76"/>
    </row>
    <row r="308" spans="4:5" x14ac:dyDescent="0.2">
      <c r="D308" s="75"/>
      <c r="E308" s="76"/>
    </row>
    <row r="309" spans="4:5" x14ac:dyDescent="0.2">
      <c r="D309" s="75"/>
      <c r="E309" s="76"/>
    </row>
    <row r="310" spans="4:5" x14ac:dyDescent="0.2">
      <c r="D310" s="75"/>
      <c r="E310" s="76"/>
    </row>
    <row r="311" spans="4:5" x14ac:dyDescent="0.2">
      <c r="D311" s="75"/>
      <c r="E311" s="76"/>
    </row>
    <row r="312" spans="4:5" x14ac:dyDescent="0.2">
      <c r="D312" s="75"/>
      <c r="E312" s="76"/>
    </row>
    <row r="313" spans="4:5" x14ac:dyDescent="0.2">
      <c r="D313" s="75"/>
      <c r="E313" s="76"/>
    </row>
    <row r="314" spans="4:5" x14ac:dyDescent="0.2">
      <c r="D314" s="75"/>
      <c r="E314" s="76"/>
    </row>
    <row r="315" spans="4:5" x14ac:dyDescent="0.2">
      <c r="D315" s="75"/>
      <c r="E315" s="76"/>
    </row>
    <row r="316" spans="4:5" x14ac:dyDescent="0.2">
      <c r="D316" s="75"/>
      <c r="E316" s="76"/>
    </row>
    <row r="317" spans="4:5" x14ac:dyDescent="0.2">
      <c r="D317" s="75"/>
      <c r="E317" s="76"/>
    </row>
    <row r="318" spans="4:5" x14ac:dyDescent="0.2">
      <c r="D318" s="75"/>
      <c r="E318" s="76"/>
    </row>
    <row r="319" spans="4:5" x14ac:dyDescent="0.2">
      <c r="D319" s="75"/>
      <c r="E319" s="76"/>
    </row>
    <row r="320" spans="4:5" x14ac:dyDescent="0.2">
      <c r="D320" s="75"/>
      <c r="E320" s="76"/>
    </row>
    <row r="321" spans="4:5" x14ac:dyDescent="0.2">
      <c r="D321" s="75"/>
      <c r="E321" s="76"/>
    </row>
    <row r="322" spans="4:5" x14ac:dyDescent="0.2">
      <c r="D322" s="75"/>
      <c r="E322" s="76"/>
    </row>
    <row r="323" spans="4:5" x14ac:dyDescent="0.2">
      <c r="D323" s="75"/>
      <c r="E323" s="76"/>
    </row>
    <row r="324" spans="4:5" x14ac:dyDescent="0.2">
      <c r="D324" s="75"/>
      <c r="E324" s="76"/>
    </row>
    <row r="325" spans="4:5" x14ac:dyDescent="0.2">
      <c r="D325" s="75"/>
      <c r="E325" s="76"/>
    </row>
    <row r="326" spans="4:5" x14ac:dyDescent="0.2">
      <c r="D326" s="75"/>
      <c r="E326" s="76"/>
    </row>
    <row r="327" spans="4:5" x14ac:dyDescent="0.2">
      <c r="D327" s="75"/>
      <c r="E327" s="76"/>
    </row>
    <row r="328" spans="4:5" x14ac:dyDescent="0.2">
      <c r="D328" s="75"/>
      <c r="E328" s="76"/>
    </row>
    <row r="329" spans="4:5" x14ac:dyDescent="0.2">
      <c r="D329" s="75"/>
      <c r="E329" s="76"/>
    </row>
    <row r="330" spans="4:5" x14ac:dyDescent="0.2">
      <c r="D330" s="75"/>
      <c r="E330" s="76"/>
    </row>
    <row r="331" spans="4:5" x14ac:dyDescent="0.2">
      <c r="D331" s="75"/>
      <c r="E331" s="76"/>
    </row>
    <row r="332" spans="4:5" x14ac:dyDescent="0.2">
      <c r="D332" s="75"/>
      <c r="E332" s="76"/>
    </row>
    <row r="333" spans="4:5" x14ac:dyDescent="0.2">
      <c r="D333" s="75"/>
      <c r="E333" s="76"/>
    </row>
    <row r="334" spans="4:5" x14ac:dyDescent="0.2">
      <c r="D334" s="75"/>
      <c r="E334" s="76"/>
    </row>
    <row r="335" spans="4:5" x14ac:dyDescent="0.2">
      <c r="D335" s="75"/>
      <c r="E335" s="76"/>
    </row>
    <row r="336" spans="4:5" x14ac:dyDescent="0.2">
      <c r="D336" s="75"/>
      <c r="E336" s="76"/>
    </row>
    <row r="337" spans="4:5" x14ac:dyDescent="0.2">
      <c r="D337" s="75"/>
      <c r="E337" s="76"/>
    </row>
    <row r="338" spans="4:5" x14ac:dyDescent="0.2">
      <c r="D338" s="75"/>
      <c r="E338" s="76"/>
    </row>
    <row r="339" spans="4:5" x14ac:dyDescent="0.2">
      <c r="D339" s="75"/>
      <c r="E339" s="76"/>
    </row>
    <row r="340" spans="4:5" x14ac:dyDescent="0.2">
      <c r="D340" s="75"/>
      <c r="E340" s="76"/>
    </row>
    <row r="341" spans="4:5" x14ac:dyDescent="0.2">
      <c r="D341" s="75"/>
      <c r="E341" s="76"/>
    </row>
    <row r="342" spans="4:5" x14ac:dyDescent="0.2">
      <c r="D342" s="75"/>
      <c r="E342" s="76"/>
    </row>
    <row r="343" spans="4:5" x14ac:dyDescent="0.2">
      <c r="D343" s="75"/>
      <c r="E343" s="76"/>
    </row>
    <row r="344" spans="4:5" x14ac:dyDescent="0.2">
      <c r="D344" s="75"/>
      <c r="E344" s="76"/>
    </row>
    <row r="345" spans="4:5" x14ac:dyDescent="0.2">
      <c r="D345" s="75"/>
      <c r="E345" s="76"/>
    </row>
    <row r="346" spans="4:5" x14ac:dyDescent="0.2">
      <c r="D346" s="75"/>
      <c r="E346" s="76"/>
    </row>
    <row r="347" spans="4:5" x14ac:dyDescent="0.2">
      <c r="D347" s="75"/>
      <c r="E347" s="76"/>
    </row>
    <row r="348" spans="4:5" x14ac:dyDescent="0.2">
      <c r="D348" s="75"/>
      <c r="E348" s="76"/>
    </row>
    <row r="349" spans="4:5" x14ac:dyDescent="0.2">
      <c r="D349" s="75"/>
      <c r="E349" s="76"/>
    </row>
    <row r="350" spans="4:5" x14ac:dyDescent="0.2">
      <c r="D350" s="75"/>
      <c r="E350" s="76"/>
    </row>
    <row r="351" spans="4:5" x14ac:dyDescent="0.2">
      <c r="D351" s="75"/>
      <c r="E351" s="76"/>
    </row>
    <row r="352" spans="4:5" x14ac:dyDescent="0.2">
      <c r="D352" s="75"/>
      <c r="E352" s="76"/>
    </row>
    <row r="353" spans="4:5" x14ac:dyDescent="0.2">
      <c r="D353" s="75"/>
      <c r="E353" s="76"/>
    </row>
    <row r="354" spans="4:5" x14ac:dyDescent="0.2">
      <c r="D354" s="75"/>
      <c r="E354" s="76"/>
    </row>
    <row r="355" spans="4:5" x14ac:dyDescent="0.2">
      <c r="D355" s="75"/>
      <c r="E355" s="76"/>
    </row>
    <row r="356" spans="4:5" x14ac:dyDescent="0.2">
      <c r="D356" s="75"/>
      <c r="E356" s="76"/>
    </row>
    <row r="357" spans="4:5" x14ac:dyDescent="0.2">
      <c r="D357" s="75"/>
      <c r="E357" s="76"/>
    </row>
    <row r="358" spans="4:5" x14ac:dyDescent="0.2">
      <c r="D358" s="75"/>
      <c r="E358" s="76"/>
    </row>
    <row r="359" spans="4:5" x14ac:dyDescent="0.2">
      <c r="D359" s="75"/>
      <c r="E359" s="76"/>
    </row>
    <row r="360" spans="4:5" x14ac:dyDescent="0.2">
      <c r="D360" s="75"/>
      <c r="E360" s="76"/>
    </row>
    <row r="361" spans="4:5" x14ac:dyDescent="0.2">
      <c r="D361" s="75"/>
      <c r="E361" s="76"/>
    </row>
    <row r="362" spans="4:5" x14ac:dyDescent="0.2">
      <c r="D362" s="75"/>
      <c r="E362" s="76"/>
    </row>
    <row r="363" spans="4:5" x14ac:dyDescent="0.2">
      <c r="D363" s="75"/>
      <c r="E363" s="76"/>
    </row>
    <row r="364" spans="4:5" x14ac:dyDescent="0.2">
      <c r="D364" s="75"/>
      <c r="E364" s="76"/>
    </row>
    <row r="365" spans="4:5" x14ac:dyDescent="0.2">
      <c r="D365" s="75"/>
      <c r="E365" s="76"/>
    </row>
    <row r="366" spans="4:5" x14ac:dyDescent="0.2">
      <c r="D366" s="75"/>
      <c r="E366" s="76"/>
    </row>
    <row r="367" spans="4:5" x14ac:dyDescent="0.2">
      <c r="D367" s="75"/>
      <c r="E367" s="76"/>
    </row>
    <row r="368" spans="4:5" x14ac:dyDescent="0.2">
      <c r="D368" s="75"/>
      <c r="E368" s="76"/>
    </row>
    <row r="369" spans="4:5" x14ac:dyDescent="0.2">
      <c r="D369" s="75"/>
      <c r="E369" s="76"/>
    </row>
    <row r="370" spans="4:5" x14ac:dyDescent="0.2">
      <c r="D370" s="75"/>
      <c r="E370" s="76"/>
    </row>
    <row r="371" spans="4:5" x14ac:dyDescent="0.2">
      <c r="D371" s="75"/>
      <c r="E371" s="76"/>
    </row>
    <row r="372" spans="4:5" x14ac:dyDescent="0.2">
      <c r="D372" s="75"/>
      <c r="E372" s="76"/>
    </row>
    <row r="373" spans="4:5" x14ac:dyDescent="0.2">
      <c r="D373" s="75"/>
      <c r="E373" s="76"/>
    </row>
    <row r="374" spans="4:5" x14ac:dyDescent="0.2">
      <c r="D374" s="75"/>
      <c r="E374" s="76"/>
    </row>
    <row r="375" spans="4:5" x14ac:dyDescent="0.2">
      <c r="D375" s="75"/>
      <c r="E375" s="76"/>
    </row>
    <row r="376" spans="4:5" x14ac:dyDescent="0.2">
      <c r="D376" s="75"/>
      <c r="E376" s="76"/>
    </row>
    <row r="377" spans="4:5" x14ac:dyDescent="0.2">
      <c r="D377" s="75"/>
      <c r="E377" s="76"/>
    </row>
    <row r="378" spans="4:5" x14ac:dyDescent="0.2">
      <c r="D378" s="75"/>
      <c r="E378" s="76"/>
    </row>
    <row r="379" spans="4:5" x14ac:dyDescent="0.2">
      <c r="D379" s="75"/>
      <c r="E379" s="76"/>
    </row>
    <row r="380" spans="4:5" x14ac:dyDescent="0.2">
      <c r="D380" s="75"/>
      <c r="E380" s="76"/>
    </row>
    <row r="381" spans="4:5" x14ac:dyDescent="0.2">
      <c r="D381" s="75"/>
      <c r="E381" s="76"/>
    </row>
    <row r="382" spans="4:5" x14ac:dyDescent="0.2">
      <c r="D382" s="75"/>
      <c r="E382" s="76"/>
    </row>
    <row r="383" spans="4:5" x14ac:dyDescent="0.2">
      <c r="D383" s="75"/>
      <c r="E383" s="76"/>
    </row>
    <row r="384" spans="4:5" x14ac:dyDescent="0.2">
      <c r="D384" s="75"/>
      <c r="E384" s="76"/>
    </row>
    <row r="385" spans="4:5" x14ac:dyDescent="0.2">
      <c r="D385" s="75"/>
      <c r="E385" s="76"/>
    </row>
    <row r="386" spans="4:5" x14ac:dyDescent="0.2">
      <c r="D386" s="75"/>
      <c r="E386" s="76"/>
    </row>
    <row r="387" spans="4:5" x14ac:dyDescent="0.2">
      <c r="D387" s="75"/>
      <c r="E387" s="76"/>
    </row>
    <row r="388" spans="4:5" x14ac:dyDescent="0.2">
      <c r="D388" s="75"/>
      <c r="E388" s="76"/>
    </row>
    <row r="389" spans="4:5" x14ac:dyDescent="0.2">
      <c r="D389" s="75"/>
      <c r="E389" s="76"/>
    </row>
    <row r="390" spans="4:5" x14ac:dyDescent="0.2">
      <c r="D390" s="75"/>
      <c r="E390" s="76"/>
    </row>
    <row r="391" spans="4:5" x14ac:dyDescent="0.2">
      <c r="D391" s="75"/>
      <c r="E391" s="76"/>
    </row>
    <row r="392" spans="4:5" x14ac:dyDescent="0.2">
      <c r="D392" s="75"/>
      <c r="E392" s="76"/>
    </row>
    <row r="393" spans="4:5" x14ac:dyDescent="0.2">
      <c r="D393" s="75"/>
      <c r="E393" s="76"/>
    </row>
    <row r="394" spans="4:5" x14ac:dyDescent="0.2">
      <c r="D394" s="75"/>
      <c r="E394" s="76"/>
    </row>
    <row r="395" spans="4:5" x14ac:dyDescent="0.2">
      <c r="D395" s="75"/>
      <c r="E395" s="76"/>
    </row>
    <row r="396" spans="4:5" x14ac:dyDescent="0.2">
      <c r="D396" s="75"/>
      <c r="E396" s="76"/>
    </row>
    <row r="397" spans="4:5" x14ac:dyDescent="0.2">
      <c r="D397" s="75"/>
      <c r="E397" s="76"/>
    </row>
    <row r="398" spans="4:5" x14ac:dyDescent="0.2">
      <c r="D398" s="75"/>
      <c r="E398" s="76"/>
    </row>
    <row r="399" spans="4:5" x14ac:dyDescent="0.2">
      <c r="D399" s="75"/>
      <c r="E399" s="76"/>
    </row>
    <row r="400" spans="4:5" x14ac:dyDescent="0.2">
      <c r="D400" s="75"/>
      <c r="E400" s="76"/>
    </row>
    <row r="401" spans="4:5" x14ac:dyDescent="0.2">
      <c r="D401" s="75"/>
      <c r="E401" s="76"/>
    </row>
    <row r="402" spans="4:5" x14ac:dyDescent="0.2">
      <c r="D402" s="75"/>
      <c r="E402" s="76"/>
    </row>
    <row r="403" spans="4:5" x14ac:dyDescent="0.2">
      <c r="D403" s="75"/>
      <c r="E403" s="76"/>
    </row>
    <row r="404" spans="4:5" x14ac:dyDescent="0.2">
      <c r="D404" s="75"/>
      <c r="E404" s="76"/>
    </row>
    <row r="405" spans="4:5" x14ac:dyDescent="0.2">
      <c r="D405" s="75"/>
      <c r="E405" s="76"/>
    </row>
    <row r="406" spans="4:5" x14ac:dyDescent="0.2">
      <c r="D406" s="75"/>
      <c r="E406" s="76"/>
    </row>
    <row r="407" spans="4:5" x14ac:dyDescent="0.2">
      <c r="D407" s="75"/>
      <c r="E407" s="76"/>
    </row>
    <row r="408" spans="4:5" x14ac:dyDescent="0.2">
      <c r="D408" s="75"/>
      <c r="E408" s="76"/>
    </row>
    <row r="409" spans="4:5" x14ac:dyDescent="0.2">
      <c r="D409" s="75"/>
      <c r="E409" s="76"/>
    </row>
    <row r="410" spans="4:5" x14ac:dyDescent="0.2">
      <c r="D410" s="75"/>
      <c r="E410" s="76"/>
    </row>
    <row r="411" spans="4:5" x14ac:dyDescent="0.2">
      <c r="D411" s="75"/>
      <c r="E411" s="76"/>
    </row>
    <row r="412" spans="4:5" x14ac:dyDescent="0.2">
      <c r="D412" s="75"/>
      <c r="E412" s="76"/>
    </row>
    <row r="413" spans="4:5" x14ac:dyDescent="0.2">
      <c r="D413" s="75"/>
      <c r="E413" s="76"/>
    </row>
    <row r="414" spans="4:5" x14ac:dyDescent="0.2">
      <c r="D414" s="75"/>
      <c r="E414" s="76"/>
    </row>
    <row r="415" spans="4:5" x14ac:dyDescent="0.2">
      <c r="D415" s="75"/>
      <c r="E415" s="76"/>
    </row>
    <row r="416" spans="4:5" x14ac:dyDescent="0.2">
      <c r="D416" s="75"/>
      <c r="E416" s="76"/>
    </row>
    <row r="417" spans="4:5" x14ac:dyDescent="0.2">
      <c r="D417" s="75"/>
      <c r="E417" s="76"/>
    </row>
    <row r="418" spans="4:5" x14ac:dyDescent="0.2">
      <c r="D418" s="75"/>
      <c r="E418" s="76"/>
    </row>
    <row r="419" spans="4:5" x14ac:dyDescent="0.2">
      <c r="D419" s="75"/>
      <c r="E419" s="76"/>
    </row>
    <row r="420" spans="4:5" x14ac:dyDescent="0.2">
      <c r="D420" s="75"/>
      <c r="E420" s="76"/>
    </row>
    <row r="421" spans="4:5" x14ac:dyDescent="0.2">
      <c r="D421" s="75"/>
      <c r="E421" s="76"/>
    </row>
    <row r="422" spans="4:5" x14ac:dyDescent="0.2">
      <c r="D422" s="75"/>
      <c r="E422" s="76"/>
    </row>
    <row r="423" spans="4:5" x14ac:dyDescent="0.2">
      <c r="D423" s="75"/>
      <c r="E423" s="76"/>
    </row>
    <row r="424" spans="4:5" x14ac:dyDescent="0.2">
      <c r="D424" s="75"/>
      <c r="E424" s="76"/>
    </row>
    <row r="425" spans="4:5" x14ac:dyDescent="0.2">
      <c r="D425" s="75"/>
      <c r="E425" s="76"/>
    </row>
    <row r="426" spans="4:5" x14ac:dyDescent="0.2">
      <c r="D426" s="75"/>
      <c r="E426" s="76"/>
    </row>
    <row r="427" spans="4:5" x14ac:dyDescent="0.2">
      <c r="D427" s="75"/>
      <c r="E427" s="76"/>
    </row>
    <row r="428" spans="4:5" x14ac:dyDescent="0.2">
      <c r="D428" s="75"/>
      <c r="E428" s="76"/>
    </row>
    <row r="429" spans="4:5" x14ac:dyDescent="0.2">
      <c r="D429" s="75"/>
      <c r="E429" s="76"/>
    </row>
    <row r="430" spans="4:5" x14ac:dyDescent="0.2">
      <c r="D430" s="75"/>
      <c r="E430" s="76"/>
    </row>
    <row r="431" spans="4:5" x14ac:dyDescent="0.2">
      <c r="D431" s="75"/>
      <c r="E431" s="76"/>
    </row>
    <row r="432" spans="4:5" x14ac:dyDescent="0.2">
      <c r="D432" s="75"/>
      <c r="E432" s="76"/>
    </row>
    <row r="433" spans="4:5" x14ac:dyDescent="0.2">
      <c r="D433" s="75"/>
      <c r="E433" s="76"/>
    </row>
    <row r="434" spans="4:5" x14ac:dyDescent="0.2">
      <c r="D434" s="75"/>
      <c r="E434" s="76"/>
    </row>
    <row r="435" spans="4:5" x14ac:dyDescent="0.2">
      <c r="D435" s="75"/>
      <c r="E435" s="76"/>
    </row>
    <row r="436" spans="4:5" x14ac:dyDescent="0.2">
      <c r="D436" s="75"/>
      <c r="E436" s="76"/>
    </row>
    <row r="437" spans="4:5" x14ac:dyDescent="0.2">
      <c r="D437" s="75"/>
      <c r="E437" s="76"/>
    </row>
    <row r="438" spans="4:5" x14ac:dyDescent="0.2">
      <c r="D438" s="75"/>
      <c r="E438" s="76"/>
    </row>
    <row r="439" spans="4:5" x14ac:dyDescent="0.2">
      <c r="D439" s="75"/>
      <c r="E439" s="76"/>
    </row>
    <row r="440" spans="4:5" x14ac:dyDescent="0.2">
      <c r="D440" s="75"/>
      <c r="E440" s="76"/>
    </row>
    <row r="441" spans="4:5" x14ac:dyDescent="0.2">
      <c r="D441" s="75"/>
      <c r="E441" s="76"/>
    </row>
    <row r="442" spans="4:5" x14ac:dyDescent="0.2">
      <c r="D442" s="75"/>
      <c r="E442" s="76"/>
    </row>
    <row r="443" spans="4:5" x14ac:dyDescent="0.2">
      <c r="D443" s="75"/>
      <c r="E443" s="76"/>
    </row>
    <row r="444" spans="4:5" x14ac:dyDescent="0.2">
      <c r="D444" s="75"/>
      <c r="E444" s="76"/>
    </row>
    <row r="445" spans="4:5" x14ac:dyDescent="0.2">
      <c r="D445" s="75"/>
      <c r="E445" s="76"/>
    </row>
    <row r="446" spans="4:5" x14ac:dyDescent="0.2">
      <c r="D446" s="75"/>
      <c r="E446" s="76"/>
    </row>
    <row r="447" spans="4:5" x14ac:dyDescent="0.2">
      <c r="D447" s="75"/>
      <c r="E447" s="76"/>
    </row>
    <row r="448" spans="4:5" x14ac:dyDescent="0.2">
      <c r="D448" s="75"/>
      <c r="E448" s="76"/>
    </row>
    <row r="449" spans="4:5" x14ac:dyDescent="0.2">
      <c r="D449" s="75"/>
      <c r="E449" s="76"/>
    </row>
    <row r="450" spans="4:5" x14ac:dyDescent="0.2">
      <c r="D450" s="75"/>
      <c r="E450" s="76"/>
    </row>
    <row r="451" spans="4:5" x14ac:dyDescent="0.2">
      <c r="D451" s="75"/>
      <c r="E451" s="76"/>
    </row>
    <row r="452" spans="4:5" x14ac:dyDescent="0.2">
      <c r="D452" s="75"/>
      <c r="E452" s="76"/>
    </row>
    <row r="453" spans="4:5" x14ac:dyDescent="0.2">
      <c r="D453" s="75"/>
      <c r="E453" s="76"/>
    </row>
    <row r="454" spans="4:5" x14ac:dyDescent="0.2">
      <c r="D454" s="75"/>
      <c r="E454" s="76"/>
    </row>
    <row r="455" spans="4:5" x14ac:dyDescent="0.2">
      <c r="D455" s="75"/>
      <c r="E455" s="76"/>
    </row>
    <row r="456" spans="4:5" x14ac:dyDescent="0.2">
      <c r="D456" s="75"/>
      <c r="E456" s="76"/>
    </row>
    <row r="457" spans="4:5" x14ac:dyDescent="0.2">
      <c r="D457" s="75"/>
      <c r="E457" s="76"/>
    </row>
    <row r="458" spans="4:5" x14ac:dyDescent="0.2">
      <c r="D458" s="75"/>
      <c r="E458" s="76"/>
    </row>
    <row r="459" spans="4:5" x14ac:dyDescent="0.2">
      <c r="D459" s="75"/>
      <c r="E459" s="76"/>
    </row>
    <row r="460" spans="4:5" x14ac:dyDescent="0.2">
      <c r="D460" s="75"/>
      <c r="E460" s="76"/>
    </row>
    <row r="461" spans="4:5" x14ac:dyDescent="0.2">
      <c r="D461" s="75"/>
      <c r="E461" s="76"/>
    </row>
    <row r="462" spans="4:5" x14ac:dyDescent="0.2">
      <c r="D462" s="75"/>
      <c r="E462" s="76"/>
    </row>
    <row r="463" spans="4:5" x14ac:dyDescent="0.2">
      <c r="D463" s="75"/>
      <c r="E463" s="76"/>
    </row>
    <row r="464" spans="4:5" x14ac:dyDescent="0.2">
      <c r="D464" s="75"/>
      <c r="E464" s="76"/>
    </row>
    <row r="465" spans="4:5" x14ac:dyDescent="0.2">
      <c r="D465" s="75"/>
      <c r="E465" s="76"/>
    </row>
    <row r="466" spans="4:5" x14ac:dyDescent="0.2">
      <c r="D466" s="75"/>
      <c r="E466" s="76"/>
    </row>
    <row r="467" spans="4:5" x14ac:dyDescent="0.2">
      <c r="D467" s="75"/>
      <c r="E467" s="76"/>
    </row>
    <row r="468" spans="4:5" x14ac:dyDescent="0.2">
      <c r="D468" s="75"/>
      <c r="E468" s="76"/>
    </row>
    <row r="469" spans="4:5" x14ac:dyDescent="0.2">
      <c r="D469" s="75"/>
      <c r="E469" s="76"/>
    </row>
    <row r="470" spans="4:5" x14ac:dyDescent="0.2">
      <c r="D470" s="75"/>
      <c r="E470" s="76"/>
    </row>
    <row r="471" spans="4:5" x14ac:dyDescent="0.2">
      <c r="D471" s="75"/>
      <c r="E471" s="76"/>
    </row>
    <row r="472" spans="4:5" x14ac:dyDescent="0.2">
      <c r="D472" s="75"/>
      <c r="E472" s="76"/>
    </row>
    <row r="473" spans="4:5" x14ac:dyDescent="0.2">
      <c r="D473" s="75"/>
      <c r="E473" s="76"/>
    </row>
    <row r="474" spans="4:5" x14ac:dyDescent="0.2">
      <c r="D474" s="75"/>
      <c r="E474" s="76"/>
    </row>
    <row r="475" spans="4:5" x14ac:dyDescent="0.2">
      <c r="D475" s="75"/>
      <c r="E475" s="76"/>
    </row>
    <row r="476" spans="4:5" x14ac:dyDescent="0.2">
      <c r="D476" s="75"/>
      <c r="E476" s="76"/>
    </row>
    <row r="477" spans="4:5" x14ac:dyDescent="0.2">
      <c r="D477" s="75"/>
      <c r="E477" s="76"/>
    </row>
    <row r="478" spans="4:5" x14ac:dyDescent="0.2">
      <c r="D478" s="75"/>
      <c r="E478" s="76"/>
    </row>
    <row r="479" spans="4:5" x14ac:dyDescent="0.2">
      <c r="D479" s="75"/>
      <c r="E479" s="76"/>
    </row>
    <row r="480" spans="4:5" x14ac:dyDescent="0.2">
      <c r="D480" s="75"/>
      <c r="E480" s="76"/>
    </row>
    <row r="481" spans="4:5" x14ac:dyDescent="0.2">
      <c r="D481" s="75"/>
      <c r="E481" s="76"/>
    </row>
    <row r="482" spans="4:5" x14ac:dyDescent="0.2">
      <c r="D482" s="75"/>
      <c r="E482" s="76"/>
    </row>
    <row r="483" spans="4:5" x14ac:dyDescent="0.2">
      <c r="D483" s="75"/>
      <c r="E483" s="76"/>
    </row>
    <row r="484" spans="4:5" x14ac:dyDescent="0.2">
      <c r="D484" s="75"/>
      <c r="E484" s="76"/>
    </row>
    <row r="485" spans="4:5" x14ac:dyDescent="0.2">
      <c r="D485" s="75"/>
      <c r="E485" s="76"/>
    </row>
    <row r="486" spans="4:5" x14ac:dyDescent="0.2">
      <c r="D486" s="75"/>
      <c r="E486" s="76"/>
    </row>
    <row r="487" spans="4:5" x14ac:dyDescent="0.2">
      <c r="D487" s="75"/>
      <c r="E487" s="76"/>
    </row>
    <row r="488" spans="4:5" x14ac:dyDescent="0.2">
      <c r="D488" s="75"/>
      <c r="E488" s="76"/>
    </row>
    <row r="489" spans="4:5" x14ac:dyDescent="0.2">
      <c r="D489" s="75"/>
      <c r="E489" s="76"/>
    </row>
    <row r="490" spans="4:5" x14ac:dyDescent="0.2">
      <c r="D490" s="75"/>
      <c r="E490" s="76"/>
    </row>
    <row r="491" spans="4:5" x14ac:dyDescent="0.2">
      <c r="D491" s="75"/>
      <c r="E491" s="76"/>
    </row>
    <row r="492" spans="4:5" x14ac:dyDescent="0.2">
      <c r="D492" s="75"/>
      <c r="E492" s="76"/>
    </row>
    <row r="493" spans="4:5" x14ac:dyDescent="0.2">
      <c r="D493" s="75"/>
      <c r="E493" s="76"/>
    </row>
    <row r="494" spans="4:5" x14ac:dyDescent="0.2">
      <c r="D494" s="75"/>
      <c r="E494" s="76"/>
    </row>
    <row r="495" spans="4:5" x14ac:dyDescent="0.2">
      <c r="D495" s="75"/>
      <c r="E495" s="76"/>
    </row>
    <row r="496" spans="4:5" x14ac:dyDescent="0.2">
      <c r="D496" s="75"/>
      <c r="E496" s="76"/>
    </row>
    <row r="497" spans="4:5" x14ac:dyDescent="0.2">
      <c r="D497" s="75"/>
      <c r="E497" s="76"/>
    </row>
    <row r="498" spans="4:5" x14ac:dyDescent="0.2">
      <c r="D498" s="75"/>
      <c r="E498" s="76"/>
    </row>
    <row r="499" spans="4:5" x14ac:dyDescent="0.2">
      <c r="D499" s="75"/>
      <c r="E499" s="76"/>
    </row>
    <row r="500" spans="4:5" x14ac:dyDescent="0.2">
      <c r="D500" s="75"/>
      <c r="E500" s="76"/>
    </row>
    <row r="501" spans="4:5" x14ac:dyDescent="0.2">
      <c r="D501" s="75"/>
      <c r="E501" s="76"/>
    </row>
    <row r="502" spans="4:5" x14ac:dyDescent="0.2">
      <c r="D502" s="75"/>
      <c r="E502" s="76"/>
    </row>
    <row r="503" spans="4:5" x14ac:dyDescent="0.2">
      <c r="D503" s="75"/>
      <c r="E503" s="76"/>
    </row>
    <row r="504" spans="4:5" x14ac:dyDescent="0.2">
      <c r="D504" s="75"/>
      <c r="E504" s="76"/>
    </row>
    <row r="505" spans="4:5" x14ac:dyDescent="0.2">
      <c r="D505" s="75"/>
      <c r="E505" s="76"/>
    </row>
    <row r="506" spans="4:5" x14ac:dyDescent="0.2">
      <c r="D506" s="75"/>
      <c r="E506" s="76"/>
    </row>
    <row r="507" spans="4:5" x14ac:dyDescent="0.2">
      <c r="D507" s="75"/>
      <c r="E507" s="76"/>
    </row>
    <row r="508" spans="4:5" x14ac:dyDescent="0.2">
      <c r="D508" s="75"/>
      <c r="E508" s="76"/>
    </row>
    <row r="509" spans="4:5" x14ac:dyDescent="0.2">
      <c r="D509" s="75"/>
      <c r="E509" s="76"/>
    </row>
    <row r="510" spans="4:5" x14ac:dyDescent="0.2">
      <c r="D510" s="75"/>
      <c r="E510" s="76"/>
    </row>
    <row r="511" spans="4:5" x14ac:dyDescent="0.2">
      <c r="D511" s="75"/>
      <c r="E511" s="76"/>
    </row>
    <row r="512" spans="4:5" x14ac:dyDescent="0.2">
      <c r="D512" s="75"/>
      <c r="E512" s="76"/>
    </row>
    <row r="513" spans="4:5" x14ac:dyDescent="0.2">
      <c r="D513" s="75"/>
      <c r="E513" s="76"/>
    </row>
    <row r="514" spans="4:5" x14ac:dyDescent="0.2">
      <c r="D514" s="75"/>
      <c r="E514" s="76"/>
    </row>
    <row r="515" spans="4:5" x14ac:dyDescent="0.2">
      <c r="D515" s="75"/>
      <c r="E515" s="76"/>
    </row>
    <row r="516" spans="4:5" x14ac:dyDescent="0.2">
      <c r="D516" s="75"/>
      <c r="E516" s="76"/>
    </row>
    <row r="517" spans="4:5" x14ac:dyDescent="0.2">
      <c r="D517" s="75"/>
      <c r="E517" s="76"/>
    </row>
    <row r="518" spans="4:5" x14ac:dyDescent="0.2">
      <c r="D518" s="75"/>
      <c r="E518" s="76"/>
    </row>
    <row r="519" spans="4:5" x14ac:dyDescent="0.2">
      <c r="D519" s="75"/>
      <c r="E519" s="76"/>
    </row>
    <row r="520" spans="4:5" x14ac:dyDescent="0.2">
      <c r="D520" s="75"/>
      <c r="E520" s="76"/>
    </row>
    <row r="521" spans="4:5" x14ac:dyDescent="0.2">
      <c r="D521" s="75"/>
      <c r="E521" s="76"/>
    </row>
    <row r="522" spans="4:5" x14ac:dyDescent="0.2">
      <c r="D522" s="75"/>
      <c r="E522" s="76"/>
    </row>
    <row r="523" spans="4:5" x14ac:dyDescent="0.2">
      <c r="D523" s="75"/>
      <c r="E523" s="76"/>
    </row>
    <row r="524" spans="4:5" x14ac:dyDescent="0.2">
      <c r="D524" s="75"/>
      <c r="E524" s="76"/>
    </row>
    <row r="525" spans="4:5" x14ac:dyDescent="0.2">
      <c r="D525" s="75"/>
      <c r="E525" s="76"/>
    </row>
    <row r="526" spans="4:5" x14ac:dyDescent="0.2">
      <c r="D526" s="75"/>
      <c r="E526" s="76"/>
    </row>
    <row r="527" spans="4:5" x14ac:dyDescent="0.2">
      <c r="D527" s="75"/>
      <c r="E527" s="76"/>
    </row>
    <row r="528" spans="4:5" x14ac:dyDescent="0.2">
      <c r="D528" s="75"/>
      <c r="E528" s="76"/>
    </row>
    <row r="529" spans="4:5" x14ac:dyDescent="0.2">
      <c r="D529" s="75"/>
      <c r="E529" s="76"/>
    </row>
    <row r="530" spans="4:5" x14ac:dyDescent="0.2">
      <c r="D530" s="75"/>
      <c r="E530" s="76"/>
    </row>
    <row r="531" spans="4:5" x14ac:dyDescent="0.2">
      <c r="D531" s="75"/>
      <c r="E531" s="76"/>
    </row>
    <row r="532" spans="4:5" x14ac:dyDescent="0.2">
      <c r="D532" s="75"/>
      <c r="E532" s="76"/>
    </row>
    <row r="533" spans="4:5" x14ac:dyDescent="0.2">
      <c r="D533" s="75"/>
      <c r="E533" s="76"/>
    </row>
    <row r="534" spans="4:5" x14ac:dyDescent="0.2">
      <c r="D534" s="75"/>
      <c r="E534" s="76"/>
    </row>
    <row r="535" spans="4:5" x14ac:dyDescent="0.2">
      <c r="D535" s="75"/>
      <c r="E535" s="76"/>
    </row>
    <row r="536" spans="4:5" x14ac:dyDescent="0.2">
      <c r="D536" s="75"/>
      <c r="E536" s="76"/>
    </row>
    <row r="537" spans="4:5" x14ac:dyDescent="0.2">
      <c r="D537" s="75"/>
      <c r="E537" s="76"/>
    </row>
    <row r="538" spans="4:5" x14ac:dyDescent="0.2">
      <c r="D538" s="75"/>
      <c r="E538" s="76"/>
    </row>
    <row r="539" spans="4:5" x14ac:dyDescent="0.2">
      <c r="D539" s="75"/>
      <c r="E539" s="76"/>
    </row>
    <row r="540" spans="4:5" x14ac:dyDescent="0.2">
      <c r="D540" s="75"/>
      <c r="E540" s="76"/>
    </row>
    <row r="541" spans="4:5" x14ac:dyDescent="0.2">
      <c r="D541" s="75"/>
      <c r="E541" s="76"/>
    </row>
    <row r="542" spans="4:5" x14ac:dyDescent="0.2">
      <c r="D542" s="75"/>
      <c r="E542" s="76"/>
    </row>
    <row r="543" spans="4:5" x14ac:dyDescent="0.2">
      <c r="D543" s="75"/>
      <c r="E543" s="76"/>
    </row>
    <row r="544" spans="4:5" x14ac:dyDescent="0.2">
      <c r="D544" s="75"/>
      <c r="E544" s="76"/>
    </row>
    <row r="545" spans="4:5" x14ac:dyDescent="0.2">
      <c r="D545" s="75"/>
      <c r="E545" s="76"/>
    </row>
    <row r="546" spans="4:5" x14ac:dyDescent="0.2">
      <c r="D546" s="75"/>
      <c r="E546" s="76"/>
    </row>
    <row r="547" spans="4:5" x14ac:dyDescent="0.2">
      <c r="D547" s="75"/>
      <c r="E547" s="76"/>
    </row>
    <row r="548" spans="4:5" x14ac:dyDescent="0.2">
      <c r="D548" s="75"/>
      <c r="E548" s="76"/>
    </row>
    <row r="549" spans="4:5" x14ac:dyDescent="0.2">
      <c r="D549" s="75"/>
      <c r="E549" s="76"/>
    </row>
    <row r="550" spans="4:5" x14ac:dyDescent="0.2">
      <c r="D550" s="75"/>
      <c r="E550" s="76"/>
    </row>
    <row r="551" spans="4:5" x14ac:dyDescent="0.2">
      <c r="D551" s="75"/>
      <c r="E551" s="76"/>
    </row>
    <row r="552" spans="4:5" x14ac:dyDescent="0.2">
      <c r="D552" s="75"/>
      <c r="E552" s="76"/>
    </row>
    <row r="553" spans="4:5" x14ac:dyDescent="0.2">
      <c r="D553" s="75"/>
      <c r="E553" s="76"/>
    </row>
    <row r="554" spans="4:5" x14ac:dyDescent="0.2">
      <c r="D554" s="75"/>
      <c r="E554" s="76"/>
    </row>
    <row r="555" spans="4:5" x14ac:dyDescent="0.2">
      <c r="D555" s="75"/>
      <c r="E555" s="76"/>
    </row>
    <row r="556" spans="4:5" x14ac:dyDescent="0.2">
      <c r="D556" s="75"/>
      <c r="E556" s="76"/>
    </row>
    <row r="557" spans="4:5" x14ac:dyDescent="0.2">
      <c r="D557" s="75"/>
      <c r="E557" s="76"/>
    </row>
    <row r="558" spans="4:5" x14ac:dyDescent="0.2">
      <c r="D558" s="75"/>
      <c r="E558" s="76"/>
    </row>
    <row r="559" spans="4:5" x14ac:dyDescent="0.2">
      <c r="D559" s="75"/>
      <c r="E559" s="76"/>
    </row>
    <row r="560" spans="4:5" x14ac:dyDescent="0.2">
      <c r="D560" s="75"/>
      <c r="E560" s="76"/>
    </row>
    <row r="561" spans="4:5" x14ac:dyDescent="0.2">
      <c r="D561" s="75"/>
      <c r="E561" s="76"/>
    </row>
    <row r="562" spans="4:5" x14ac:dyDescent="0.2">
      <c r="D562" s="75"/>
      <c r="E562" s="76"/>
    </row>
    <row r="563" spans="4:5" x14ac:dyDescent="0.2">
      <c r="D563" s="75"/>
      <c r="E563" s="76"/>
    </row>
    <row r="564" spans="4:5" x14ac:dyDescent="0.2">
      <c r="D564" s="75"/>
      <c r="E564" s="76"/>
    </row>
    <row r="565" spans="4:5" x14ac:dyDescent="0.2">
      <c r="D565" s="75"/>
      <c r="E565" s="76"/>
    </row>
    <row r="566" spans="4:5" x14ac:dyDescent="0.2">
      <c r="D566" s="75"/>
      <c r="E566" s="76"/>
    </row>
    <row r="567" spans="4:5" x14ac:dyDescent="0.2">
      <c r="D567" s="75"/>
      <c r="E567" s="76"/>
    </row>
    <row r="568" spans="4:5" x14ac:dyDescent="0.2">
      <c r="D568" s="75"/>
      <c r="E568" s="76"/>
    </row>
    <row r="569" spans="4:5" x14ac:dyDescent="0.2">
      <c r="D569" s="75"/>
      <c r="E569" s="76"/>
    </row>
    <row r="570" spans="4:5" x14ac:dyDescent="0.2">
      <c r="D570" s="75"/>
      <c r="E570" s="76"/>
    </row>
    <row r="571" spans="4:5" x14ac:dyDescent="0.2">
      <c r="D571" s="75"/>
      <c r="E571" s="76"/>
    </row>
    <row r="572" spans="4:5" x14ac:dyDescent="0.2">
      <c r="D572" s="75"/>
      <c r="E572" s="76"/>
    </row>
    <row r="573" spans="4:5" x14ac:dyDescent="0.2">
      <c r="D573" s="75"/>
      <c r="E573" s="76"/>
    </row>
    <row r="574" spans="4:5" x14ac:dyDescent="0.2">
      <c r="D574" s="75"/>
      <c r="E574" s="76"/>
    </row>
    <row r="575" spans="4:5" x14ac:dyDescent="0.2">
      <c r="D575" s="75"/>
      <c r="E575" s="76"/>
    </row>
    <row r="576" spans="4:5" x14ac:dyDescent="0.2">
      <c r="D576" s="75"/>
      <c r="E576" s="76"/>
    </row>
    <row r="577" spans="4:5" x14ac:dyDescent="0.2">
      <c r="D577" s="75"/>
      <c r="E577" s="76"/>
    </row>
    <row r="578" spans="4:5" x14ac:dyDescent="0.2">
      <c r="D578" s="75"/>
      <c r="E578" s="76"/>
    </row>
    <row r="579" spans="4:5" x14ac:dyDescent="0.2">
      <c r="D579" s="75"/>
      <c r="E579" s="76"/>
    </row>
    <row r="580" spans="4:5" x14ac:dyDescent="0.2">
      <c r="D580" s="75"/>
      <c r="E580" s="76"/>
    </row>
    <row r="581" spans="4:5" x14ac:dyDescent="0.2">
      <c r="D581" s="75"/>
      <c r="E581" s="76"/>
    </row>
    <row r="582" spans="4:5" x14ac:dyDescent="0.2">
      <c r="D582" s="75"/>
      <c r="E582" s="76"/>
    </row>
    <row r="583" spans="4:5" x14ac:dyDescent="0.2">
      <c r="D583" s="75"/>
      <c r="E583" s="76"/>
    </row>
    <row r="584" spans="4:5" x14ac:dyDescent="0.2">
      <c r="D584" s="75"/>
      <c r="E584" s="76"/>
    </row>
    <row r="585" spans="4:5" x14ac:dyDescent="0.2">
      <c r="D585" s="75"/>
      <c r="E585" s="76"/>
    </row>
    <row r="586" spans="4:5" x14ac:dyDescent="0.2">
      <c r="D586" s="75"/>
      <c r="E586" s="76"/>
    </row>
    <row r="587" spans="4:5" x14ac:dyDescent="0.2">
      <c r="D587" s="75"/>
      <c r="E587" s="76"/>
    </row>
    <row r="588" spans="4:5" x14ac:dyDescent="0.2">
      <c r="D588" s="75"/>
      <c r="E588" s="76"/>
    </row>
    <row r="589" spans="4:5" x14ac:dyDescent="0.2">
      <c r="D589" s="75"/>
      <c r="E589" s="76"/>
    </row>
    <row r="590" spans="4:5" x14ac:dyDescent="0.2">
      <c r="D590" s="75"/>
      <c r="E590" s="76"/>
    </row>
    <row r="591" spans="4:5" x14ac:dyDescent="0.2">
      <c r="D591" s="75"/>
      <c r="E591" s="76"/>
    </row>
    <row r="592" spans="4:5" x14ac:dyDescent="0.2">
      <c r="D592" s="75"/>
      <c r="E592" s="76"/>
    </row>
    <row r="593" spans="4:5" x14ac:dyDescent="0.2">
      <c r="D593" s="75"/>
      <c r="E593" s="76"/>
    </row>
    <row r="594" spans="4:5" x14ac:dyDescent="0.2">
      <c r="D594" s="75"/>
      <c r="E594" s="76"/>
    </row>
    <row r="595" spans="4:5" x14ac:dyDescent="0.2">
      <c r="D595" s="75"/>
      <c r="E595" s="76"/>
    </row>
    <row r="596" spans="4:5" x14ac:dyDescent="0.2">
      <c r="D596" s="75"/>
      <c r="E596" s="76"/>
    </row>
    <row r="597" spans="4:5" x14ac:dyDescent="0.2">
      <c r="D597" s="75"/>
      <c r="E597" s="76"/>
    </row>
    <row r="598" spans="4:5" x14ac:dyDescent="0.2">
      <c r="D598" s="75"/>
      <c r="E598" s="76"/>
    </row>
    <row r="599" spans="4:5" x14ac:dyDescent="0.2">
      <c r="D599" s="75"/>
      <c r="E599" s="76"/>
    </row>
    <row r="600" spans="4:5" x14ac:dyDescent="0.2">
      <c r="D600" s="75"/>
      <c r="E600" s="76"/>
    </row>
    <row r="601" spans="4:5" x14ac:dyDescent="0.2">
      <c r="D601" s="75"/>
      <c r="E601" s="76"/>
    </row>
    <row r="602" spans="4:5" x14ac:dyDescent="0.2">
      <c r="D602" s="75"/>
      <c r="E602" s="76"/>
    </row>
    <row r="603" spans="4:5" x14ac:dyDescent="0.2">
      <c r="D603" s="75"/>
      <c r="E603" s="76"/>
    </row>
    <row r="604" spans="4:5" x14ac:dyDescent="0.2">
      <c r="D604" s="75"/>
      <c r="E604" s="76"/>
    </row>
    <row r="605" spans="4:5" x14ac:dyDescent="0.2">
      <c r="D605" s="75"/>
      <c r="E605" s="76"/>
    </row>
    <row r="606" spans="4:5" x14ac:dyDescent="0.2">
      <c r="D606" s="75"/>
      <c r="E606" s="76"/>
    </row>
    <row r="607" spans="4:5" x14ac:dyDescent="0.2">
      <c r="D607" s="75"/>
      <c r="E607" s="76"/>
    </row>
    <row r="608" spans="4:5" x14ac:dyDescent="0.2">
      <c r="D608" s="75"/>
      <c r="E608" s="76"/>
    </row>
    <row r="609" spans="4:5" x14ac:dyDescent="0.2">
      <c r="D609" s="75"/>
      <c r="E609" s="76"/>
    </row>
    <row r="610" spans="4:5" x14ac:dyDescent="0.2">
      <c r="D610" s="75"/>
      <c r="E610" s="76"/>
    </row>
    <row r="611" spans="4:5" x14ac:dyDescent="0.2">
      <c r="D611" s="75"/>
      <c r="E611" s="76"/>
    </row>
    <row r="612" spans="4:5" x14ac:dyDescent="0.2">
      <c r="D612" s="75"/>
      <c r="E612" s="76"/>
    </row>
    <row r="613" spans="4:5" x14ac:dyDescent="0.2">
      <c r="D613" s="75"/>
      <c r="E613" s="76"/>
    </row>
    <row r="614" spans="4:5" x14ac:dyDescent="0.2">
      <c r="D614" s="75"/>
      <c r="E614" s="76"/>
    </row>
    <row r="615" spans="4:5" x14ac:dyDescent="0.2">
      <c r="D615" s="75"/>
      <c r="E615" s="76"/>
    </row>
    <row r="616" spans="4:5" x14ac:dyDescent="0.2">
      <c r="D616" s="75"/>
      <c r="E616" s="76"/>
    </row>
    <row r="617" spans="4:5" x14ac:dyDescent="0.2">
      <c r="D617" s="75"/>
      <c r="E617" s="76"/>
    </row>
    <row r="618" spans="4:5" x14ac:dyDescent="0.2">
      <c r="D618" s="75"/>
      <c r="E618" s="76"/>
    </row>
    <row r="619" spans="4:5" x14ac:dyDescent="0.2">
      <c r="D619" s="75"/>
      <c r="E619" s="76"/>
    </row>
    <row r="620" spans="4:5" x14ac:dyDescent="0.2">
      <c r="D620" s="75"/>
      <c r="E620" s="76"/>
    </row>
    <row r="621" spans="4:5" x14ac:dyDescent="0.2">
      <c r="D621" s="75"/>
      <c r="E621" s="76"/>
    </row>
    <row r="622" spans="4:5" x14ac:dyDescent="0.2">
      <c r="D622" s="75"/>
      <c r="E622" s="76"/>
    </row>
    <row r="623" spans="4:5" x14ac:dyDescent="0.2">
      <c r="D623" s="75"/>
      <c r="E623" s="76"/>
    </row>
    <row r="624" spans="4:5" x14ac:dyDescent="0.2">
      <c r="D624" s="75"/>
      <c r="E624" s="76"/>
    </row>
    <row r="625" spans="4:5" x14ac:dyDescent="0.2">
      <c r="D625" s="75"/>
      <c r="E625" s="76"/>
    </row>
    <row r="626" spans="4:5" x14ac:dyDescent="0.2">
      <c r="D626" s="75"/>
      <c r="E626" s="76"/>
    </row>
    <row r="627" spans="4:5" x14ac:dyDescent="0.2">
      <c r="D627" s="75"/>
      <c r="E627" s="76"/>
    </row>
    <row r="628" spans="4:5" x14ac:dyDescent="0.2">
      <c r="D628" s="75"/>
      <c r="E628" s="76"/>
    </row>
    <row r="629" spans="4:5" x14ac:dyDescent="0.2">
      <c r="D629" s="75"/>
      <c r="E629" s="76"/>
    </row>
    <row r="630" spans="4:5" x14ac:dyDescent="0.2">
      <c r="D630" s="75"/>
      <c r="E630" s="76"/>
    </row>
    <row r="631" spans="4:5" x14ac:dyDescent="0.2">
      <c r="D631" s="75"/>
      <c r="E631" s="76"/>
    </row>
    <row r="632" spans="4:5" x14ac:dyDescent="0.2">
      <c r="D632" s="75"/>
      <c r="E632" s="76"/>
    </row>
    <row r="633" spans="4:5" x14ac:dyDescent="0.2">
      <c r="D633" s="75"/>
      <c r="E633" s="76"/>
    </row>
    <row r="634" spans="4:5" x14ac:dyDescent="0.2">
      <c r="D634" s="75"/>
      <c r="E634" s="76"/>
    </row>
    <row r="635" spans="4:5" x14ac:dyDescent="0.2">
      <c r="D635" s="75"/>
      <c r="E635" s="76"/>
    </row>
    <row r="636" spans="4:5" x14ac:dyDescent="0.2">
      <c r="D636" s="75"/>
      <c r="E636" s="76"/>
    </row>
    <row r="637" spans="4:5" x14ac:dyDescent="0.2">
      <c r="D637" s="75"/>
      <c r="E637" s="76"/>
    </row>
    <row r="638" spans="4:5" x14ac:dyDescent="0.2">
      <c r="D638" s="75"/>
      <c r="E638" s="76"/>
    </row>
    <row r="639" spans="4:5" x14ac:dyDescent="0.2">
      <c r="D639" s="75"/>
      <c r="E639" s="76"/>
    </row>
    <row r="640" spans="4:5" x14ac:dyDescent="0.2">
      <c r="D640" s="75"/>
      <c r="E640" s="76"/>
    </row>
    <row r="641" spans="4:5" x14ac:dyDescent="0.2">
      <c r="D641" s="75"/>
      <c r="E641" s="76"/>
    </row>
    <row r="642" spans="4:5" x14ac:dyDescent="0.2">
      <c r="D642" s="75"/>
      <c r="E642" s="76"/>
    </row>
    <row r="643" spans="4:5" x14ac:dyDescent="0.2">
      <c r="D643" s="75"/>
      <c r="E643" s="76"/>
    </row>
    <row r="644" spans="4:5" x14ac:dyDescent="0.2">
      <c r="D644" s="75"/>
      <c r="E644" s="76"/>
    </row>
    <row r="645" spans="4:5" x14ac:dyDescent="0.2">
      <c r="D645" s="75"/>
      <c r="E645" s="76"/>
    </row>
    <row r="646" spans="4:5" x14ac:dyDescent="0.2">
      <c r="D646" s="75"/>
      <c r="E646" s="76"/>
    </row>
    <row r="647" spans="4:5" x14ac:dyDescent="0.2">
      <c r="D647" s="75"/>
      <c r="E647" s="76"/>
    </row>
    <row r="648" spans="4:5" x14ac:dyDescent="0.2">
      <c r="D648" s="75"/>
      <c r="E648" s="76"/>
    </row>
    <row r="649" spans="4:5" x14ac:dyDescent="0.2">
      <c r="D649" s="75"/>
      <c r="E649" s="76"/>
    </row>
    <row r="650" spans="4:5" x14ac:dyDescent="0.2">
      <c r="D650" s="75"/>
      <c r="E650" s="76"/>
    </row>
    <row r="651" spans="4:5" x14ac:dyDescent="0.2">
      <c r="D651" s="75"/>
      <c r="E651" s="76"/>
    </row>
    <row r="652" spans="4:5" x14ac:dyDescent="0.2">
      <c r="D652" s="75"/>
      <c r="E652" s="76"/>
    </row>
    <row r="653" spans="4:5" x14ac:dyDescent="0.2">
      <c r="D653" s="75"/>
      <c r="E653" s="76"/>
    </row>
    <row r="654" spans="4:5" x14ac:dyDescent="0.2">
      <c r="D654" s="75"/>
      <c r="E654" s="76"/>
    </row>
    <row r="655" spans="4:5" x14ac:dyDescent="0.2">
      <c r="D655" s="75"/>
      <c r="E655" s="76"/>
    </row>
    <row r="656" spans="4:5" x14ac:dyDescent="0.2">
      <c r="D656" s="75"/>
      <c r="E656" s="76"/>
    </row>
    <row r="657" spans="4:5" x14ac:dyDescent="0.2">
      <c r="D657" s="75"/>
      <c r="E657" s="76"/>
    </row>
    <row r="658" spans="4:5" x14ac:dyDescent="0.2">
      <c r="D658" s="75"/>
      <c r="E658" s="76"/>
    </row>
    <row r="659" spans="4:5" x14ac:dyDescent="0.2">
      <c r="D659" s="75"/>
      <c r="E659" s="76"/>
    </row>
    <row r="660" spans="4:5" x14ac:dyDescent="0.2">
      <c r="D660" s="75"/>
      <c r="E660" s="76"/>
    </row>
    <row r="661" spans="4:5" x14ac:dyDescent="0.2">
      <c r="D661" s="75"/>
      <c r="E661" s="76"/>
    </row>
    <row r="662" spans="4:5" x14ac:dyDescent="0.2">
      <c r="D662" s="75"/>
      <c r="E662" s="76"/>
    </row>
    <row r="663" spans="4:5" x14ac:dyDescent="0.2">
      <c r="D663" s="75"/>
      <c r="E663" s="76"/>
    </row>
    <row r="664" spans="4:5" x14ac:dyDescent="0.2">
      <c r="D664" s="75"/>
      <c r="E664" s="76"/>
    </row>
    <row r="665" spans="4:5" x14ac:dyDescent="0.2">
      <c r="D665" s="75"/>
      <c r="E665" s="76"/>
    </row>
    <row r="666" spans="4:5" x14ac:dyDescent="0.2">
      <c r="D666" s="75"/>
      <c r="E666" s="76"/>
    </row>
    <row r="667" spans="4:5" x14ac:dyDescent="0.2">
      <c r="D667" s="75"/>
      <c r="E667" s="76"/>
    </row>
    <row r="668" spans="4:5" x14ac:dyDescent="0.2">
      <c r="D668" s="75"/>
      <c r="E668" s="76"/>
    </row>
    <row r="669" spans="4:5" x14ac:dyDescent="0.2">
      <c r="D669" s="75"/>
      <c r="E669" s="76"/>
    </row>
    <row r="670" spans="4:5" x14ac:dyDescent="0.2">
      <c r="D670" s="75"/>
      <c r="E670" s="76"/>
    </row>
    <row r="671" spans="4:5" x14ac:dyDescent="0.2">
      <c r="D671" s="75"/>
      <c r="E671" s="76"/>
    </row>
    <row r="672" spans="4:5" x14ac:dyDescent="0.2">
      <c r="D672" s="75"/>
      <c r="E672" s="76"/>
    </row>
    <row r="673" spans="4:5" x14ac:dyDescent="0.2">
      <c r="D673" s="75"/>
      <c r="E673" s="76"/>
    </row>
    <row r="674" spans="4:5" x14ac:dyDescent="0.2">
      <c r="D674" s="75"/>
      <c r="E674" s="76"/>
    </row>
    <row r="675" spans="4:5" x14ac:dyDescent="0.2">
      <c r="D675" s="75"/>
      <c r="E675" s="76"/>
    </row>
    <row r="676" spans="4:5" x14ac:dyDescent="0.2">
      <c r="D676" s="75"/>
      <c r="E676" s="76"/>
    </row>
    <row r="677" spans="4:5" x14ac:dyDescent="0.2">
      <c r="D677" s="75"/>
      <c r="E677" s="76"/>
    </row>
    <row r="678" spans="4:5" x14ac:dyDescent="0.2">
      <c r="D678" s="75"/>
      <c r="E678" s="76"/>
    </row>
    <row r="679" spans="4:5" x14ac:dyDescent="0.2">
      <c r="D679" s="75"/>
      <c r="E679" s="76"/>
    </row>
    <row r="680" spans="4:5" x14ac:dyDescent="0.2">
      <c r="D680" s="75"/>
      <c r="E680" s="76"/>
    </row>
    <row r="681" spans="4:5" x14ac:dyDescent="0.2">
      <c r="D681" s="75"/>
      <c r="E681" s="76"/>
    </row>
    <row r="682" spans="4:5" x14ac:dyDescent="0.2">
      <c r="D682" s="75"/>
      <c r="E682" s="76"/>
    </row>
    <row r="683" spans="4:5" x14ac:dyDescent="0.2">
      <c r="D683" s="75"/>
      <c r="E683" s="76"/>
    </row>
    <row r="684" spans="4:5" x14ac:dyDescent="0.2">
      <c r="D684" s="75"/>
      <c r="E684" s="76"/>
    </row>
    <row r="685" spans="4:5" x14ac:dyDescent="0.2">
      <c r="D685" s="75"/>
      <c r="E685" s="76"/>
    </row>
    <row r="686" spans="4:5" x14ac:dyDescent="0.2">
      <c r="D686" s="75"/>
      <c r="E686" s="76"/>
    </row>
    <row r="687" spans="4:5" x14ac:dyDescent="0.2">
      <c r="D687" s="75"/>
      <c r="E687" s="76"/>
    </row>
    <row r="688" spans="4:5" x14ac:dyDescent="0.2">
      <c r="D688" s="75"/>
      <c r="E688" s="76"/>
    </row>
    <row r="689" spans="4:5" x14ac:dyDescent="0.2">
      <c r="D689" s="75"/>
      <c r="E689" s="76"/>
    </row>
    <row r="690" spans="4:5" x14ac:dyDescent="0.2">
      <c r="D690" s="75"/>
      <c r="E690" s="76"/>
    </row>
    <row r="691" spans="4:5" x14ac:dyDescent="0.2">
      <c r="D691" s="75"/>
      <c r="E691" s="76"/>
    </row>
    <row r="692" spans="4:5" x14ac:dyDescent="0.2">
      <c r="D692" s="75"/>
      <c r="E692" s="76"/>
    </row>
    <row r="693" spans="4:5" x14ac:dyDescent="0.2">
      <c r="D693" s="75"/>
      <c r="E693" s="76"/>
    </row>
    <row r="694" spans="4:5" x14ac:dyDescent="0.2">
      <c r="D694" s="75"/>
      <c r="E694" s="76"/>
    </row>
    <row r="695" spans="4:5" x14ac:dyDescent="0.2">
      <c r="D695" s="75"/>
      <c r="E695" s="76"/>
    </row>
    <row r="696" spans="4:5" x14ac:dyDescent="0.2">
      <c r="D696" s="75"/>
      <c r="E696" s="76"/>
    </row>
    <row r="697" spans="4:5" x14ac:dyDescent="0.2">
      <c r="D697" s="75"/>
      <c r="E697" s="76"/>
    </row>
    <row r="698" spans="4:5" x14ac:dyDescent="0.2">
      <c r="D698" s="75"/>
      <c r="E698" s="76"/>
    </row>
    <row r="699" spans="4:5" x14ac:dyDescent="0.2">
      <c r="D699" s="75"/>
      <c r="E699" s="76"/>
    </row>
    <row r="700" spans="4:5" x14ac:dyDescent="0.2">
      <c r="D700" s="75"/>
      <c r="E700" s="76"/>
    </row>
    <row r="701" spans="4:5" x14ac:dyDescent="0.2">
      <c r="D701" s="75"/>
      <c r="E701" s="76"/>
    </row>
    <row r="702" spans="4:5" x14ac:dyDescent="0.2">
      <c r="D702" s="75"/>
      <c r="E702" s="76"/>
    </row>
    <row r="703" spans="4:5" x14ac:dyDescent="0.2">
      <c r="D703" s="75"/>
      <c r="E703" s="76"/>
    </row>
    <row r="704" spans="4:5" x14ac:dyDescent="0.2">
      <c r="D704" s="75"/>
      <c r="E704" s="76"/>
    </row>
    <row r="705" spans="4:5" x14ac:dyDescent="0.2">
      <c r="D705" s="75"/>
      <c r="E705" s="76"/>
    </row>
    <row r="706" spans="4:5" x14ac:dyDescent="0.2">
      <c r="D706" s="75"/>
      <c r="E706" s="76"/>
    </row>
    <row r="707" spans="4:5" x14ac:dyDescent="0.2">
      <c r="D707" s="75"/>
      <c r="E707" s="76"/>
    </row>
    <row r="708" spans="4:5" x14ac:dyDescent="0.2">
      <c r="D708" s="75"/>
      <c r="E708" s="76"/>
    </row>
    <row r="709" spans="4:5" x14ac:dyDescent="0.2">
      <c r="D709" s="75"/>
      <c r="E709" s="76"/>
    </row>
    <row r="710" spans="4:5" x14ac:dyDescent="0.2">
      <c r="D710" s="75"/>
      <c r="E710" s="76"/>
    </row>
    <row r="711" spans="4:5" x14ac:dyDescent="0.2">
      <c r="D711" s="75"/>
      <c r="E711" s="76"/>
    </row>
    <row r="712" spans="4:5" x14ac:dyDescent="0.2">
      <c r="D712" s="75"/>
      <c r="E712" s="76"/>
    </row>
    <row r="713" spans="4:5" x14ac:dyDescent="0.2">
      <c r="D713" s="75"/>
      <c r="E713" s="76"/>
    </row>
    <row r="714" spans="4:5" x14ac:dyDescent="0.2">
      <c r="D714" s="75"/>
      <c r="E714" s="76"/>
    </row>
    <row r="715" spans="4:5" x14ac:dyDescent="0.2">
      <c r="D715" s="75"/>
      <c r="E715" s="76"/>
    </row>
    <row r="716" spans="4:5" x14ac:dyDescent="0.2">
      <c r="D716" s="75"/>
      <c r="E716" s="76"/>
    </row>
    <row r="717" spans="4:5" x14ac:dyDescent="0.2">
      <c r="D717" s="75"/>
      <c r="E717" s="76"/>
    </row>
    <row r="718" spans="4:5" x14ac:dyDescent="0.2">
      <c r="D718" s="75"/>
      <c r="E718" s="76"/>
    </row>
    <row r="719" spans="4:5" x14ac:dyDescent="0.2">
      <c r="D719" s="75"/>
      <c r="E719" s="76"/>
    </row>
    <row r="720" spans="4:5" x14ac:dyDescent="0.2">
      <c r="D720" s="75"/>
      <c r="E720" s="76"/>
    </row>
    <row r="721" spans="4:5" x14ac:dyDescent="0.2">
      <c r="D721" s="75"/>
      <c r="E721" s="76"/>
    </row>
    <row r="722" spans="4:5" x14ac:dyDescent="0.2">
      <c r="D722" s="75"/>
      <c r="E722" s="76"/>
    </row>
    <row r="723" spans="4:5" x14ac:dyDescent="0.2">
      <c r="D723" s="75"/>
      <c r="E723" s="76"/>
    </row>
    <row r="724" spans="4:5" x14ac:dyDescent="0.2">
      <c r="D724" s="75"/>
      <c r="E724" s="76"/>
    </row>
    <row r="725" spans="4:5" x14ac:dyDescent="0.2">
      <c r="D725" s="75"/>
      <c r="E725" s="76"/>
    </row>
    <row r="726" spans="4:5" x14ac:dyDescent="0.2">
      <c r="D726" s="75"/>
      <c r="E726" s="76"/>
    </row>
    <row r="727" spans="4:5" x14ac:dyDescent="0.2">
      <c r="D727" s="75"/>
      <c r="E727" s="76"/>
    </row>
    <row r="728" spans="4:5" x14ac:dyDescent="0.2">
      <c r="D728" s="75"/>
      <c r="E728" s="76"/>
    </row>
    <row r="729" spans="4:5" x14ac:dyDescent="0.2">
      <c r="D729" s="75"/>
      <c r="E729" s="76"/>
    </row>
    <row r="730" spans="4:5" x14ac:dyDescent="0.2">
      <c r="D730" s="75"/>
      <c r="E730" s="76"/>
    </row>
    <row r="731" spans="4:5" x14ac:dyDescent="0.2">
      <c r="D731" s="75"/>
      <c r="E731" s="76"/>
    </row>
    <row r="732" spans="4:5" x14ac:dyDescent="0.2">
      <c r="D732" s="75"/>
      <c r="E732" s="76"/>
    </row>
    <row r="733" spans="4:5" x14ac:dyDescent="0.2">
      <c r="D733" s="75"/>
      <c r="E733" s="76"/>
    </row>
    <row r="734" spans="4:5" x14ac:dyDescent="0.2">
      <c r="D734" s="75"/>
      <c r="E734" s="76"/>
    </row>
    <row r="735" spans="4:5" x14ac:dyDescent="0.2">
      <c r="D735" s="75"/>
      <c r="E735" s="76"/>
    </row>
    <row r="736" spans="4:5" x14ac:dyDescent="0.2">
      <c r="D736" s="75"/>
      <c r="E736" s="76"/>
    </row>
    <row r="737" spans="4:5" x14ac:dyDescent="0.2">
      <c r="D737" s="75"/>
      <c r="E737" s="76"/>
    </row>
    <row r="738" spans="4:5" x14ac:dyDescent="0.2">
      <c r="D738" s="75"/>
      <c r="E738" s="76"/>
    </row>
    <row r="739" spans="4:5" x14ac:dyDescent="0.2">
      <c r="D739" s="75"/>
      <c r="E739" s="76"/>
    </row>
    <row r="740" spans="4:5" x14ac:dyDescent="0.2">
      <c r="D740" s="75"/>
      <c r="E740" s="76"/>
    </row>
    <row r="741" spans="4:5" x14ac:dyDescent="0.2">
      <c r="D741" s="75"/>
      <c r="E741" s="76"/>
    </row>
    <row r="742" spans="4:5" x14ac:dyDescent="0.2">
      <c r="D742" s="75"/>
      <c r="E742" s="76"/>
    </row>
    <row r="743" spans="4:5" x14ac:dyDescent="0.2">
      <c r="D743" s="75"/>
      <c r="E743" s="76"/>
    </row>
    <row r="744" spans="4:5" x14ac:dyDescent="0.2">
      <c r="D744" s="75"/>
      <c r="E744" s="76"/>
    </row>
    <row r="745" spans="4:5" x14ac:dyDescent="0.2">
      <c r="D745" s="75"/>
      <c r="E745" s="76"/>
    </row>
    <row r="746" spans="4:5" x14ac:dyDescent="0.2">
      <c r="D746" s="75"/>
      <c r="E746" s="76"/>
    </row>
    <row r="747" spans="4:5" x14ac:dyDescent="0.2">
      <c r="D747" s="75"/>
      <c r="E747" s="76"/>
    </row>
    <row r="748" spans="4:5" x14ac:dyDescent="0.2">
      <c r="D748" s="75"/>
      <c r="E748" s="76"/>
    </row>
    <row r="749" spans="4:5" x14ac:dyDescent="0.2">
      <c r="D749" s="75"/>
      <c r="E749" s="76"/>
    </row>
    <row r="750" spans="4:5" x14ac:dyDescent="0.2">
      <c r="D750" s="75"/>
      <c r="E750" s="76"/>
    </row>
    <row r="751" spans="4:5" x14ac:dyDescent="0.2">
      <c r="D751" s="75"/>
      <c r="E751" s="76"/>
    </row>
    <row r="752" spans="4:5" x14ac:dyDescent="0.2">
      <c r="D752" s="75"/>
      <c r="E752" s="76"/>
    </row>
    <row r="753" spans="4:5" x14ac:dyDescent="0.2">
      <c r="D753" s="75"/>
      <c r="E753" s="76"/>
    </row>
    <row r="754" spans="4:5" x14ac:dyDescent="0.2">
      <c r="D754" s="75"/>
      <c r="E754" s="76"/>
    </row>
    <row r="755" spans="4:5" x14ac:dyDescent="0.2">
      <c r="D755" s="75"/>
      <c r="E755" s="76"/>
    </row>
    <row r="756" spans="4:5" x14ac:dyDescent="0.2">
      <c r="D756" s="75"/>
      <c r="E756" s="76"/>
    </row>
    <row r="757" spans="4:5" x14ac:dyDescent="0.2">
      <c r="D757" s="75"/>
      <c r="E757" s="76"/>
    </row>
    <row r="758" spans="4:5" x14ac:dyDescent="0.2">
      <c r="D758" s="75"/>
      <c r="E758" s="76"/>
    </row>
    <row r="759" spans="4:5" x14ac:dyDescent="0.2">
      <c r="D759" s="75"/>
      <c r="E759" s="76"/>
    </row>
    <row r="760" spans="4:5" x14ac:dyDescent="0.2">
      <c r="D760" s="75"/>
      <c r="E760" s="76"/>
    </row>
    <row r="761" spans="4:5" x14ac:dyDescent="0.2">
      <c r="D761" s="75"/>
      <c r="E761" s="76"/>
    </row>
    <row r="762" spans="4:5" x14ac:dyDescent="0.2">
      <c r="D762" s="75"/>
      <c r="E762" s="76"/>
    </row>
    <row r="763" spans="4:5" x14ac:dyDescent="0.2">
      <c r="D763" s="75"/>
      <c r="E763" s="76"/>
    </row>
    <row r="764" spans="4:5" x14ac:dyDescent="0.2">
      <c r="D764" s="75"/>
      <c r="E764" s="76"/>
    </row>
    <row r="765" spans="4:5" x14ac:dyDescent="0.2">
      <c r="D765" s="75"/>
      <c r="E765" s="76"/>
    </row>
    <row r="766" spans="4:5" x14ac:dyDescent="0.2">
      <c r="D766" s="75"/>
      <c r="E766" s="76"/>
    </row>
    <row r="767" spans="4:5" x14ac:dyDescent="0.2">
      <c r="D767" s="75"/>
      <c r="E767" s="76"/>
    </row>
    <row r="768" spans="4:5" x14ac:dyDescent="0.2">
      <c r="D768" s="75"/>
      <c r="E768" s="76"/>
    </row>
    <row r="769" spans="4:5" x14ac:dyDescent="0.2">
      <c r="D769" s="75"/>
      <c r="E769" s="76"/>
    </row>
    <row r="770" spans="4:5" x14ac:dyDescent="0.2">
      <c r="D770" s="75"/>
      <c r="E770" s="76"/>
    </row>
    <row r="771" spans="4:5" x14ac:dyDescent="0.2">
      <c r="D771" s="75"/>
      <c r="E771" s="76"/>
    </row>
    <row r="772" spans="4:5" x14ac:dyDescent="0.2">
      <c r="D772" s="75"/>
      <c r="E772" s="76"/>
    </row>
    <row r="773" spans="4:5" x14ac:dyDescent="0.2">
      <c r="D773" s="75"/>
      <c r="E773" s="76"/>
    </row>
    <row r="774" spans="4:5" x14ac:dyDescent="0.2">
      <c r="D774" s="75"/>
      <c r="E774" s="76"/>
    </row>
    <row r="775" spans="4:5" x14ac:dyDescent="0.2">
      <c r="D775" s="75"/>
      <c r="E775" s="76"/>
    </row>
    <row r="776" spans="4:5" x14ac:dyDescent="0.2">
      <c r="D776" s="75"/>
      <c r="E776" s="76"/>
    </row>
    <row r="777" spans="4:5" x14ac:dyDescent="0.2">
      <c r="D777" s="75"/>
      <c r="E777" s="76"/>
    </row>
    <row r="778" spans="4:5" x14ac:dyDescent="0.2">
      <c r="D778" s="75"/>
      <c r="E778" s="76"/>
    </row>
    <row r="779" spans="4:5" x14ac:dyDescent="0.2">
      <c r="D779" s="75"/>
      <c r="E779" s="76"/>
    </row>
    <row r="780" spans="4:5" x14ac:dyDescent="0.2">
      <c r="D780" s="75"/>
      <c r="E780" s="76"/>
    </row>
    <row r="781" spans="4:5" x14ac:dyDescent="0.2">
      <c r="D781" s="75"/>
      <c r="E781" s="76"/>
    </row>
    <row r="782" spans="4:5" x14ac:dyDescent="0.2">
      <c r="D782" s="75"/>
      <c r="E782" s="76"/>
    </row>
    <row r="783" spans="4:5" x14ac:dyDescent="0.2">
      <c r="D783" s="75"/>
      <c r="E783" s="76"/>
    </row>
    <row r="784" spans="4:5" x14ac:dyDescent="0.2">
      <c r="D784" s="75"/>
      <c r="E784" s="76"/>
    </row>
    <row r="785" spans="4:5" x14ac:dyDescent="0.2">
      <c r="D785" s="75"/>
      <c r="E785" s="76"/>
    </row>
    <row r="786" spans="4:5" x14ac:dyDescent="0.2">
      <c r="D786" s="75"/>
      <c r="E786" s="76"/>
    </row>
    <row r="787" spans="4:5" x14ac:dyDescent="0.2">
      <c r="D787" s="75"/>
      <c r="E787" s="76"/>
    </row>
    <row r="788" spans="4:5" x14ac:dyDescent="0.2">
      <c r="D788" s="75"/>
      <c r="E788" s="76"/>
    </row>
    <row r="789" spans="4:5" x14ac:dyDescent="0.2">
      <c r="D789" s="75"/>
      <c r="E789" s="76"/>
    </row>
    <row r="790" spans="4:5" x14ac:dyDescent="0.2">
      <c r="D790" s="75"/>
      <c r="E790" s="76"/>
    </row>
    <row r="791" spans="4:5" x14ac:dyDescent="0.2">
      <c r="D791" s="75"/>
      <c r="E791" s="76"/>
    </row>
    <row r="792" spans="4:5" x14ac:dyDescent="0.2">
      <c r="D792" s="75"/>
      <c r="E792" s="76"/>
    </row>
    <row r="793" spans="4:5" x14ac:dyDescent="0.2">
      <c r="D793" s="75"/>
      <c r="E793" s="76"/>
    </row>
    <row r="794" spans="4:5" x14ac:dyDescent="0.2">
      <c r="D794" s="75"/>
      <c r="E794" s="76"/>
    </row>
    <row r="795" spans="4:5" x14ac:dyDescent="0.2">
      <c r="D795" s="75"/>
      <c r="E795" s="76"/>
    </row>
    <row r="796" spans="4:5" x14ac:dyDescent="0.2">
      <c r="D796" s="75"/>
      <c r="E796" s="76"/>
    </row>
    <row r="797" spans="4:5" x14ac:dyDescent="0.2">
      <c r="D797" s="75"/>
      <c r="E797" s="76"/>
    </row>
    <row r="798" spans="4:5" x14ac:dyDescent="0.2">
      <c r="D798" s="75"/>
      <c r="E798" s="76"/>
    </row>
    <row r="799" spans="4:5" x14ac:dyDescent="0.2">
      <c r="D799" s="75"/>
      <c r="E799" s="76"/>
    </row>
    <row r="800" spans="4:5" x14ac:dyDescent="0.2">
      <c r="D800" s="75"/>
      <c r="E800" s="76"/>
    </row>
    <row r="801" spans="4:5" x14ac:dyDescent="0.2">
      <c r="D801" s="75"/>
      <c r="E801" s="76"/>
    </row>
    <row r="802" spans="4:5" x14ac:dyDescent="0.2">
      <c r="D802" s="75"/>
      <c r="E802" s="76"/>
    </row>
    <row r="803" spans="4:5" x14ac:dyDescent="0.2">
      <c r="D803" s="75"/>
      <c r="E803" s="76"/>
    </row>
    <row r="804" spans="4:5" x14ac:dyDescent="0.2">
      <c r="D804" s="75"/>
      <c r="E804" s="76"/>
    </row>
    <row r="805" spans="4:5" x14ac:dyDescent="0.2">
      <c r="D805" s="75"/>
      <c r="E805" s="76"/>
    </row>
    <row r="806" spans="4:5" x14ac:dyDescent="0.2">
      <c r="D806" s="75"/>
      <c r="E806" s="76"/>
    </row>
    <row r="807" spans="4:5" x14ac:dyDescent="0.2">
      <c r="D807" s="75"/>
      <c r="E807" s="76"/>
    </row>
    <row r="808" spans="4:5" x14ac:dyDescent="0.2">
      <c r="D808" s="75"/>
      <c r="E808" s="76"/>
    </row>
    <row r="809" spans="4:5" x14ac:dyDescent="0.2">
      <c r="D809" s="75"/>
      <c r="E809" s="76"/>
    </row>
    <row r="810" spans="4:5" x14ac:dyDescent="0.2">
      <c r="D810" s="75"/>
      <c r="E810" s="76"/>
    </row>
    <row r="811" spans="4:5" x14ac:dyDescent="0.2">
      <c r="D811" s="75"/>
      <c r="E811" s="76"/>
    </row>
    <row r="812" spans="4:5" x14ac:dyDescent="0.2">
      <c r="D812" s="75"/>
      <c r="E812" s="76"/>
    </row>
    <row r="813" spans="4:5" x14ac:dyDescent="0.2">
      <c r="D813" s="75"/>
      <c r="E813" s="76"/>
    </row>
    <row r="814" spans="4:5" x14ac:dyDescent="0.2">
      <c r="D814" s="75"/>
      <c r="E814" s="76"/>
    </row>
    <row r="815" spans="4:5" x14ac:dyDescent="0.2">
      <c r="D815" s="75"/>
      <c r="E815" s="76"/>
    </row>
    <row r="816" spans="4:5" x14ac:dyDescent="0.2">
      <c r="D816" s="75"/>
      <c r="E816" s="76"/>
    </row>
    <row r="817" spans="4:5" x14ac:dyDescent="0.2">
      <c r="D817" s="75"/>
      <c r="E817" s="76"/>
    </row>
    <row r="818" spans="4:5" x14ac:dyDescent="0.2">
      <c r="D818" s="75"/>
      <c r="E818" s="76"/>
    </row>
    <row r="819" spans="4:5" x14ac:dyDescent="0.2">
      <c r="D819" s="75"/>
      <c r="E819" s="76"/>
    </row>
    <row r="820" spans="4:5" x14ac:dyDescent="0.2">
      <c r="D820" s="75"/>
      <c r="E820" s="76"/>
    </row>
    <row r="821" spans="4:5" x14ac:dyDescent="0.2">
      <c r="D821" s="75"/>
      <c r="E821" s="76"/>
    </row>
    <row r="822" spans="4:5" x14ac:dyDescent="0.2">
      <c r="D822" s="75"/>
      <c r="E822" s="76"/>
    </row>
    <row r="823" spans="4:5" x14ac:dyDescent="0.2">
      <c r="D823" s="75"/>
      <c r="E823" s="76"/>
    </row>
    <row r="824" spans="4:5" x14ac:dyDescent="0.2">
      <c r="D824" s="75"/>
      <c r="E824" s="76"/>
    </row>
    <row r="825" spans="4:5" x14ac:dyDescent="0.2">
      <c r="D825" s="75"/>
      <c r="E825" s="76"/>
    </row>
    <row r="826" spans="4:5" x14ac:dyDescent="0.2">
      <c r="D826" s="75"/>
      <c r="E826" s="76"/>
    </row>
    <row r="827" spans="4:5" x14ac:dyDescent="0.2">
      <c r="D827" s="75"/>
      <c r="E827" s="76"/>
    </row>
    <row r="828" spans="4:5" x14ac:dyDescent="0.2">
      <c r="D828" s="75"/>
      <c r="E828" s="76"/>
    </row>
    <row r="829" spans="4:5" x14ac:dyDescent="0.2">
      <c r="D829" s="75"/>
      <c r="E829" s="76"/>
    </row>
    <row r="830" spans="4:5" x14ac:dyDescent="0.2">
      <c r="D830" s="75"/>
      <c r="E830" s="76"/>
    </row>
    <row r="831" spans="4:5" x14ac:dyDescent="0.2">
      <c r="D831" s="75"/>
      <c r="E831" s="76"/>
    </row>
    <row r="832" spans="4:5" x14ac:dyDescent="0.2">
      <c r="D832" s="75"/>
      <c r="E832" s="76"/>
    </row>
    <row r="833" spans="4:5" x14ac:dyDescent="0.2">
      <c r="D833" s="75"/>
      <c r="E833" s="76"/>
    </row>
    <row r="834" spans="4:5" x14ac:dyDescent="0.2">
      <c r="D834" s="75"/>
      <c r="E834" s="76"/>
    </row>
    <row r="835" spans="4:5" x14ac:dyDescent="0.2">
      <c r="D835" s="75"/>
      <c r="E835" s="76"/>
    </row>
    <row r="836" spans="4:5" x14ac:dyDescent="0.2">
      <c r="D836" s="75"/>
      <c r="E836" s="76"/>
    </row>
    <row r="837" spans="4:5" x14ac:dyDescent="0.2">
      <c r="D837" s="75"/>
      <c r="E837" s="76"/>
    </row>
    <row r="838" spans="4:5" x14ac:dyDescent="0.2">
      <c r="D838" s="75"/>
      <c r="E838" s="76"/>
    </row>
    <row r="839" spans="4:5" x14ac:dyDescent="0.2">
      <c r="D839" s="75"/>
      <c r="E839" s="76"/>
    </row>
    <row r="840" spans="4:5" x14ac:dyDescent="0.2">
      <c r="D840" s="75"/>
      <c r="E840" s="76"/>
    </row>
    <row r="841" spans="4:5" x14ac:dyDescent="0.2">
      <c r="D841" s="75"/>
      <c r="E841" s="76"/>
    </row>
    <row r="842" spans="4:5" x14ac:dyDescent="0.2">
      <c r="D842" s="75"/>
      <c r="E842" s="76"/>
    </row>
    <row r="843" spans="4:5" x14ac:dyDescent="0.2">
      <c r="D843" s="75"/>
      <c r="E843" s="76"/>
    </row>
    <row r="844" spans="4:5" x14ac:dyDescent="0.2">
      <c r="D844" s="75"/>
      <c r="E844" s="76"/>
    </row>
    <row r="845" spans="4:5" x14ac:dyDescent="0.2">
      <c r="D845" s="75"/>
      <c r="E845" s="76"/>
    </row>
    <row r="846" spans="4:5" x14ac:dyDescent="0.2">
      <c r="D846" s="75"/>
      <c r="E846" s="76"/>
    </row>
    <row r="847" spans="4:5" x14ac:dyDescent="0.2">
      <c r="D847" s="75"/>
      <c r="E847" s="76"/>
    </row>
    <row r="848" spans="4:5" x14ac:dyDescent="0.2">
      <c r="D848" s="75"/>
      <c r="E848" s="76"/>
    </row>
    <row r="849" spans="4:5" x14ac:dyDescent="0.2">
      <c r="D849" s="75"/>
      <c r="E849" s="76"/>
    </row>
    <row r="850" spans="4:5" x14ac:dyDescent="0.2">
      <c r="D850" s="75"/>
      <c r="E850" s="76"/>
    </row>
    <row r="851" spans="4:5" x14ac:dyDescent="0.2">
      <c r="D851" s="75"/>
      <c r="E851" s="76"/>
    </row>
    <row r="852" spans="4:5" x14ac:dyDescent="0.2">
      <c r="D852" s="75"/>
      <c r="E852" s="76"/>
    </row>
    <row r="853" spans="4:5" x14ac:dyDescent="0.2">
      <c r="D853" s="75"/>
      <c r="E853" s="76"/>
    </row>
    <row r="854" spans="4:5" x14ac:dyDescent="0.2">
      <c r="D854" s="75"/>
      <c r="E854" s="76"/>
    </row>
    <row r="855" spans="4:5" x14ac:dyDescent="0.2">
      <c r="D855" s="75"/>
      <c r="E855" s="76"/>
    </row>
    <row r="856" spans="4:5" x14ac:dyDescent="0.2">
      <c r="D856" s="75"/>
      <c r="E856" s="76"/>
    </row>
    <row r="857" spans="4:5" x14ac:dyDescent="0.2">
      <c r="D857" s="75"/>
      <c r="E857" s="76"/>
    </row>
    <row r="858" spans="4:5" x14ac:dyDescent="0.2">
      <c r="D858" s="75"/>
      <c r="E858" s="76"/>
    </row>
    <row r="859" spans="4:5" x14ac:dyDescent="0.2">
      <c r="D859" s="75"/>
      <c r="E859" s="76"/>
    </row>
    <row r="860" spans="4:5" x14ac:dyDescent="0.2">
      <c r="D860" s="75"/>
      <c r="E860" s="76"/>
    </row>
    <row r="861" spans="4:5" x14ac:dyDescent="0.2">
      <c r="D861" s="75"/>
      <c r="E861" s="76"/>
    </row>
    <row r="862" spans="4:5" x14ac:dyDescent="0.2">
      <c r="D862" s="75"/>
      <c r="E862" s="76"/>
    </row>
    <row r="863" spans="4:5" x14ac:dyDescent="0.2">
      <c r="D863" s="75"/>
      <c r="E863" s="76"/>
    </row>
    <row r="864" spans="4:5" x14ac:dyDescent="0.2">
      <c r="D864" s="75"/>
      <c r="E864" s="76"/>
    </row>
    <row r="865" spans="4:5" x14ac:dyDescent="0.2">
      <c r="D865" s="75"/>
      <c r="E865" s="76"/>
    </row>
    <row r="866" spans="4:5" x14ac:dyDescent="0.2">
      <c r="D866" s="75"/>
      <c r="E866" s="76"/>
    </row>
    <row r="867" spans="4:5" x14ac:dyDescent="0.2">
      <c r="D867" s="75"/>
      <c r="E867" s="76"/>
    </row>
    <row r="868" spans="4:5" x14ac:dyDescent="0.2">
      <c r="D868" s="75"/>
      <c r="E868" s="76"/>
    </row>
    <row r="869" spans="4:5" x14ac:dyDescent="0.2">
      <c r="D869" s="75"/>
      <c r="E869" s="76"/>
    </row>
    <row r="870" spans="4:5" x14ac:dyDescent="0.2">
      <c r="D870" s="75"/>
      <c r="E870" s="76"/>
    </row>
    <row r="871" spans="4:5" x14ac:dyDescent="0.2">
      <c r="D871" s="75"/>
      <c r="E871" s="76"/>
    </row>
    <row r="872" spans="4:5" x14ac:dyDescent="0.2">
      <c r="D872" s="75"/>
      <c r="E872" s="76"/>
    </row>
    <row r="873" spans="4:5" x14ac:dyDescent="0.2">
      <c r="D873" s="75"/>
      <c r="E873" s="76"/>
    </row>
    <row r="874" spans="4:5" x14ac:dyDescent="0.2">
      <c r="D874" s="75"/>
      <c r="E874" s="76"/>
    </row>
    <row r="875" spans="4:5" x14ac:dyDescent="0.2">
      <c r="D875" s="75"/>
      <c r="E875" s="76"/>
    </row>
    <row r="876" spans="4:5" x14ac:dyDescent="0.2">
      <c r="D876" s="75"/>
      <c r="E876" s="76"/>
    </row>
    <row r="877" spans="4:5" x14ac:dyDescent="0.2">
      <c r="D877" s="75"/>
      <c r="E877" s="76"/>
    </row>
    <row r="878" spans="4:5" x14ac:dyDescent="0.2">
      <c r="D878" s="75"/>
      <c r="E878" s="76"/>
    </row>
    <row r="879" spans="4:5" x14ac:dyDescent="0.2">
      <c r="D879" s="75"/>
      <c r="E879" s="76"/>
    </row>
    <row r="880" spans="4:5" x14ac:dyDescent="0.2">
      <c r="D880" s="75"/>
      <c r="E880" s="76"/>
    </row>
    <row r="881" spans="4:5" x14ac:dyDescent="0.2">
      <c r="D881" s="75"/>
      <c r="E881" s="76"/>
    </row>
    <row r="882" spans="4:5" x14ac:dyDescent="0.2">
      <c r="D882" s="75"/>
      <c r="E882" s="76"/>
    </row>
    <row r="883" spans="4:5" x14ac:dyDescent="0.2">
      <c r="D883" s="75"/>
      <c r="E883" s="76"/>
    </row>
    <row r="884" spans="4:5" x14ac:dyDescent="0.2">
      <c r="D884" s="75"/>
      <c r="E884" s="76"/>
    </row>
    <row r="885" spans="4:5" x14ac:dyDescent="0.2">
      <c r="D885" s="75"/>
      <c r="E885" s="76"/>
    </row>
    <row r="886" spans="4:5" x14ac:dyDescent="0.2">
      <c r="D886" s="75"/>
      <c r="E886" s="76"/>
    </row>
    <row r="887" spans="4:5" x14ac:dyDescent="0.2">
      <c r="D887" s="75"/>
      <c r="E887" s="76"/>
    </row>
    <row r="888" spans="4:5" x14ac:dyDescent="0.2">
      <c r="D888" s="75"/>
      <c r="E888" s="76"/>
    </row>
    <row r="889" spans="4:5" x14ac:dyDescent="0.2">
      <c r="D889" s="75"/>
      <c r="E889" s="76"/>
    </row>
    <row r="890" spans="4:5" x14ac:dyDescent="0.2">
      <c r="D890" s="75"/>
      <c r="E890" s="76"/>
    </row>
    <row r="891" spans="4:5" x14ac:dyDescent="0.2">
      <c r="D891" s="75"/>
      <c r="E891" s="76"/>
    </row>
    <row r="892" spans="4:5" x14ac:dyDescent="0.2">
      <c r="D892" s="75"/>
      <c r="E892" s="76"/>
    </row>
    <row r="893" spans="4:5" x14ac:dyDescent="0.2">
      <c r="D893" s="75"/>
      <c r="E893" s="76"/>
    </row>
    <row r="894" spans="4:5" x14ac:dyDescent="0.2">
      <c r="D894" s="75"/>
      <c r="E894" s="76"/>
    </row>
    <row r="895" spans="4:5" x14ac:dyDescent="0.2">
      <c r="D895" s="75"/>
      <c r="E895" s="76"/>
    </row>
    <row r="896" spans="4:5" x14ac:dyDescent="0.2">
      <c r="D896" s="75"/>
      <c r="E896" s="76"/>
    </row>
    <row r="897" spans="4:5" x14ac:dyDescent="0.2">
      <c r="D897" s="75"/>
      <c r="E897" s="76"/>
    </row>
    <row r="898" spans="4:5" x14ac:dyDescent="0.2">
      <c r="D898" s="75"/>
      <c r="E898" s="76"/>
    </row>
    <row r="899" spans="4:5" x14ac:dyDescent="0.2">
      <c r="D899" s="75"/>
      <c r="E899" s="76"/>
    </row>
    <row r="900" spans="4:5" x14ac:dyDescent="0.2">
      <c r="D900" s="75"/>
      <c r="E900" s="76"/>
    </row>
    <row r="901" spans="4:5" x14ac:dyDescent="0.2">
      <c r="D901" s="75"/>
      <c r="E901" s="76"/>
    </row>
    <row r="902" spans="4:5" x14ac:dyDescent="0.2">
      <c r="D902" s="75"/>
      <c r="E902" s="76"/>
    </row>
    <row r="903" spans="4:5" x14ac:dyDescent="0.2">
      <c r="D903" s="75"/>
      <c r="E903" s="76"/>
    </row>
    <row r="904" spans="4:5" x14ac:dyDescent="0.2">
      <c r="D904" s="75"/>
      <c r="E904" s="76"/>
    </row>
    <row r="905" spans="4:5" x14ac:dyDescent="0.2">
      <c r="D905" s="75"/>
      <c r="E905" s="76"/>
    </row>
    <row r="906" spans="4:5" x14ac:dyDescent="0.2">
      <c r="D906" s="75"/>
      <c r="E906" s="76"/>
    </row>
    <row r="907" spans="4:5" x14ac:dyDescent="0.2">
      <c r="D907" s="75"/>
      <c r="E907" s="76"/>
    </row>
    <row r="908" spans="4:5" x14ac:dyDescent="0.2">
      <c r="D908" s="75"/>
      <c r="E908" s="76"/>
    </row>
    <row r="909" spans="4:5" x14ac:dyDescent="0.2">
      <c r="D909" s="75"/>
      <c r="E909" s="76"/>
    </row>
    <row r="910" spans="4:5" x14ac:dyDescent="0.2">
      <c r="D910" s="75"/>
      <c r="E910" s="76"/>
    </row>
    <row r="911" spans="4:5" x14ac:dyDescent="0.2">
      <c r="D911" s="75"/>
      <c r="E911" s="76"/>
    </row>
    <row r="912" spans="4:5" x14ac:dyDescent="0.2">
      <c r="D912" s="75"/>
      <c r="E912" s="76"/>
    </row>
    <row r="913" spans="4:5" x14ac:dyDescent="0.2">
      <c r="D913" s="75"/>
      <c r="E913" s="76"/>
    </row>
    <row r="914" spans="4:5" x14ac:dyDescent="0.2">
      <c r="D914" s="75"/>
      <c r="E914" s="76"/>
    </row>
    <row r="915" spans="4:5" x14ac:dyDescent="0.2">
      <c r="D915" s="75"/>
      <c r="E915" s="76"/>
    </row>
    <row r="916" spans="4:5" x14ac:dyDescent="0.2">
      <c r="D916" s="75"/>
      <c r="E916" s="76"/>
    </row>
    <row r="917" spans="4:5" x14ac:dyDescent="0.2">
      <c r="D917" s="75"/>
      <c r="E917" s="76"/>
    </row>
    <row r="918" spans="4:5" x14ac:dyDescent="0.2">
      <c r="D918" s="75"/>
      <c r="E918" s="76"/>
    </row>
    <row r="919" spans="4:5" x14ac:dyDescent="0.2">
      <c r="D919" s="75"/>
      <c r="E919" s="76"/>
    </row>
    <row r="920" spans="4:5" x14ac:dyDescent="0.2">
      <c r="D920" s="75"/>
      <c r="E920" s="76"/>
    </row>
    <row r="921" spans="4:5" x14ac:dyDescent="0.2">
      <c r="D921" s="75"/>
      <c r="E921" s="76"/>
    </row>
    <row r="922" spans="4:5" x14ac:dyDescent="0.2">
      <c r="D922" s="75"/>
      <c r="E922" s="76"/>
    </row>
    <row r="923" spans="4:5" x14ac:dyDescent="0.2">
      <c r="D923" s="75"/>
      <c r="E923" s="76"/>
    </row>
    <row r="924" spans="4:5" x14ac:dyDescent="0.2">
      <c r="D924" s="75"/>
      <c r="E924" s="76"/>
    </row>
    <row r="925" spans="4:5" x14ac:dyDescent="0.2">
      <c r="D925" s="75"/>
      <c r="E925" s="76"/>
    </row>
    <row r="926" spans="4:5" x14ac:dyDescent="0.2">
      <c r="D926" s="75"/>
      <c r="E926" s="76"/>
    </row>
    <row r="927" spans="4:5" x14ac:dyDescent="0.2">
      <c r="D927" s="75"/>
      <c r="E927" s="76"/>
    </row>
    <row r="928" spans="4:5" x14ac:dyDescent="0.2">
      <c r="D928" s="75"/>
      <c r="E928" s="76"/>
    </row>
    <row r="929" spans="4:5" x14ac:dyDescent="0.2">
      <c r="D929" s="75"/>
      <c r="E929" s="76"/>
    </row>
    <row r="930" spans="4:5" x14ac:dyDescent="0.2">
      <c r="D930" s="75"/>
      <c r="E930" s="76"/>
    </row>
    <row r="931" spans="4:5" x14ac:dyDescent="0.2">
      <c r="D931" s="75"/>
      <c r="E931" s="76"/>
    </row>
    <row r="932" spans="4:5" x14ac:dyDescent="0.2">
      <c r="D932" s="75"/>
      <c r="E932" s="76"/>
    </row>
    <row r="933" spans="4:5" x14ac:dyDescent="0.2">
      <c r="D933" s="75"/>
      <c r="E933" s="76"/>
    </row>
    <row r="934" spans="4:5" x14ac:dyDescent="0.2">
      <c r="D934" s="75"/>
      <c r="E934" s="76"/>
    </row>
    <row r="935" spans="4:5" x14ac:dyDescent="0.2">
      <c r="D935" s="75"/>
      <c r="E935" s="76"/>
    </row>
    <row r="936" spans="4:5" x14ac:dyDescent="0.2">
      <c r="D936" s="75"/>
      <c r="E936" s="76"/>
    </row>
    <row r="937" spans="4:5" x14ac:dyDescent="0.2">
      <c r="D937" s="75"/>
      <c r="E937" s="76"/>
    </row>
    <row r="938" spans="4:5" x14ac:dyDescent="0.2">
      <c r="D938" s="75"/>
      <c r="E938" s="76"/>
    </row>
    <row r="939" spans="4:5" x14ac:dyDescent="0.2">
      <c r="D939" s="75"/>
      <c r="E939" s="76"/>
    </row>
    <row r="940" spans="4:5" x14ac:dyDescent="0.2">
      <c r="D940" s="75"/>
      <c r="E940" s="76"/>
    </row>
    <row r="941" spans="4:5" x14ac:dyDescent="0.2">
      <c r="D941" s="75"/>
      <c r="E941" s="76"/>
    </row>
    <row r="942" spans="4:5" x14ac:dyDescent="0.2">
      <c r="D942" s="75"/>
      <c r="E942" s="76"/>
    </row>
    <row r="943" spans="4:5" x14ac:dyDescent="0.2">
      <c r="D943" s="75"/>
      <c r="E943" s="76"/>
    </row>
    <row r="944" spans="4:5" x14ac:dyDescent="0.2">
      <c r="D944" s="75"/>
      <c r="E944" s="76"/>
    </row>
    <row r="945" spans="4:5" x14ac:dyDescent="0.2">
      <c r="D945" s="75"/>
      <c r="E945" s="76"/>
    </row>
    <row r="946" spans="4:5" x14ac:dyDescent="0.2">
      <c r="D946" s="75"/>
      <c r="E946" s="76"/>
    </row>
    <row r="947" spans="4:5" x14ac:dyDescent="0.2">
      <c r="D947" s="75"/>
      <c r="E947" s="76"/>
    </row>
    <row r="948" spans="4:5" x14ac:dyDescent="0.2">
      <c r="D948" s="75"/>
      <c r="E948" s="76"/>
    </row>
    <row r="949" spans="4:5" x14ac:dyDescent="0.2">
      <c r="D949" s="75"/>
      <c r="E949" s="76"/>
    </row>
    <row r="950" spans="4:5" x14ac:dyDescent="0.2">
      <c r="D950" s="75"/>
      <c r="E950" s="76"/>
    </row>
    <row r="951" spans="4:5" x14ac:dyDescent="0.2">
      <c r="D951" s="75"/>
      <c r="E951" s="76"/>
    </row>
    <row r="952" spans="4:5" x14ac:dyDescent="0.2">
      <c r="D952" s="75"/>
      <c r="E952" s="76"/>
    </row>
    <row r="953" spans="4:5" x14ac:dyDescent="0.2">
      <c r="D953" s="75"/>
      <c r="E953" s="76"/>
    </row>
    <row r="954" spans="4:5" x14ac:dyDescent="0.2">
      <c r="D954" s="75"/>
      <c r="E954" s="76"/>
    </row>
    <row r="955" spans="4:5" x14ac:dyDescent="0.2">
      <c r="D955" s="75"/>
      <c r="E955" s="76"/>
    </row>
    <row r="956" spans="4:5" x14ac:dyDescent="0.2">
      <c r="D956" s="75"/>
      <c r="E956" s="76"/>
    </row>
    <row r="957" spans="4:5" x14ac:dyDescent="0.2">
      <c r="D957" s="75"/>
      <c r="E957" s="76"/>
    </row>
    <row r="958" spans="4:5" x14ac:dyDescent="0.2">
      <c r="D958" s="75"/>
      <c r="E958" s="76"/>
    </row>
    <row r="959" spans="4:5" x14ac:dyDescent="0.2">
      <c r="D959" s="75"/>
      <c r="E959" s="76"/>
    </row>
    <row r="960" spans="4:5" x14ac:dyDescent="0.2">
      <c r="D960" s="75"/>
      <c r="E960" s="76"/>
    </row>
    <row r="961" spans="4:5" x14ac:dyDescent="0.2">
      <c r="D961" s="75"/>
      <c r="E961" s="76"/>
    </row>
    <row r="962" spans="4:5" x14ac:dyDescent="0.2">
      <c r="D962" s="75"/>
      <c r="E962" s="76"/>
    </row>
    <row r="963" spans="4:5" x14ac:dyDescent="0.2">
      <c r="D963" s="75"/>
      <c r="E963" s="76"/>
    </row>
    <row r="964" spans="4:5" x14ac:dyDescent="0.2">
      <c r="D964" s="75"/>
      <c r="E964" s="76"/>
    </row>
    <row r="965" spans="4:5" x14ac:dyDescent="0.2">
      <c r="D965" s="75"/>
      <c r="E965" s="76"/>
    </row>
    <row r="966" spans="4:5" x14ac:dyDescent="0.2">
      <c r="D966" s="75"/>
      <c r="E966" s="76"/>
    </row>
    <row r="967" spans="4:5" x14ac:dyDescent="0.2">
      <c r="D967" s="75"/>
      <c r="E967" s="76"/>
    </row>
    <row r="968" spans="4:5" x14ac:dyDescent="0.2">
      <c r="D968" s="75"/>
      <c r="E968" s="76"/>
    </row>
    <row r="969" spans="4:5" x14ac:dyDescent="0.2">
      <c r="D969" s="75"/>
      <c r="E969" s="76"/>
    </row>
    <row r="970" spans="4:5" x14ac:dyDescent="0.2">
      <c r="D970" s="75"/>
      <c r="E970" s="76"/>
    </row>
    <row r="971" spans="4:5" x14ac:dyDescent="0.2">
      <c r="D971" s="75"/>
      <c r="E971" s="76"/>
    </row>
    <row r="972" spans="4:5" x14ac:dyDescent="0.2">
      <c r="D972" s="75"/>
      <c r="E972" s="76"/>
    </row>
    <row r="973" spans="4:5" x14ac:dyDescent="0.2">
      <c r="D973" s="75"/>
      <c r="E973" s="76"/>
    </row>
    <row r="974" spans="4:5" x14ac:dyDescent="0.2">
      <c r="D974" s="75"/>
      <c r="E974" s="76"/>
    </row>
    <row r="975" spans="4:5" x14ac:dyDescent="0.2">
      <c r="D975" s="75"/>
      <c r="E975" s="76"/>
    </row>
    <row r="976" spans="4:5" x14ac:dyDescent="0.2">
      <c r="D976" s="75"/>
      <c r="E976" s="76"/>
    </row>
    <row r="977" spans="4:5" x14ac:dyDescent="0.2">
      <c r="D977" s="75"/>
      <c r="E977" s="76"/>
    </row>
    <row r="978" spans="4:5" x14ac:dyDescent="0.2">
      <c r="D978" s="75"/>
      <c r="E978" s="76"/>
    </row>
    <row r="979" spans="4:5" x14ac:dyDescent="0.2">
      <c r="D979" s="75"/>
      <c r="E979" s="76"/>
    </row>
    <row r="980" spans="4:5" x14ac:dyDescent="0.2">
      <c r="D980" s="75"/>
      <c r="E980" s="76"/>
    </row>
    <row r="981" spans="4:5" x14ac:dyDescent="0.2">
      <c r="D981" s="75"/>
      <c r="E981" s="76"/>
    </row>
    <row r="982" spans="4:5" x14ac:dyDescent="0.2">
      <c r="D982" s="75"/>
      <c r="E982" s="76"/>
    </row>
    <row r="983" spans="4:5" x14ac:dyDescent="0.2">
      <c r="D983" s="75"/>
      <c r="E983" s="76"/>
    </row>
    <row r="984" spans="4:5" x14ac:dyDescent="0.2">
      <c r="D984" s="75"/>
      <c r="E984" s="76"/>
    </row>
    <row r="985" spans="4:5" x14ac:dyDescent="0.2">
      <c r="D985" s="75"/>
      <c r="E985" s="76"/>
    </row>
    <row r="986" spans="4:5" x14ac:dyDescent="0.2">
      <c r="D986" s="75"/>
      <c r="E986" s="76"/>
    </row>
    <row r="987" spans="4:5" x14ac:dyDescent="0.2">
      <c r="D987" s="75"/>
      <c r="E987" s="76"/>
    </row>
    <row r="988" spans="4:5" x14ac:dyDescent="0.2">
      <c r="D988" s="75"/>
      <c r="E988" s="76"/>
    </row>
    <row r="989" spans="4:5" x14ac:dyDescent="0.2">
      <c r="D989" s="75"/>
      <c r="E989" s="76"/>
    </row>
    <row r="990" spans="4:5" x14ac:dyDescent="0.2">
      <c r="D990" s="75"/>
      <c r="E990" s="76"/>
    </row>
    <row r="991" spans="4:5" x14ac:dyDescent="0.2">
      <c r="D991" s="75"/>
      <c r="E991" s="76"/>
    </row>
    <row r="992" spans="4:5" x14ac:dyDescent="0.2">
      <c r="D992" s="75"/>
      <c r="E992" s="76"/>
    </row>
    <row r="993" spans="4:5" x14ac:dyDescent="0.2">
      <c r="D993" s="75"/>
      <c r="E993" s="76"/>
    </row>
    <row r="994" spans="4:5" x14ac:dyDescent="0.2">
      <c r="D994" s="75"/>
      <c r="E994" s="76"/>
    </row>
    <row r="995" spans="4:5" x14ac:dyDescent="0.2">
      <c r="D995" s="75"/>
      <c r="E995" s="76"/>
    </row>
    <row r="996" spans="4:5" x14ac:dyDescent="0.2">
      <c r="D996" s="75"/>
      <c r="E996" s="76"/>
    </row>
    <row r="997" spans="4:5" x14ac:dyDescent="0.2">
      <c r="D997" s="75"/>
      <c r="E997" s="76"/>
    </row>
    <row r="998" spans="4:5" x14ac:dyDescent="0.2">
      <c r="D998" s="75"/>
      <c r="E998" s="76"/>
    </row>
    <row r="999" spans="4:5" x14ac:dyDescent="0.2">
      <c r="D999" s="75"/>
      <c r="E999" s="76"/>
    </row>
    <row r="1000" spans="4:5" x14ac:dyDescent="0.2">
      <c r="D1000" s="75"/>
      <c r="E1000" s="76"/>
    </row>
  </sheetData>
  <mergeCells count="3">
    <mergeCell ref="S1:V1"/>
    <mergeCell ref="S5:V5"/>
    <mergeCell ref="S8:V8"/>
  </mergeCells>
  <hyperlinks>
    <hyperlink ref="H2" r:id="rId1" xr:uid="{00000000-0004-0000-0000-000000000000}"/>
    <hyperlink ref="H3" r:id="rId2" xr:uid="{00000000-0004-0000-0000-000001000000}"/>
    <hyperlink ref="H5" r:id="rId3" xr:uid="{00000000-0004-0000-0000-000002000000}"/>
    <hyperlink ref="H6" r:id="rId4" xr:uid="{00000000-0004-0000-0000-000003000000}"/>
    <hyperlink ref="H7" r:id="rId5" xr:uid="{00000000-0004-0000-0000-000004000000}"/>
    <hyperlink ref="H9" r:id="rId6" xr:uid="{00000000-0004-0000-0000-000005000000}"/>
    <hyperlink ref="H10" r:id="rId7" xr:uid="{00000000-0004-0000-0000-000006000000}"/>
    <hyperlink ref="H11" r:id="rId8" xr:uid="{00000000-0004-0000-0000-000007000000}"/>
    <hyperlink ref="H12" r:id="rId9" xr:uid="{00000000-0004-0000-0000-000008000000}"/>
    <hyperlink ref="H13" r:id="rId10" xr:uid="{00000000-0004-0000-0000-000009000000}"/>
    <hyperlink ref="H14" r:id="rId11" xr:uid="{00000000-0004-0000-0000-00000A000000}"/>
    <hyperlink ref="H15" r:id="rId12" xr:uid="{00000000-0004-0000-0000-00000B000000}"/>
    <hyperlink ref="H16" r:id="rId13" xr:uid="{00000000-0004-0000-0000-00000C000000}"/>
    <hyperlink ref="H17" r:id="rId14" xr:uid="{00000000-0004-0000-0000-00000D000000}"/>
    <hyperlink ref="H18" r:id="rId15" xr:uid="{00000000-0004-0000-0000-00000E000000}"/>
    <hyperlink ref="H19" r:id="rId16" xr:uid="{00000000-0004-0000-0000-00000F000000}"/>
    <hyperlink ref="H20" r:id="rId17" xr:uid="{00000000-0004-0000-0000-000010000000}"/>
    <hyperlink ref="H21" r:id="rId18" xr:uid="{00000000-0004-0000-0000-000011000000}"/>
    <hyperlink ref="H22" r:id="rId19" xr:uid="{00000000-0004-0000-0000-000012000000}"/>
    <hyperlink ref="H24" r:id="rId20" xr:uid="{00000000-0004-0000-0000-000013000000}"/>
    <hyperlink ref="H26" r:id="rId21" xr:uid="{00000000-0004-0000-0000-000014000000}"/>
    <hyperlink ref="H28" r:id="rId22" xr:uid="{00000000-0004-0000-0000-000015000000}"/>
    <hyperlink ref="H29" r:id="rId23" xr:uid="{00000000-0004-0000-0000-000016000000}"/>
    <hyperlink ref="H30" r:id="rId24" xr:uid="{00000000-0004-0000-0000-000017000000}"/>
    <hyperlink ref="H31" r:id="rId25" xr:uid="{00000000-0004-0000-0000-000018000000}"/>
  </hyperlinks>
  <pageMargins left="0.7" right="0.7" top="0.75" bottom="0.75" header="0.3" footer="0.3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Etham</dc:creator>
  <cp:lastModifiedBy>Ethan Ney</cp:lastModifiedBy>
  <dcterms:created xsi:type="dcterms:W3CDTF">2023-12-07T22:52:22Z</dcterms:created>
  <dcterms:modified xsi:type="dcterms:W3CDTF">2023-12-07T22:52:22Z</dcterms:modified>
</cp:coreProperties>
</file>