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mycode\数据结构\"/>
    </mc:Choice>
  </mc:AlternateContent>
  <xr:revisionPtr revIDLastSave="0" documentId="13_ncr:1_{B28D925A-3C11-4BC2-87F6-A141F0C00FC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O24" i="1"/>
  <c r="P24" i="1"/>
  <c r="Q24" i="1"/>
  <c r="R24" i="1"/>
  <c r="N23" i="1"/>
  <c r="O23" i="1"/>
  <c r="P23" i="1"/>
  <c r="Q23" i="1"/>
  <c r="R23" i="1"/>
  <c r="N22" i="1"/>
  <c r="O22" i="1"/>
  <c r="P22" i="1"/>
  <c r="Q22" i="1"/>
  <c r="R22" i="1"/>
  <c r="M24" i="1"/>
  <c r="M23" i="1"/>
  <c r="M22" i="1"/>
  <c r="G24" i="1"/>
  <c r="H24" i="1"/>
  <c r="I24" i="1"/>
  <c r="J24" i="1"/>
  <c r="K24" i="1"/>
  <c r="G23" i="1"/>
  <c r="H23" i="1"/>
  <c r="I23" i="1"/>
  <c r="J23" i="1"/>
  <c r="K23" i="1"/>
  <c r="G22" i="1"/>
  <c r="H22" i="1"/>
  <c r="I22" i="1"/>
  <c r="J22" i="1"/>
  <c r="K22" i="1"/>
  <c r="F22" i="1"/>
  <c r="F23" i="1"/>
  <c r="F24" i="1"/>
  <c r="G14" i="1"/>
  <c r="G15" i="1" s="1"/>
  <c r="H14" i="1"/>
  <c r="H15" i="1" s="1"/>
  <c r="I14" i="1"/>
  <c r="I15" i="1" s="1"/>
  <c r="J14" i="1"/>
  <c r="J15" i="1" s="1"/>
  <c r="K14" i="1"/>
  <c r="K15" i="1" s="1"/>
  <c r="F14" i="1"/>
  <c r="F15" i="1" s="1"/>
  <c r="G10" i="1"/>
  <c r="G11" i="1" s="1"/>
  <c r="H10" i="1"/>
  <c r="H11" i="1" s="1"/>
  <c r="I10" i="1"/>
  <c r="I11" i="1" s="1"/>
  <c r="J10" i="1"/>
  <c r="J11" i="1" s="1"/>
  <c r="K10" i="1"/>
  <c r="K11" i="1" s="1"/>
  <c r="F10" i="1"/>
  <c r="F11" i="1" s="1"/>
  <c r="G6" i="1"/>
  <c r="G7" i="1" s="1"/>
  <c r="H6" i="1"/>
  <c r="H7" i="1" s="1"/>
  <c r="I6" i="1"/>
  <c r="I7" i="1" s="1"/>
  <c r="J6" i="1"/>
  <c r="J7" i="1" s="1"/>
  <c r="K6" i="1"/>
  <c r="K7" i="1" s="1"/>
  <c r="F6" i="1"/>
  <c r="F7" i="1" s="1"/>
  <c r="Q52" i="1"/>
  <c r="Q59" i="1"/>
  <c r="Q61" i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60" i="1"/>
  <c r="Q60" i="1" s="1"/>
  <c r="O61" i="1"/>
  <c r="O62" i="1"/>
  <c r="Q62" i="1" s="1"/>
  <c r="O63" i="1"/>
  <c r="Q63" i="1" s="1"/>
  <c r="O64" i="1"/>
  <c r="Q64" i="1" s="1"/>
  <c r="O65" i="1"/>
  <c r="Q65" i="1" s="1"/>
</calcChain>
</file>

<file path=xl/sharedStrings.xml><?xml version="1.0" encoding="utf-8"?>
<sst xmlns="http://schemas.openxmlformats.org/spreadsheetml/2006/main" count="40" uniqueCount="23">
  <si>
    <t>N</t>
  </si>
  <si>
    <t>Iterations(K)</t>
  </si>
  <si>
    <t>Ticks</t>
  </si>
  <si>
    <t>Total Time(sec)</t>
  </si>
  <si>
    <t>Duration(sec)</t>
  </si>
  <si>
    <r>
      <t>O(N</t>
    </r>
    <r>
      <rPr>
        <b/>
        <vertAlign val="superscript"/>
        <sz val="12"/>
        <color rgb="FF000000"/>
        <rFont val="Times New Roman"/>
      </rPr>
      <t>6</t>
    </r>
    <r>
      <rPr>
        <b/>
        <sz val="12"/>
        <color rgb="FF000000"/>
        <rFont val="Times New Roman"/>
      </rPr>
      <t>)  version</t>
    </r>
  </si>
  <si>
    <r>
      <t>O(N</t>
    </r>
    <r>
      <rPr>
        <b/>
        <vertAlign val="superscript"/>
        <sz val="11"/>
        <color rgb="FF000000"/>
        <rFont val="Times New Roman"/>
      </rPr>
      <t>4</t>
    </r>
    <r>
      <rPr>
        <b/>
        <sz val="11"/>
        <color rgb="FF000000"/>
        <rFont val="Times New Roman"/>
      </rPr>
      <t>)  version</t>
    </r>
  </si>
  <si>
    <r>
      <t>O(N</t>
    </r>
    <r>
      <rPr>
        <b/>
        <vertAlign val="superscript"/>
        <sz val="11"/>
        <color rgb="FF000000"/>
        <rFont val="Times New Roman"/>
      </rPr>
      <t>3</t>
    </r>
    <r>
      <rPr>
        <b/>
        <sz val="11"/>
        <color rgb="FF000000"/>
        <rFont val="Times New Roman"/>
      </rPr>
      <t>)  version</t>
    </r>
  </si>
  <si>
    <t>o6</t>
  </si>
  <si>
    <t>o4</t>
  </si>
  <si>
    <t>o3</t>
  </si>
  <si>
    <t>列和</t>
    <phoneticPr fontId="9" type="noConversion"/>
  </si>
  <si>
    <t>=&gt;</t>
    <phoneticPr fontId="9" type="noConversion"/>
  </si>
  <si>
    <t>完全随机矩阵</t>
    <phoneticPr fontId="9" type="noConversion"/>
  </si>
  <si>
    <t>全正矩阵</t>
    <phoneticPr fontId="9" type="noConversion"/>
  </si>
  <si>
    <t>全负矩阵</t>
    <phoneticPr fontId="9" type="noConversion"/>
  </si>
  <si>
    <r>
      <t>O(N</t>
    </r>
    <r>
      <rPr>
        <b/>
        <vertAlign val="superscript"/>
        <sz val="12"/>
        <color rgb="FF000000"/>
        <rFont val="Times New Roman"/>
      </rPr>
      <t>6</t>
    </r>
    <r>
      <rPr>
        <b/>
        <sz val="12"/>
        <color rgb="FF000000"/>
        <rFont val="Times New Roman"/>
      </rPr>
      <t>)  version</t>
    </r>
    <phoneticPr fontId="9" type="noConversion"/>
  </si>
  <si>
    <r>
      <t>O(N</t>
    </r>
    <r>
      <rPr>
        <b/>
        <vertAlign val="superscript"/>
        <sz val="11"/>
        <color rgb="FF000000"/>
        <rFont val="Times New Roman"/>
      </rPr>
      <t>4</t>
    </r>
    <r>
      <rPr>
        <b/>
        <sz val="11"/>
        <color rgb="FF000000"/>
        <rFont val="Times New Roman"/>
      </rPr>
      <t>)  version</t>
    </r>
    <phoneticPr fontId="9" type="noConversion"/>
  </si>
  <si>
    <r>
      <t>O(N</t>
    </r>
    <r>
      <rPr>
        <b/>
        <vertAlign val="superscript"/>
        <sz val="11"/>
        <color rgb="FF000000"/>
        <rFont val="Times New Roman"/>
      </rPr>
      <t>3</t>
    </r>
    <r>
      <rPr>
        <b/>
        <sz val="11"/>
        <color rgb="FF000000"/>
        <rFont val="Times New Roman"/>
      </rPr>
      <t>)  version</t>
    </r>
    <phoneticPr fontId="9" type="noConversion"/>
  </si>
  <si>
    <r>
      <t>O(N</t>
    </r>
    <r>
      <rPr>
        <b/>
        <vertAlign val="superscript"/>
        <sz val="11"/>
        <rFont val="等线"/>
        <family val="3"/>
        <charset val="134"/>
      </rPr>
      <t>6</t>
    </r>
    <r>
      <rPr>
        <b/>
        <sz val="11"/>
        <rFont val="等线"/>
        <family val="3"/>
        <charset val="134"/>
      </rPr>
      <t>)  version</t>
    </r>
    <phoneticPr fontId="9" type="noConversion"/>
  </si>
  <si>
    <r>
      <t>O(N</t>
    </r>
    <r>
      <rPr>
        <b/>
        <vertAlign val="superscript"/>
        <sz val="11"/>
        <rFont val="等线"/>
        <family val="3"/>
        <charset val="134"/>
      </rPr>
      <t>4</t>
    </r>
    <r>
      <rPr>
        <b/>
        <sz val="11"/>
        <rFont val="等线"/>
        <family val="3"/>
        <charset val="134"/>
      </rPr>
      <t>)  version</t>
    </r>
    <phoneticPr fontId="9" type="noConversion"/>
  </si>
  <si>
    <r>
      <t>O(N</t>
    </r>
    <r>
      <rPr>
        <b/>
        <vertAlign val="superscript"/>
        <sz val="11"/>
        <rFont val="等线"/>
        <family val="3"/>
        <charset val="134"/>
      </rPr>
      <t>3</t>
    </r>
    <r>
      <rPr>
        <b/>
        <sz val="11"/>
        <rFont val="等线"/>
        <family val="3"/>
        <charset val="134"/>
      </rPr>
      <t>)  version</t>
    </r>
    <phoneticPr fontId="9" type="noConversion"/>
  </si>
  <si>
    <t>pass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</si>
</sst>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6" x14ac:knownFonts="1">
    <font>
      <sz val="11"/>
      <name val="等线"/>
    </font>
    <font>
      <sz val="11"/>
      <color rgb="FF000000"/>
      <name val="等线"/>
      <charset val="134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1"/>
      <color rgb="FFFF0000"/>
      <name val="等线"/>
      <charset val="134"/>
    </font>
    <font>
      <sz val="11"/>
      <color rgb="FFFF0000"/>
      <name val="等线"/>
      <charset val="134"/>
    </font>
    <font>
      <sz val="11"/>
      <name val="等线"/>
      <charset val="134"/>
    </font>
    <font>
      <b/>
      <vertAlign val="superscript"/>
      <sz val="12"/>
      <color rgb="FF000000"/>
      <name val="Times New Roman"/>
    </font>
    <font>
      <b/>
      <vertAlign val="superscript"/>
      <sz val="11"/>
      <color rgb="FF000000"/>
      <name val="Times New Roman"/>
    </font>
    <font>
      <sz val="9"/>
      <name val="宋体"/>
      <family val="3"/>
      <charset val="134"/>
    </font>
    <font>
      <sz val="11"/>
      <name val="等线"/>
      <family val="3"/>
      <charset val="134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宋体"/>
      <family val="3"/>
      <charset val="134"/>
    </font>
    <font>
      <b/>
      <sz val="11"/>
      <name val="等线"/>
      <family val="3"/>
      <charset val="134"/>
    </font>
    <font>
      <b/>
      <vertAlign val="superscript"/>
      <sz val="1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7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1" xfId="0" applyFont="1" applyBorder="1">
      <alignment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2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0" fillId="0" borderId="13" xfId="0" applyBorder="1">
      <alignment vertical="center"/>
    </xf>
    <xf numFmtId="0" fontId="10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10" fillId="3" borderId="13" xfId="0" applyFont="1" applyFill="1" applyBorder="1">
      <alignment vertical="center"/>
    </xf>
    <xf numFmtId="0" fontId="10" fillId="2" borderId="13" xfId="0" applyFont="1" applyFill="1" applyBorder="1">
      <alignment vertical="center"/>
    </xf>
    <xf numFmtId="0" fontId="10" fillId="0" borderId="0" xfId="0" quotePrefix="1" applyFont="1" applyAlignment="1">
      <alignment horizontal="center" vertical="center"/>
    </xf>
    <xf numFmtId="0" fontId="10" fillId="3" borderId="0" xfId="0" applyFont="1" applyFill="1">
      <alignment vertical="center"/>
    </xf>
    <xf numFmtId="0" fontId="0" fillId="4" borderId="0" xfId="0" applyFill="1">
      <alignment vertical="center"/>
    </xf>
    <xf numFmtId="0" fontId="10" fillId="4" borderId="0" xfId="0" applyFont="1" applyFill="1">
      <alignment vertical="center"/>
    </xf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82993695555498E-2"/>
          <c:y val="0.15573775293586103"/>
          <c:w val="0.87662189028696991"/>
          <c:h val="0.8187224345403858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Sheet1!$F$3:$K$3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Sheet1!$F$7:$K$7</c:f>
              <c:numCache>
                <c:formatCode>General</c:formatCode>
                <c:ptCount val="6"/>
                <c:pt idx="0">
                  <c:v>2.17E-6</c:v>
                </c:pt>
                <c:pt idx="1">
                  <c:v>7.1699999999999995E-5</c:v>
                </c:pt>
                <c:pt idx="2">
                  <c:v>3.49E-2</c:v>
                </c:pt>
                <c:pt idx="3">
                  <c:v>0.75700000000000001</c:v>
                </c:pt>
                <c:pt idx="4">
                  <c:v>12.526</c:v>
                </c:pt>
                <c:pt idx="5">
                  <c:v>47.58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7-4644-AC24-F854377D01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Sheet1!$F$3:$K$3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Sheet1!$F$11:$K$11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1.11E-5</c:v>
                </c:pt>
                <c:pt idx="2">
                  <c:v>6.8899999999999994E-4</c:v>
                </c:pt>
                <c:pt idx="3">
                  <c:v>5.0000000000000001E-3</c:v>
                </c:pt>
                <c:pt idx="4">
                  <c:v>3.1E-2</c:v>
                </c:pt>
                <c:pt idx="5">
                  <c:v>7.4099999999999999E-2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7-4644-AC24-F854377D01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Sheet1!$F$3:$K$3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Sheet1!$F$15:$K$15</c:f>
              <c:numCache>
                <c:formatCode>General</c:formatCode>
                <c:ptCount val="6"/>
                <c:pt idx="0">
                  <c:v>3.2000000000000001E-7</c:v>
                </c:pt>
                <c:pt idx="1">
                  <c:v>1.9300000000000002E-6</c:v>
                </c:pt>
                <c:pt idx="2">
                  <c:v>5.4000000000000005E-5</c:v>
                </c:pt>
                <c:pt idx="3">
                  <c:v>2.52E-4</c:v>
                </c:pt>
                <c:pt idx="4">
                  <c:v>1.0299999999999999E-3</c:v>
                </c:pt>
                <c:pt idx="5">
                  <c:v>1.9599999999999999E-3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7-4644-AC24-F854377D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30544"/>
        <c:axId val="467830960"/>
      </c:scatterChart>
      <c:valAx>
        <c:axId val="46783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30960"/>
        <c:crosses val="autoZero"/>
        <c:crossBetween val="midCat"/>
      </c:valAx>
      <c:valAx>
        <c:axId val="4678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3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算法时间比较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811386318010711E-2"/>
          <c:y val="0.15617067287404041"/>
          <c:w val="0.89903549802072558"/>
          <c:h val="0.692948949112008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Sheet1!$F$3:$K$3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Sheet1!$F$22:$K$22</c:f>
              <c:numCache>
                <c:formatCode>General</c:formatCode>
                <c:ptCount val="6"/>
                <c:pt idx="0">
                  <c:v>-5.66354026615147</c:v>
                </c:pt>
                <c:pt idx="1">
                  <c:v>-4.1444808443321994</c:v>
                </c:pt>
                <c:pt idx="2">
                  <c:v>-1.4571745730408201</c:v>
                </c:pt>
                <c:pt idx="3">
                  <c:v>-0.12090412049992723</c:v>
                </c:pt>
                <c:pt idx="4">
                  <c:v>1.0978124073652888</c:v>
                </c:pt>
                <c:pt idx="5">
                  <c:v>1.6774244377012473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DFE-99A4-DFCB3F0A6319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Sheet1!$F$3:$K$3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Sheet1!$F$23:$K$23</c:f>
              <c:numCache>
                <c:formatCode>General</c:formatCode>
                <c:ptCount val="6"/>
                <c:pt idx="0">
                  <c:v>-5.9999999999999991</c:v>
                </c:pt>
                <c:pt idx="1">
                  <c:v>-4.9546770212133424</c:v>
                </c:pt>
                <c:pt idx="2">
                  <c:v>-3.1617807780923739</c:v>
                </c:pt>
                <c:pt idx="3">
                  <c:v>-2.3010299956639808</c:v>
                </c:pt>
                <c:pt idx="4">
                  <c:v>-1.5086383061657274</c:v>
                </c:pt>
                <c:pt idx="5">
                  <c:v>-1.1301817920206716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DFE-99A4-DFCB3F0A6319}"/>
            </c:ext>
          </c:extLst>
        </c:ser>
        <c:ser>
          <c:idx val="2"/>
          <c:order val="2"/>
          <c:tx>
            <c:v>Alg bonus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Sheet1!$F$3:$K$3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Sheet1!$F$24:$K$24</c:f>
              <c:numCache>
                <c:formatCode>General</c:formatCode>
                <c:ptCount val="6"/>
                <c:pt idx="0">
                  <c:v>-6.4948500216800928</c:v>
                </c:pt>
                <c:pt idx="1">
                  <c:v>-5.7144426909922252</c:v>
                </c:pt>
                <c:pt idx="2">
                  <c:v>-4.2676062401770309</c:v>
                </c:pt>
                <c:pt idx="3">
                  <c:v>-3.5985994592184558</c:v>
                </c:pt>
                <c:pt idx="4">
                  <c:v>-2.9871627752948275</c:v>
                </c:pt>
                <c:pt idx="5">
                  <c:v>-2.7077439286435236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48-4DFE-99A4-DFCB3F0A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4608"/>
        <c:axId val="713525024"/>
      </c:scatterChart>
      <c:valAx>
        <c:axId val="7135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N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4697338750106497"/>
              <c:y val="0.77865455882535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525024"/>
        <c:crossesAt val="-7"/>
        <c:crossBetween val="midCat"/>
      </c:valAx>
      <c:valAx>
        <c:axId val="713525024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时间对数</a:t>
                </a:r>
              </a:p>
            </c:rich>
          </c:tx>
          <c:layout>
            <c:manualLayout>
              <c:xMode val="edge"/>
              <c:yMode val="edge"/>
              <c:x val="7.022980387670591E-2"/>
              <c:y val="0.12377082609103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52460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Sheet1!$F$3:$K$3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Sheet1!$M$22:$R$22</c:f>
              <c:numCache>
                <c:formatCode>General</c:formatCode>
                <c:ptCount val="6"/>
                <c:pt idx="0">
                  <c:v>3.8380880477988301E-2</c:v>
                </c:pt>
                <c:pt idx="1">
                  <c:v>9.2019483002278482E-2</c:v>
                </c:pt>
                <c:pt idx="2">
                  <c:v>0.43222149058404541</c:v>
                </c:pt>
                <c:pt idx="3">
                  <c:v>0.93276871161411079</c:v>
                </c:pt>
                <c:pt idx="4">
                  <c:v>1.8812785416211197</c:v>
                </c:pt>
                <c:pt idx="5">
                  <c:v>2.6263712122227152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A-442B-A4EE-8C01AAA31525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Sheet1!$F$3:$K$3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Sheet1!$M$23:$R$23</c:f>
              <c:numCache>
                <c:formatCode>General</c:formatCode>
                <c:ptCount val="6"/>
                <c:pt idx="0">
                  <c:v>3.1622776601683791E-2</c:v>
                </c:pt>
                <c:pt idx="1">
                  <c:v>5.7720587746414503E-2</c:v>
                </c:pt>
                <c:pt idx="2">
                  <c:v>0.16201484344594286</c:v>
                </c:pt>
                <c:pt idx="3">
                  <c:v>0.26591479484724945</c:v>
                </c:pt>
                <c:pt idx="4">
                  <c:v>0.419604776684668</c:v>
                </c:pt>
                <c:pt idx="5">
                  <c:v>0.52174050233456482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A-442B-A4EE-8C01AAA31525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Sheet1!$F$3:$K$3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Sheet1!$M$24:$R$24</c:f>
              <c:numCache>
                <c:formatCode>General</c:formatCode>
                <c:ptCount val="6"/>
                <c:pt idx="0">
                  <c:v>2.378414230005442E-2</c:v>
                </c:pt>
                <c:pt idx="1">
                  <c:v>3.7272568987728502E-2</c:v>
                </c:pt>
                <c:pt idx="2">
                  <c:v>8.572321289096399E-2</c:v>
                </c:pt>
                <c:pt idx="3">
                  <c:v>0.12599407869573689</c:v>
                </c:pt>
                <c:pt idx="4">
                  <c:v>0.17914690360640459</c:v>
                </c:pt>
                <c:pt idx="5">
                  <c:v>0.21040885732867168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6A-442B-A4EE-8C01AAA3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46112"/>
        <c:axId val="720944032"/>
      </c:scatterChart>
      <c:valAx>
        <c:axId val="7209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944032"/>
        <c:crosses val="autoZero"/>
        <c:crossBetween val="midCat"/>
      </c:valAx>
      <c:valAx>
        <c:axId val="7209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94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623752</xdr:colOff>
      <xdr:row>5</xdr:row>
      <xdr:rowOff>244928</xdr:rowOff>
    </xdr:from>
    <xdr:to>
      <xdr:col>19</xdr:col>
      <xdr:colOff>388620</xdr:colOff>
      <xdr:row>17</xdr:row>
      <xdr:rowOff>124097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E9E6B6-DF2C-410D-BE68-B962ABCB1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129988</xdr:colOff>
      <xdr:row>3</xdr:row>
      <xdr:rowOff>44824</xdr:rowOff>
    </xdr:from>
    <xdr:to>
      <xdr:col>19</xdr:col>
      <xdr:colOff>394446</xdr:colOff>
      <xdr:row>17</xdr:row>
      <xdr:rowOff>62753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DCC5630-20AA-42EC-9749-50B921F77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443753</xdr:colOff>
      <xdr:row>15</xdr:row>
      <xdr:rowOff>152400</xdr:rowOff>
    </xdr:from>
    <xdr:to>
      <xdr:col>10</xdr:col>
      <xdr:colOff>708213</xdr:colOff>
      <xdr:row>36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3EA684D-5F72-40C2-A18E-07C4A438C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66"/>
  <sheetViews>
    <sheetView topLeftCell="C1" zoomScale="85" zoomScaleNormal="85" workbookViewId="0">
      <selection activeCell="P38" sqref="P38"/>
    </sheetView>
  </sheetViews>
  <sheetFormatPr defaultColWidth="10" defaultRowHeight="13.8" x14ac:dyDescent="0.25"/>
  <cols>
    <col min="4" max="4" width="8.77734375" customWidth="1"/>
    <col min="5" max="5" width="14.77734375" style="1" customWidth="1"/>
    <col min="6" max="11" width="10.77734375" customWidth="1"/>
  </cols>
  <sheetData>
    <row r="3" spans="4:11" ht="19.95" customHeight="1" x14ac:dyDescent="0.25">
      <c r="D3" s="2"/>
      <c r="E3" s="3" t="s">
        <v>0</v>
      </c>
      <c r="F3" s="4">
        <v>5</v>
      </c>
      <c r="G3" s="5">
        <v>10</v>
      </c>
      <c r="H3" s="5">
        <v>30</v>
      </c>
      <c r="I3" s="5">
        <v>50</v>
      </c>
      <c r="J3" s="5">
        <v>80</v>
      </c>
      <c r="K3" s="6">
        <v>100</v>
      </c>
    </row>
    <row r="4" spans="4:11" ht="19.95" customHeight="1" x14ac:dyDescent="0.25">
      <c r="D4" s="40" t="s">
        <v>5</v>
      </c>
      <c r="E4" s="7" t="s">
        <v>1</v>
      </c>
      <c r="F4" s="8">
        <v>100000</v>
      </c>
      <c r="G4" s="9">
        <v>10000</v>
      </c>
      <c r="H4" s="9">
        <v>10</v>
      </c>
      <c r="I4" s="9">
        <v>1</v>
      </c>
      <c r="J4" s="9">
        <v>1</v>
      </c>
      <c r="K4" s="10">
        <v>1</v>
      </c>
    </row>
    <row r="5" spans="4:11" ht="19.95" customHeight="1" x14ac:dyDescent="0.25">
      <c r="D5" s="41"/>
      <c r="E5" s="11" t="s">
        <v>2</v>
      </c>
      <c r="F5" s="12">
        <v>217</v>
      </c>
      <c r="G5" s="13">
        <v>717</v>
      </c>
      <c r="H5" s="13">
        <v>349</v>
      </c>
      <c r="I5" s="13">
        <v>757</v>
      </c>
      <c r="J5" s="13">
        <v>12526</v>
      </c>
      <c r="K5" s="14">
        <v>47580</v>
      </c>
    </row>
    <row r="6" spans="4:11" ht="19.95" customHeight="1" x14ac:dyDescent="0.25">
      <c r="D6" s="41"/>
      <c r="E6" s="11" t="s">
        <v>3</v>
      </c>
      <c r="F6" s="12">
        <f>F5/1000</f>
        <v>0.217</v>
      </c>
      <c r="G6" s="12">
        <f t="shared" ref="G6:K6" si="0">G5/1000</f>
        <v>0.71699999999999997</v>
      </c>
      <c r="H6" s="12">
        <f t="shared" si="0"/>
        <v>0.34899999999999998</v>
      </c>
      <c r="I6" s="12">
        <f t="shared" si="0"/>
        <v>0.75700000000000001</v>
      </c>
      <c r="J6" s="12">
        <f t="shared" si="0"/>
        <v>12.526</v>
      </c>
      <c r="K6" s="12">
        <f t="shared" si="0"/>
        <v>47.58</v>
      </c>
    </row>
    <row r="7" spans="4:11" ht="19.95" customHeight="1" x14ac:dyDescent="0.25">
      <c r="D7" s="42"/>
      <c r="E7" s="15" t="s">
        <v>4</v>
      </c>
      <c r="F7" s="16">
        <f>F6/F4</f>
        <v>2.17E-6</v>
      </c>
      <c r="G7" s="16">
        <f t="shared" ref="G7:K7" si="1">G6/G4</f>
        <v>7.1699999999999995E-5</v>
      </c>
      <c r="H7" s="16">
        <f t="shared" si="1"/>
        <v>3.49E-2</v>
      </c>
      <c r="I7" s="16">
        <f t="shared" si="1"/>
        <v>0.75700000000000001</v>
      </c>
      <c r="J7" s="16">
        <f t="shared" si="1"/>
        <v>12.526</v>
      </c>
      <c r="K7" s="16">
        <f t="shared" si="1"/>
        <v>47.58</v>
      </c>
    </row>
    <row r="8" spans="4:11" ht="19.95" customHeight="1" x14ac:dyDescent="0.25">
      <c r="D8" s="43" t="s">
        <v>6</v>
      </c>
      <c r="E8" s="7" t="s">
        <v>1</v>
      </c>
      <c r="F8" s="17">
        <v>100000</v>
      </c>
      <c r="G8" s="18">
        <v>10000</v>
      </c>
      <c r="H8" s="18">
        <v>1000</v>
      </c>
      <c r="I8" s="18">
        <v>10</v>
      </c>
      <c r="J8" s="18">
        <v>10</v>
      </c>
      <c r="K8" s="19">
        <v>10</v>
      </c>
    </row>
    <row r="9" spans="4:11" ht="19.95" customHeight="1" x14ac:dyDescent="0.25">
      <c r="D9" s="44"/>
      <c r="E9" s="11" t="s">
        <v>2</v>
      </c>
      <c r="F9" s="12">
        <v>100</v>
      </c>
      <c r="G9" s="13">
        <v>111</v>
      </c>
      <c r="H9" s="13">
        <v>689</v>
      </c>
      <c r="I9" s="13">
        <v>50</v>
      </c>
      <c r="J9" s="13">
        <v>310</v>
      </c>
      <c r="K9" s="14">
        <v>741</v>
      </c>
    </row>
    <row r="10" spans="4:11" ht="19.95" customHeight="1" x14ac:dyDescent="0.25">
      <c r="D10" s="44"/>
      <c r="E10" s="11" t="s">
        <v>3</v>
      </c>
      <c r="F10" s="12">
        <f>F9/1000</f>
        <v>0.1</v>
      </c>
      <c r="G10" s="12">
        <f t="shared" ref="G10:K10" si="2">G9/1000</f>
        <v>0.111</v>
      </c>
      <c r="H10" s="12">
        <f t="shared" si="2"/>
        <v>0.68899999999999995</v>
      </c>
      <c r="I10" s="12">
        <f t="shared" si="2"/>
        <v>0.05</v>
      </c>
      <c r="J10" s="12">
        <f t="shared" si="2"/>
        <v>0.31</v>
      </c>
      <c r="K10" s="12">
        <f t="shared" si="2"/>
        <v>0.74099999999999999</v>
      </c>
    </row>
    <row r="11" spans="4:11" ht="19.95" customHeight="1" x14ac:dyDescent="0.25">
      <c r="D11" s="45"/>
      <c r="E11" s="15" t="s">
        <v>4</v>
      </c>
      <c r="F11" s="20">
        <f>F10/F8</f>
        <v>9.9999999999999995E-7</v>
      </c>
      <c r="G11" s="20">
        <f t="shared" ref="G11:K11" si="3">G10/G8</f>
        <v>1.11E-5</v>
      </c>
      <c r="H11" s="20">
        <f t="shared" si="3"/>
        <v>6.8899999999999994E-4</v>
      </c>
      <c r="I11" s="20">
        <f t="shared" si="3"/>
        <v>5.0000000000000001E-3</v>
      </c>
      <c r="J11" s="20">
        <f t="shared" si="3"/>
        <v>3.1E-2</v>
      </c>
      <c r="K11" s="20">
        <f t="shared" si="3"/>
        <v>7.4099999999999999E-2</v>
      </c>
    </row>
    <row r="12" spans="4:11" ht="19.95" customHeight="1" x14ac:dyDescent="0.25">
      <c r="D12" s="43" t="s">
        <v>7</v>
      </c>
      <c r="E12" s="7" t="s">
        <v>1</v>
      </c>
      <c r="F12" s="8">
        <v>100000</v>
      </c>
      <c r="G12" s="9">
        <v>100000</v>
      </c>
      <c r="H12" s="9">
        <v>5000</v>
      </c>
      <c r="I12" s="9">
        <v>1000</v>
      </c>
      <c r="J12" s="9">
        <v>100</v>
      </c>
      <c r="K12" s="10">
        <v>100</v>
      </c>
    </row>
    <row r="13" spans="4:11" ht="19.95" customHeight="1" x14ac:dyDescent="0.25">
      <c r="D13" s="44"/>
      <c r="E13" s="11" t="s">
        <v>2</v>
      </c>
      <c r="F13" s="12">
        <v>32</v>
      </c>
      <c r="G13" s="13">
        <v>193</v>
      </c>
      <c r="H13" s="13">
        <v>270</v>
      </c>
      <c r="I13" s="13">
        <v>252</v>
      </c>
      <c r="J13" s="13">
        <v>103</v>
      </c>
      <c r="K13" s="14">
        <v>196</v>
      </c>
    </row>
    <row r="14" spans="4:11" ht="19.95" customHeight="1" x14ac:dyDescent="0.25">
      <c r="D14" s="44"/>
      <c r="E14" s="11" t="s">
        <v>3</v>
      </c>
      <c r="F14" s="12">
        <f>F13/1000</f>
        <v>3.2000000000000001E-2</v>
      </c>
      <c r="G14" s="12">
        <f t="shared" ref="G14:K14" si="4">G13/1000</f>
        <v>0.193</v>
      </c>
      <c r="H14" s="12">
        <f t="shared" si="4"/>
        <v>0.27</v>
      </c>
      <c r="I14" s="12">
        <f t="shared" si="4"/>
        <v>0.252</v>
      </c>
      <c r="J14" s="12">
        <f t="shared" si="4"/>
        <v>0.10299999999999999</v>
      </c>
      <c r="K14" s="12">
        <f t="shared" si="4"/>
        <v>0.19600000000000001</v>
      </c>
    </row>
    <row r="15" spans="4:11" ht="19.95" customHeight="1" x14ac:dyDescent="0.25">
      <c r="D15" s="45"/>
      <c r="E15" s="15" t="s">
        <v>4</v>
      </c>
      <c r="F15" s="16">
        <f>F14/F12</f>
        <v>3.2000000000000001E-7</v>
      </c>
      <c r="G15" s="16">
        <f t="shared" ref="G15:K15" si="5">G14/G12</f>
        <v>1.9300000000000002E-6</v>
      </c>
      <c r="H15" s="16">
        <f t="shared" si="5"/>
        <v>5.4000000000000005E-5</v>
      </c>
      <c r="I15" s="16">
        <f t="shared" si="5"/>
        <v>2.52E-4</v>
      </c>
      <c r="J15" s="16">
        <f t="shared" si="5"/>
        <v>1.0299999999999999E-3</v>
      </c>
      <c r="K15" s="16">
        <f t="shared" si="5"/>
        <v>1.9599999999999999E-3</v>
      </c>
    </row>
    <row r="22" spans="6:18" x14ac:dyDescent="0.25">
      <c r="F22">
        <f>LOG(F7,10)</f>
        <v>-5.66354026615147</v>
      </c>
      <c r="G22">
        <f t="shared" ref="G22:K22" si="6">LOG(G7,10)</f>
        <v>-4.1444808443321994</v>
      </c>
      <c r="H22">
        <f t="shared" si="6"/>
        <v>-1.4571745730408201</v>
      </c>
      <c r="I22">
        <f t="shared" si="6"/>
        <v>-0.12090412049992723</v>
      </c>
      <c r="J22">
        <f t="shared" si="6"/>
        <v>1.0978124073652888</v>
      </c>
      <c r="K22">
        <f t="shared" si="6"/>
        <v>1.6774244377012473</v>
      </c>
      <c r="M22">
        <f>SQRT(SQRT(F7))</f>
        <v>3.8380880477988301E-2</v>
      </c>
      <c r="N22">
        <f t="shared" ref="N22:R22" si="7">SQRT(SQRT(G7))</f>
        <v>9.2019483002278482E-2</v>
      </c>
      <c r="O22">
        <f t="shared" si="7"/>
        <v>0.43222149058404541</v>
      </c>
      <c r="P22">
        <f t="shared" si="7"/>
        <v>0.93276871161411079</v>
      </c>
      <c r="Q22">
        <f t="shared" si="7"/>
        <v>1.8812785416211197</v>
      </c>
      <c r="R22">
        <f t="shared" si="7"/>
        <v>2.6263712122227152</v>
      </c>
    </row>
    <row r="23" spans="6:18" x14ac:dyDescent="0.25">
      <c r="F23">
        <f>LOG(F11,10)</f>
        <v>-5.9999999999999991</v>
      </c>
      <c r="G23">
        <f t="shared" ref="G23:K23" si="8">LOG(G11,10)</f>
        <v>-4.9546770212133424</v>
      </c>
      <c r="H23">
        <f t="shared" si="8"/>
        <v>-3.1617807780923739</v>
      </c>
      <c r="I23">
        <f t="shared" si="8"/>
        <v>-2.3010299956639808</v>
      </c>
      <c r="J23">
        <f t="shared" si="8"/>
        <v>-1.5086383061657274</v>
      </c>
      <c r="K23">
        <f t="shared" si="8"/>
        <v>-1.1301817920206716</v>
      </c>
      <c r="M23">
        <f>SQRT(SQRT(F11))</f>
        <v>3.1622776601683791E-2</v>
      </c>
      <c r="N23">
        <f t="shared" ref="N23:R23" si="9">SQRT(SQRT(G11))</f>
        <v>5.7720587746414503E-2</v>
      </c>
      <c r="O23">
        <f t="shared" si="9"/>
        <v>0.16201484344594286</v>
      </c>
      <c r="P23">
        <f t="shared" si="9"/>
        <v>0.26591479484724945</v>
      </c>
      <c r="Q23">
        <f t="shared" si="9"/>
        <v>0.419604776684668</v>
      </c>
      <c r="R23">
        <f t="shared" si="9"/>
        <v>0.52174050233456482</v>
      </c>
    </row>
    <row r="24" spans="6:18" x14ac:dyDescent="0.25">
      <c r="F24">
        <f>LOG(F15,10)</f>
        <v>-6.4948500216800928</v>
      </c>
      <c r="G24">
        <f t="shared" ref="G24:K24" si="10">LOG(G15,10)</f>
        <v>-5.7144426909922252</v>
      </c>
      <c r="H24">
        <f t="shared" si="10"/>
        <v>-4.2676062401770309</v>
      </c>
      <c r="I24">
        <f t="shared" si="10"/>
        <v>-3.5985994592184558</v>
      </c>
      <c r="J24">
        <f t="shared" si="10"/>
        <v>-2.9871627752948275</v>
      </c>
      <c r="K24">
        <f t="shared" si="10"/>
        <v>-2.7077439286435236</v>
      </c>
      <c r="M24" s="46">
        <f>SQRT(SQRT(F15))</f>
        <v>2.378414230005442E-2</v>
      </c>
      <c r="N24" s="46">
        <f t="shared" ref="N24:R24" si="11">SQRT(SQRT(G15))</f>
        <v>3.7272568987728502E-2</v>
      </c>
      <c r="O24" s="46">
        <f t="shared" si="11"/>
        <v>8.572321289096399E-2</v>
      </c>
      <c r="P24" s="46">
        <f t="shared" si="11"/>
        <v>0.12599407869573689</v>
      </c>
      <c r="Q24" s="46">
        <f t="shared" si="11"/>
        <v>0.17914690360640459</v>
      </c>
      <c r="R24" s="46">
        <f t="shared" si="11"/>
        <v>0.21040885732867168</v>
      </c>
    </row>
    <row r="46" spans="2:17" x14ac:dyDescent="0.25">
      <c r="B46" t="s">
        <v>8</v>
      </c>
      <c r="C46" s="21">
        <v>5</v>
      </c>
      <c r="D46" s="22">
        <v>0.219</v>
      </c>
      <c r="E46" s="23">
        <v>0.216</v>
      </c>
      <c r="F46" s="24">
        <v>0.214</v>
      </c>
      <c r="G46" s="24">
        <v>0.219</v>
      </c>
      <c r="H46" s="24">
        <v>0.216</v>
      </c>
      <c r="I46" s="24">
        <v>0.219</v>
      </c>
      <c r="J46" s="25">
        <v>0.217</v>
      </c>
      <c r="K46">
        <v>0.215</v>
      </c>
      <c r="L46" s="25"/>
      <c r="M46" s="25">
        <v>100000</v>
      </c>
      <c r="O46">
        <f>AVERAGE(D46:K46)</f>
        <v>0.21687500000000004</v>
      </c>
      <c r="Q46">
        <f>O46*1000</f>
        <v>216.87500000000003</v>
      </c>
    </row>
    <row r="47" spans="2:17" x14ac:dyDescent="0.25">
      <c r="C47" s="21">
        <v>10</v>
      </c>
      <c r="D47">
        <v>0.71899999999999997</v>
      </c>
      <c r="E47" s="1">
        <v>0.71599999999999997</v>
      </c>
      <c r="F47">
        <v>0.71199999999999997</v>
      </c>
      <c r="G47">
        <v>0.71499999999999997</v>
      </c>
      <c r="H47">
        <v>0.71599999999999997</v>
      </c>
      <c r="I47">
        <v>0.72199999999999998</v>
      </c>
      <c r="J47">
        <v>0.71599999999999997</v>
      </c>
      <c r="K47">
        <v>0.71899999999999997</v>
      </c>
      <c r="M47">
        <v>10000</v>
      </c>
      <c r="O47">
        <f t="shared" ref="O47:O65" si="12">AVERAGE(D47:K47)</f>
        <v>0.71687500000000015</v>
      </c>
      <c r="Q47">
        <f t="shared" ref="Q47:Q65" si="13">O47*1000</f>
        <v>716.87500000000011</v>
      </c>
    </row>
    <row r="48" spans="2:17" x14ac:dyDescent="0.25">
      <c r="C48" s="21">
        <v>30</v>
      </c>
      <c r="D48">
        <v>0.35799999999999998</v>
      </c>
      <c r="E48" s="1">
        <v>0.35399999999999998</v>
      </c>
      <c r="F48">
        <v>0.34499999999999997</v>
      </c>
      <c r="G48">
        <v>0.33800000000000002</v>
      </c>
      <c r="H48">
        <v>0.34499999999999997</v>
      </c>
      <c r="I48">
        <v>0.34399999999999997</v>
      </c>
      <c r="J48">
        <v>0.34499999999999997</v>
      </c>
      <c r="K48">
        <v>0.36099999999999999</v>
      </c>
      <c r="M48">
        <v>10</v>
      </c>
      <c r="O48">
        <f t="shared" si="12"/>
        <v>0.34875</v>
      </c>
      <c r="Q48">
        <f t="shared" si="13"/>
        <v>348.75</v>
      </c>
    </row>
    <row r="49" spans="2:17" x14ac:dyDescent="0.25">
      <c r="C49" s="21">
        <v>50</v>
      </c>
      <c r="D49">
        <v>0.76100000000000001</v>
      </c>
      <c r="E49" s="1">
        <v>0.76100000000000001</v>
      </c>
      <c r="F49">
        <v>0.751</v>
      </c>
      <c r="G49">
        <v>0.75800000000000001</v>
      </c>
      <c r="H49">
        <v>0.75600000000000001</v>
      </c>
      <c r="I49" s="26">
        <v>0.75</v>
      </c>
      <c r="J49">
        <v>0.76700000000000002</v>
      </c>
      <c r="K49" s="27">
        <v>0.75</v>
      </c>
      <c r="M49">
        <v>1</v>
      </c>
      <c r="O49">
        <f t="shared" si="12"/>
        <v>0.75675000000000003</v>
      </c>
      <c r="Q49">
        <f t="shared" si="13"/>
        <v>756.75</v>
      </c>
    </row>
    <row r="50" spans="2:17" x14ac:dyDescent="0.25">
      <c r="C50" s="21">
        <v>80</v>
      </c>
      <c r="D50">
        <v>12.515000000000001</v>
      </c>
      <c r="E50" s="1">
        <v>12.497</v>
      </c>
      <c r="F50">
        <v>12.705</v>
      </c>
      <c r="G50">
        <v>12.471</v>
      </c>
      <c r="H50">
        <v>12.497</v>
      </c>
      <c r="I50">
        <v>12.499000000000001</v>
      </c>
      <c r="J50">
        <v>12.499000000000001</v>
      </c>
      <c r="K50">
        <v>12.525</v>
      </c>
      <c r="M50">
        <v>1</v>
      </c>
      <c r="O50">
        <f t="shared" si="12"/>
        <v>12.526</v>
      </c>
      <c r="Q50">
        <f t="shared" si="13"/>
        <v>12526</v>
      </c>
    </row>
    <row r="51" spans="2:17" x14ac:dyDescent="0.25">
      <c r="C51" s="21">
        <v>100</v>
      </c>
      <c r="D51">
        <v>47.679000000000002</v>
      </c>
      <c r="E51" s="1">
        <v>47.566000000000003</v>
      </c>
      <c r="F51">
        <v>47.241999999999997</v>
      </c>
      <c r="G51">
        <v>47.313000000000002</v>
      </c>
      <c r="H51">
        <v>47.674999999999997</v>
      </c>
      <c r="I51">
        <v>47.685000000000002</v>
      </c>
      <c r="J51">
        <v>47.798999999999999</v>
      </c>
      <c r="K51">
        <v>47.679000000000002</v>
      </c>
      <c r="M51">
        <v>1</v>
      </c>
      <c r="O51">
        <f t="shared" si="12"/>
        <v>47.579750000000004</v>
      </c>
      <c r="Q51">
        <f t="shared" si="13"/>
        <v>47579.750000000007</v>
      </c>
    </row>
    <row r="52" spans="2:17" x14ac:dyDescent="0.25">
      <c r="C52" s="21"/>
      <c r="Q52">
        <f t="shared" si="13"/>
        <v>0</v>
      </c>
    </row>
    <row r="53" spans="2:17" x14ac:dyDescent="0.25">
      <c r="B53" t="s">
        <v>9</v>
      </c>
      <c r="C53" s="21">
        <v>5</v>
      </c>
      <c r="D53">
        <v>9.9000000000000005E-2</v>
      </c>
      <c r="E53" s="28">
        <v>0.1</v>
      </c>
      <c r="F53">
        <v>9.8000000000000004E-2</v>
      </c>
      <c r="G53" s="29">
        <v>0.1</v>
      </c>
      <c r="H53" s="30">
        <v>0.1</v>
      </c>
      <c r="I53">
        <v>0.10100000000000001</v>
      </c>
      <c r="J53" s="31">
        <v>0.1</v>
      </c>
      <c r="K53">
        <v>0.10100000000000001</v>
      </c>
      <c r="M53">
        <v>100000</v>
      </c>
      <c r="O53">
        <f t="shared" si="12"/>
        <v>9.9874999999999992E-2</v>
      </c>
      <c r="Q53">
        <f t="shared" si="13"/>
        <v>99.874999999999986</v>
      </c>
    </row>
    <row r="54" spans="2:17" x14ac:dyDescent="0.25">
      <c r="C54" s="21">
        <v>10</v>
      </c>
      <c r="D54">
        <v>0.111</v>
      </c>
      <c r="E54" s="1">
        <v>0.112</v>
      </c>
      <c r="F54">
        <v>0.111</v>
      </c>
      <c r="G54">
        <v>0.109</v>
      </c>
      <c r="H54" s="32">
        <v>0.11</v>
      </c>
      <c r="I54" s="33">
        <v>0.11</v>
      </c>
      <c r="J54">
        <v>0.112</v>
      </c>
      <c r="K54" s="34">
        <v>0.11</v>
      </c>
      <c r="M54">
        <v>10000</v>
      </c>
      <c r="O54">
        <f t="shared" si="12"/>
        <v>0.110625</v>
      </c>
      <c r="Q54">
        <f t="shared" si="13"/>
        <v>110.625</v>
      </c>
    </row>
    <row r="55" spans="2:17" x14ac:dyDescent="0.25">
      <c r="C55" s="21">
        <v>30</v>
      </c>
      <c r="D55">
        <v>0.71199999999999997</v>
      </c>
      <c r="E55" s="1">
        <v>0.70699999999999996</v>
      </c>
      <c r="F55">
        <v>0.68300000000000005</v>
      </c>
      <c r="G55">
        <v>0.68200000000000005</v>
      </c>
      <c r="H55">
        <v>0.68700000000000006</v>
      </c>
      <c r="I55">
        <v>0.68200000000000005</v>
      </c>
      <c r="J55">
        <v>0.68300000000000005</v>
      </c>
      <c r="K55">
        <v>0.67300000000000004</v>
      </c>
      <c r="M55">
        <v>1000</v>
      </c>
      <c r="O55">
        <f t="shared" si="12"/>
        <v>0.68862500000000004</v>
      </c>
      <c r="Q55">
        <f t="shared" si="13"/>
        <v>688.625</v>
      </c>
    </row>
    <row r="56" spans="2:17" x14ac:dyDescent="0.25">
      <c r="C56" s="21">
        <v>50</v>
      </c>
      <c r="D56">
        <v>4.7E-2</v>
      </c>
      <c r="E56" s="1">
        <v>5.7000000000000002E-2</v>
      </c>
      <c r="F56">
        <v>6.2E-2</v>
      </c>
      <c r="G56">
        <v>4.7E-2</v>
      </c>
      <c r="H56">
        <v>4.7E-2</v>
      </c>
      <c r="I56">
        <v>4.7E-2</v>
      </c>
      <c r="J56">
        <v>4.5999999999999999E-2</v>
      </c>
      <c r="K56">
        <v>4.7E-2</v>
      </c>
      <c r="M56">
        <v>10</v>
      </c>
      <c r="O56">
        <f t="shared" si="12"/>
        <v>4.9999999999999996E-2</v>
      </c>
      <c r="Q56">
        <f t="shared" si="13"/>
        <v>49.999999999999993</v>
      </c>
    </row>
    <row r="57" spans="2:17" x14ac:dyDescent="0.25">
      <c r="C57" s="21">
        <v>80</v>
      </c>
      <c r="D57">
        <v>0.314</v>
      </c>
      <c r="E57" s="1">
        <v>0.32800000000000001</v>
      </c>
      <c r="F57">
        <v>0.312</v>
      </c>
      <c r="G57">
        <v>0.29699999999999999</v>
      </c>
      <c r="H57">
        <v>0.313</v>
      </c>
      <c r="I57">
        <v>0.308</v>
      </c>
      <c r="J57">
        <v>0.307</v>
      </c>
      <c r="K57">
        <v>0.29699999999999999</v>
      </c>
      <c r="M57">
        <v>10</v>
      </c>
      <c r="O57">
        <f t="shared" si="12"/>
        <v>0.3095</v>
      </c>
      <c r="Q57">
        <f t="shared" si="13"/>
        <v>309.5</v>
      </c>
    </row>
    <row r="58" spans="2:17" x14ac:dyDescent="0.25">
      <c r="C58" s="21">
        <v>100</v>
      </c>
      <c r="D58">
        <v>0.745</v>
      </c>
      <c r="E58" s="1">
        <v>0.75800000000000001</v>
      </c>
      <c r="F58">
        <v>0.73399999999999999</v>
      </c>
      <c r="G58" s="35">
        <v>0.73</v>
      </c>
      <c r="H58" s="36">
        <v>0.73</v>
      </c>
      <c r="I58">
        <v>0.73299999999999998</v>
      </c>
      <c r="J58">
        <v>0.746</v>
      </c>
      <c r="K58">
        <v>0.748</v>
      </c>
      <c r="M58">
        <v>10</v>
      </c>
      <c r="O58">
        <f t="shared" si="12"/>
        <v>0.74050000000000005</v>
      </c>
      <c r="Q58">
        <f t="shared" si="13"/>
        <v>740.5</v>
      </c>
    </row>
    <row r="59" spans="2:17" x14ac:dyDescent="0.25">
      <c r="C59" s="21"/>
      <c r="Q59">
        <f t="shared" si="13"/>
        <v>0</v>
      </c>
    </row>
    <row r="60" spans="2:17" x14ac:dyDescent="0.25">
      <c r="B60" t="s">
        <v>10</v>
      </c>
      <c r="C60" s="21">
        <v>5</v>
      </c>
      <c r="D60">
        <v>3.2000000000000001E-2</v>
      </c>
      <c r="E60" s="1">
        <v>3.3000000000000002E-2</v>
      </c>
      <c r="F60">
        <v>3.2000000000000001E-2</v>
      </c>
      <c r="G60">
        <v>3.1E-2</v>
      </c>
      <c r="H60">
        <v>3.3000000000000002E-2</v>
      </c>
      <c r="I60">
        <v>2.9000000000000001E-2</v>
      </c>
      <c r="J60">
        <v>3.1E-2</v>
      </c>
      <c r="K60">
        <v>3.2000000000000001E-2</v>
      </c>
      <c r="M60">
        <v>100000</v>
      </c>
      <c r="O60">
        <f t="shared" si="12"/>
        <v>3.1625E-2</v>
      </c>
      <c r="Q60">
        <f t="shared" si="13"/>
        <v>31.625</v>
      </c>
    </row>
    <row r="61" spans="2:17" x14ac:dyDescent="0.25">
      <c r="C61" s="21">
        <v>10</v>
      </c>
      <c r="D61">
        <v>0.191</v>
      </c>
      <c r="E61" s="1">
        <v>0.192</v>
      </c>
      <c r="F61" s="37">
        <v>0.19</v>
      </c>
      <c r="G61" s="38">
        <v>0.19</v>
      </c>
      <c r="H61">
        <v>0.192</v>
      </c>
      <c r="I61">
        <v>0.19600000000000001</v>
      </c>
      <c r="J61">
        <v>0.19800000000000001</v>
      </c>
      <c r="K61">
        <v>0.193</v>
      </c>
      <c r="M61">
        <v>100000</v>
      </c>
      <c r="O61">
        <f t="shared" si="12"/>
        <v>0.19274999999999998</v>
      </c>
      <c r="Q61">
        <f t="shared" si="13"/>
        <v>192.74999999999997</v>
      </c>
    </row>
    <row r="62" spans="2:17" x14ac:dyDescent="0.25">
      <c r="C62" s="21">
        <v>30</v>
      </c>
      <c r="D62">
        <v>0.26700000000000002</v>
      </c>
      <c r="E62" s="1">
        <v>0.26400000000000001</v>
      </c>
      <c r="F62">
        <v>0.26100000000000001</v>
      </c>
      <c r="G62">
        <v>0.27600000000000002</v>
      </c>
      <c r="H62">
        <v>0.26500000000000001</v>
      </c>
      <c r="I62">
        <v>0.29099999999999998</v>
      </c>
      <c r="J62">
        <v>0.28199999999999997</v>
      </c>
      <c r="K62" s="39">
        <v>0.25</v>
      </c>
      <c r="M62">
        <v>5000</v>
      </c>
      <c r="O62">
        <f t="shared" si="12"/>
        <v>0.26950000000000002</v>
      </c>
      <c r="Q62">
        <f t="shared" si="13"/>
        <v>269.5</v>
      </c>
    </row>
    <row r="63" spans="2:17" x14ac:dyDescent="0.25">
      <c r="C63" s="21">
        <v>50</v>
      </c>
      <c r="D63">
        <v>0.219</v>
      </c>
      <c r="E63" s="1">
        <v>0.23400000000000001</v>
      </c>
      <c r="F63">
        <v>0.27300000000000002</v>
      </c>
      <c r="G63">
        <v>0.23499999999999999</v>
      </c>
      <c r="H63">
        <v>0.25700000000000001</v>
      </c>
      <c r="I63">
        <v>0.27500000000000002</v>
      </c>
      <c r="J63">
        <v>0.245</v>
      </c>
      <c r="K63">
        <v>0.28100000000000003</v>
      </c>
      <c r="M63">
        <v>1000</v>
      </c>
      <c r="O63">
        <f t="shared" si="12"/>
        <v>0.25237500000000002</v>
      </c>
      <c r="Q63">
        <f t="shared" si="13"/>
        <v>252.37500000000003</v>
      </c>
    </row>
    <row r="64" spans="2:17" x14ac:dyDescent="0.25">
      <c r="C64" s="21">
        <v>80</v>
      </c>
      <c r="D64">
        <v>0.109</v>
      </c>
      <c r="E64" s="1">
        <v>0.125</v>
      </c>
      <c r="F64">
        <v>9.4E-2</v>
      </c>
      <c r="G64">
        <v>9.5000000000000001E-2</v>
      </c>
      <c r="H64">
        <v>9.5000000000000001E-2</v>
      </c>
      <c r="I64">
        <v>0.11899999999999999</v>
      </c>
      <c r="J64">
        <v>9.2999999999999999E-2</v>
      </c>
      <c r="K64">
        <v>9.4E-2</v>
      </c>
      <c r="M64">
        <v>100</v>
      </c>
      <c r="O64">
        <f t="shared" si="12"/>
        <v>0.10299999999999998</v>
      </c>
      <c r="Q64">
        <f t="shared" si="13"/>
        <v>102.99999999999999</v>
      </c>
    </row>
    <row r="65" spans="3:17" x14ac:dyDescent="0.25">
      <c r="C65" s="21">
        <v>100</v>
      </c>
      <c r="D65">
        <v>0.20300000000000001</v>
      </c>
      <c r="E65" s="1">
        <v>0.187</v>
      </c>
      <c r="F65">
        <v>0.188</v>
      </c>
      <c r="G65">
        <v>0.219</v>
      </c>
      <c r="H65">
        <v>0.19500000000000001</v>
      </c>
      <c r="I65">
        <v>0.20300000000000001</v>
      </c>
      <c r="J65">
        <v>0.21299999999999999</v>
      </c>
      <c r="K65">
        <v>0.156</v>
      </c>
      <c r="M65">
        <v>100</v>
      </c>
      <c r="O65">
        <f t="shared" si="12"/>
        <v>0.19550000000000001</v>
      </c>
      <c r="Q65">
        <f t="shared" si="13"/>
        <v>195.5</v>
      </c>
    </row>
    <row r="66" spans="3:17" x14ac:dyDescent="0.25">
      <c r="M66">
        <v>100</v>
      </c>
    </row>
  </sheetData>
  <mergeCells count="3">
    <mergeCell ref="D4:D7"/>
    <mergeCell ref="D8:D11"/>
    <mergeCell ref="D12:D15"/>
  </mergeCells>
  <phoneticPr fontId="9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9:Q25"/>
  <sheetViews>
    <sheetView tabSelected="1" topLeftCell="A11" workbookViewId="0">
      <selection activeCell="D19" sqref="D19:P25"/>
    </sheetView>
  </sheetViews>
  <sheetFormatPr defaultColWidth="10" defaultRowHeight="13.8" x14ac:dyDescent="0.25"/>
  <cols>
    <col min="4" max="9" width="5.77734375" customWidth="1"/>
    <col min="11" max="16" width="5.77734375" customWidth="1"/>
  </cols>
  <sheetData>
    <row r="19" spans="4:17" ht="25.05" customHeight="1" x14ac:dyDescent="0.25">
      <c r="D19" s="48" t="s">
        <v>11</v>
      </c>
      <c r="E19" s="50">
        <v>6</v>
      </c>
      <c r="F19" s="50">
        <v>7</v>
      </c>
      <c r="G19" s="50">
        <v>8</v>
      </c>
      <c r="H19" s="50">
        <v>9</v>
      </c>
      <c r="I19" s="50">
        <v>10</v>
      </c>
      <c r="J19" s="46"/>
      <c r="K19" s="48" t="s">
        <v>11</v>
      </c>
      <c r="L19" s="50">
        <v>17</v>
      </c>
      <c r="M19" s="50">
        <v>19</v>
      </c>
      <c r="N19" s="50">
        <v>21</v>
      </c>
      <c r="O19" s="50">
        <v>23</v>
      </c>
      <c r="P19" s="50">
        <v>25</v>
      </c>
    </row>
    <row r="20" spans="4:17" ht="25.05" customHeight="1" x14ac:dyDescent="0.25">
      <c r="E20" s="53">
        <v>0</v>
      </c>
      <c r="F20" s="53">
        <v>1</v>
      </c>
      <c r="G20" s="53">
        <v>2</v>
      </c>
      <c r="H20" s="53">
        <v>3</v>
      </c>
      <c r="I20" s="53">
        <v>4</v>
      </c>
      <c r="J20" s="46"/>
      <c r="K20" s="46"/>
      <c r="L20" s="53">
        <v>0</v>
      </c>
      <c r="M20" s="53">
        <v>1</v>
      </c>
      <c r="N20" s="53">
        <v>2</v>
      </c>
      <c r="O20" s="53">
        <v>3</v>
      </c>
      <c r="P20" s="53">
        <v>4</v>
      </c>
    </row>
    <row r="21" spans="4:17" ht="25.05" customHeight="1" x14ac:dyDescent="0.25">
      <c r="D21">
        <v>0</v>
      </c>
      <c r="E21" s="50">
        <v>1</v>
      </c>
      <c r="F21" s="50">
        <v>2</v>
      </c>
      <c r="G21" s="50">
        <v>3</v>
      </c>
      <c r="H21" s="50">
        <v>4</v>
      </c>
      <c r="I21" s="50">
        <v>5</v>
      </c>
      <c r="J21" s="46"/>
      <c r="K21" s="46">
        <v>0</v>
      </c>
      <c r="L21" s="50">
        <v>1</v>
      </c>
      <c r="M21" s="50">
        <v>2</v>
      </c>
      <c r="N21" s="50">
        <v>3</v>
      </c>
      <c r="O21" s="50">
        <v>4</v>
      </c>
      <c r="P21" s="50">
        <v>5</v>
      </c>
      <c r="Q21" s="49"/>
    </row>
    <row r="22" spans="4:17" ht="25.05" customHeight="1" x14ac:dyDescent="0.25">
      <c r="D22" s="54">
        <v>1</v>
      </c>
      <c r="E22" s="51">
        <v>6</v>
      </c>
      <c r="F22" s="51">
        <v>7</v>
      </c>
      <c r="G22" s="51">
        <v>8</v>
      </c>
      <c r="H22" s="51">
        <v>9</v>
      </c>
      <c r="I22" s="51">
        <v>10</v>
      </c>
      <c r="J22" s="52" t="s">
        <v>12</v>
      </c>
      <c r="K22" s="55">
        <v>1</v>
      </c>
      <c r="L22" s="51">
        <v>6</v>
      </c>
      <c r="M22" s="51">
        <v>7</v>
      </c>
      <c r="N22" s="51">
        <v>8</v>
      </c>
      <c r="O22" s="51">
        <v>9</v>
      </c>
      <c r="P22" s="51">
        <v>10</v>
      </c>
    </row>
    <row r="23" spans="4:17" ht="25.05" customHeight="1" x14ac:dyDescent="0.25">
      <c r="D23">
        <v>2</v>
      </c>
      <c r="E23" s="50">
        <v>11</v>
      </c>
      <c r="F23" s="50">
        <v>12</v>
      </c>
      <c r="G23" s="50">
        <v>13</v>
      </c>
      <c r="H23" s="50">
        <v>14</v>
      </c>
      <c r="I23" s="50">
        <v>15</v>
      </c>
      <c r="J23" s="46"/>
      <c r="K23" s="55">
        <v>2</v>
      </c>
      <c r="L23" s="51">
        <v>11</v>
      </c>
      <c r="M23" s="51">
        <v>12</v>
      </c>
      <c r="N23" s="51">
        <v>13</v>
      </c>
      <c r="O23" s="51">
        <v>14</v>
      </c>
      <c r="P23" s="51">
        <v>15</v>
      </c>
    </row>
    <row r="24" spans="4:17" ht="25.05" customHeight="1" x14ac:dyDescent="0.25">
      <c r="D24">
        <v>3</v>
      </c>
      <c r="E24" s="50">
        <v>16</v>
      </c>
      <c r="F24" s="50">
        <v>17</v>
      </c>
      <c r="G24" s="50">
        <v>18</v>
      </c>
      <c r="H24" s="50">
        <v>19</v>
      </c>
      <c r="I24" s="50">
        <v>20</v>
      </c>
      <c r="J24" s="46"/>
      <c r="K24" s="46">
        <v>3</v>
      </c>
      <c r="L24" s="50">
        <v>16</v>
      </c>
      <c r="M24" s="50">
        <v>17</v>
      </c>
      <c r="N24" s="50">
        <v>18</v>
      </c>
      <c r="O24" s="50">
        <v>19</v>
      </c>
      <c r="P24" s="50">
        <v>20</v>
      </c>
    </row>
    <row r="25" spans="4:17" ht="25.05" customHeight="1" x14ac:dyDescent="0.25">
      <c r="D25">
        <v>4</v>
      </c>
      <c r="E25" s="50">
        <v>21</v>
      </c>
      <c r="F25" s="50">
        <v>22</v>
      </c>
      <c r="G25" s="50">
        <v>23</v>
      </c>
      <c r="H25" s="50">
        <v>24</v>
      </c>
      <c r="I25" s="50">
        <v>25</v>
      </c>
      <c r="J25" s="46"/>
      <c r="K25" s="46">
        <v>4</v>
      </c>
      <c r="L25" s="50">
        <v>21</v>
      </c>
      <c r="M25" s="50">
        <v>22</v>
      </c>
      <c r="N25" s="50">
        <v>23</v>
      </c>
      <c r="O25" s="50">
        <v>24</v>
      </c>
      <c r="P25" s="50">
        <v>25</v>
      </c>
    </row>
  </sheetData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6018-27D4-49A7-AC69-F796FBC32870}">
  <dimension ref="C7:F31"/>
  <sheetViews>
    <sheetView workbookViewId="0">
      <selection activeCell="C7" sqref="C7:F10"/>
    </sheetView>
  </sheetViews>
  <sheetFormatPr defaultRowHeight="13.8" x14ac:dyDescent="0.25"/>
  <cols>
    <col min="3" max="3" width="13.77734375" customWidth="1"/>
    <col min="4" max="6" width="18.77734375" style="58" customWidth="1"/>
  </cols>
  <sheetData>
    <row r="7" spans="3:6" ht="16.2" x14ac:dyDescent="0.25">
      <c r="C7" s="47"/>
      <c r="D7" s="59" t="s">
        <v>19</v>
      </c>
      <c r="E7" s="59" t="s">
        <v>20</v>
      </c>
      <c r="F7" s="59" t="s">
        <v>21</v>
      </c>
    </row>
    <row r="8" spans="3:6" ht="14.4" x14ac:dyDescent="0.25">
      <c r="C8" s="60" t="s">
        <v>13</v>
      </c>
      <c r="D8" s="61" t="s">
        <v>22</v>
      </c>
      <c r="E8" s="61" t="s">
        <v>22</v>
      </c>
      <c r="F8" s="61" t="s">
        <v>22</v>
      </c>
    </row>
    <row r="9" spans="3:6" ht="14.4" x14ac:dyDescent="0.25">
      <c r="C9" s="60" t="s">
        <v>14</v>
      </c>
      <c r="D9" s="61" t="s">
        <v>22</v>
      </c>
      <c r="E9" s="61" t="s">
        <v>22</v>
      </c>
      <c r="F9" s="61" t="s">
        <v>22</v>
      </c>
    </row>
    <row r="10" spans="3:6" ht="14.4" x14ac:dyDescent="0.25">
      <c r="C10" s="60" t="s">
        <v>15</v>
      </c>
      <c r="D10" s="61" t="s">
        <v>22</v>
      </c>
      <c r="E10" s="61" t="s">
        <v>22</v>
      </c>
      <c r="F10" s="61" t="s">
        <v>22</v>
      </c>
    </row>
    <row r="18" spans="3:3" ht="14.4" thickBot="1" x14ac:dyDescent="0.3"/>
    <row r="19" spans="3:3" ht="14.4" thickTop="1" x14ac:dyDescent="0.25">
      <c r="C19" s="56" t="s">
        <v>16</v>
      </c>
    </row>
    <row r="20" spans="3:3" x14ac:dyDescent="0.25">
      <c r="C20" s="41"/>
    </row>
    <row r="21" spans="3:3" x14ac:dyDescent="0.25">
      <c r="C21" s="41"/>
    </row>
    <row r="22" spans="3:3" ht="14.4" thickBot="1" x14ac:dyDescent="0.3">
      <c r="C22" s="42"/>
    </row>
    <row r="23" spans="3:3" ht="14.4" thickTop="1" x14ac:dyDescent="0.25">
      <c r="C23" s="57" t="s">
        <v>17</v>
      </c>
    </row>
    <row r="24" spans="3:3" x14ac:dyDescent="0.25">
      <c r="C24" s="44"/>
    </row>
    <row r="25" spans="3:3" x14ac:dyDescent="0.25">
      <c r="C25" s="44"/>
    </row>
    <row r="26" spans="3:3" ht="14.4" thickBot="1" x14ac:dyDescent="0.3">
      <c r="C26" s="45"/>
    </row>
    <row r="27" spans="3:3" ht="14.4" thickTop="1" x14ac:dyDescent="0.25">
      <c r="C27" s="57" t="s">
        <v>18</v>
      </c>
    </row>
    <row r="28" spans="3:3" x14ac:dyDescent="0.25">
      <c r="C28" s="44"/>
    </row>
    <row r="29" spans="3:3" x14ac:dyDescent="0.25">
      <c r="C29" s="44"/>
    </row>
    <row r="30" spans="3:3" ht="14.4" thickBot="1" x14ac:dyDescent="0.3">
      <c r="C30" s="45"/>
    </row>
    <row r="31" spans="3:3" ht="14.4" thickTop="1" x14ac:dyDescent="0.25"/>
  </sheetData>
  <mergeCells count="3">
    <mergeCell ref="C19:C22"/>
    <mergeCell ref="C23:C26"/>
    <mergeCell ref="C27:C3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YH的PC</dc:creator>
  <cp:lastModifiedBy>YH的PC</cp:lastModifiedBy>
  <dcterms:created xsi:type="dcterms:W3CDTF">2021-10-02T23:42:42Z</dcterms:created>
  <dcterms:modified xsi:type="dcterms:W3CDTF">2021-10-05T10:45:16Z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2beda7841160489495b916e5f568dc44</vt:lpwstr>
  </property>
</Properties>
</file>