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waza\OneDrive - Danmarks Tekniske Universitet\Dokumenter\transplantation paper\"/>
    </mc:Choice>
  </mc:AlternateContent>
  <bookViews>
    <workbookView xWindow="0" yWindow="0" windowWidth="25125" windowHeight="141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B89" i="1"/>
  <c r="D89" i="1" s="1"/>
  <c r="C89" i="1"/>
  <c r="E89" i="1"/>
  <c r="K89" i="1"/>
  <c r="F89" i="1" l="1"/>
  <c r="F143" i="1" l="1"/>
  <c r="K143" i="1"/>
  <c r="K164" i="1" l="1"/>
  <c r="F164" i="1"/>
  <c r="K163" i="1"/>
  <c r="F163" i="1"/>
  <c r="K162" i="1"/>
  <c r="F162" i="1"/>
  <c r="K161" i="1"/>
  <c r="F161" i="1"/>
  <c r="K160" i="1"/>
  <c r="F160" i="1"/>
  <c r="K159" i="1"/>
  <c r="F159" i="1"/>
  <c r="K158" i="1"/>
  <c r="F158" i="1"/>
  <c r="K157" i="1"/>
  <c r="F157" i="1"/>
  <c r="K156" i="1"/>
  <c r="F156" i="1"/>
  <c r="K155" i="1"/>
  <c r="F155" i="1"/>
  <c r="K154" i="1"/>
  <c r="F154" i="1"/>
  <c r="K152" i="1"/>
  <c r="F152" i="1"/>
  <c r="F148" i="1"/>
  <c r="G89" i="1" s="1"/>
  <c r="K145" i="1"/>
  <c r="F145" i="1"/>
  <c r="K140" i="1"/>
  <c r="F140" i="1"/>
  <c r="K139" i="1"/>
  <c r="F139" i="1"/>
  <c r="K138" i="1"/>
  <c r="F138" i="1"/>
  <c r="G138" i="1" s="1"/>
  <c r="K137" i="1"/>
  <c r="F137" i="1"/>
  <c r="K136" i="1"/>
  <c r="F136" i="1"/>
  <c r="K135" i="1"/>
  <c r="F135" i="1"/>
  <c r="K134" i="1"/>
  <c r="F134" i="1"/>
  <c r="G134" i="1" s="1"/>
  <c r="K133" i="1"/>
  <c r="F133" i="1"/>
  <c r="K132" i="1"/>
  <c r="F132" i="1"/>
  <c r="K131" i="1"/>
  <c r="F131" i="1"/>
  <c r="K130" i="1"/>
  <c r="F130" i="1"/>
  <c r="G130" i="1" s="1"/>
  <c r="K129" i="1"/>
  <c r="F129" i="1"/>
  <c r="K128" i="1"/>
  <c r="F128" i="1"/>
  <c r="K127" i="1"/>
  <c r="F127" i="1"/>
  <c r="G127" i="1" s="1"/>
  <c r="K126" i="1"/>
  <c r="F126" i="1"/>
  <c r="G126" i="1" s="1"/>
  <c r="K125" i="1"/>
  <c r="F125" i="1"/>
  <c r="K124" i="1"/>
  <c r="F124" i="1"/>
  <c r="K123" i="1"/>
  <c r="F123" i="1"/>
  <c r="G123" i="1" s="1"/>
  <c r="K122" i="1"/>
  <c r="F122" i="1"/>
  <c r="G122" i="1" s="1"/>
  <c r="K121" i="1"/>
  <c r="F121" i="1"/>
  <c r="K120" i="1"/>
  <c r="F120" i="1"/>
  <c r="K119" i="1"/>
  <c r="F119" i="1"/>
  <c r="G119" i="1" s="1"/>
  <c r="K118" i="1"/>
  <c r="F118" i="1"/>
  <c r="G118" i="1" s="1"/>
  <c r="K117" i="1"/>
  <c r="F117" i="1"/>
  <c r="E117" i="1"/>
  <c r="C117" i="1"/>
  <c r="B117" i="1"/>
  <c r="D117" i="1" s="1"/>
  <c r="K116" i="1"/>
  <c r="F116" i="1"/>
  <c r="G116" i="1" s="1"/>
  <c r="E116" i="1"/>
  <c r="C116" i="1"/>
  <c r="B116" i="1"/>
  <c r="D116" i="1" s="1"/>
  <c r="K115" i="1"/>
  <c r="F115" i="1"/>
  <c r="E115" i="1"/>
  <c r="C115" i="1"/>
  <c r="B115" i="1"/>
  <c r="D115" i="1" s="1"/>
  <c r="K114" i="1"/>
  <c r="E114" i="1"/>
  <c r="C114" i="1"/>
  <c r="B114" i="1"/>
  <c r="D114" i="1" s="1"/>
  <c r="K113" i="1"/>
  <c r="E113" i="1"/>
  <c r="C113" i="1"/>
  <c r="B113" i="1"/>
  <c r="D113" i="1" s="1"/>
  <c r="K112" i="1"/>
  <c r="E112" i="1"/>
  <c r="C112" i="1"/>
  <c r="B112" i="1"/>
  <c r="D112" i="1" s="1"/>
  <c r="K111" i="1"/>
  <c r="E111" i="1"/>
  <c r="C111" i="1"/>
  <c r="B111" i="1"/>
  <c r="D111" i="1" s="1"/>
  <c r="K110" i="1"/>
  <c r="E110" i="1"/>
  <c r="C110" i="1"/>
  <c r="B110" i="1"/>
  <c r="D110" i="1" s="1"/>
  <c r="K109" i="1"/>
  <c r="E109" i="1"/>
  <c r="C109" i="1"/>
  <c r="B109" i="1"/>
  <c r="D109" i="1" s="1"/>
  <c r="K108" i="1"/>
  <c r="E108" i="1"/>
  <c r="C108" i="1"/>
  <c r="B108" i="1"/>
  <c r="D108" i="1" s="1"/>
  <c r="K107" i="1"/>
  <c r="E107" i="1"/>
  <c r="C107" i="1"/>
  <c r="B107" i="1"/>
  <c r="D107" i="1" s="1"/>
  <c r="K106" i="1"/>
  <c r="E106" i="1"/>
  <c r="C106" i="1"/>
  <c r="B106" i="1"/>
  <c r="D106" i="1" s="1"/>
  <c r="K105" i="1"/>
  <c r="E105" i="1"/>
  <c r="C105" i="1"/>
  <c r="B105" i="1"/>
  <c r="D105" i="1" s="1"/>
  <c r="K104" i="1"/>
  <c r="E104" i="1"/>
  <c r="C104" i="1"/>
  <c r="B104" i="1"/>
  <c r="D104" i="1" s="1"/>
  <c r="K103" i="1"/>
  <c r="E103" i="1"/>
  <c r="C103" i="1"/>
  <c r="B103" i="1"/>
  <c r="D103" i="1" s="1"/>
  <c r="K102" i="1"/>
  <c r="E102" i="1"/>
  <c r="C102" i="1"/>
  <c r="B102" i="1"/>
  <c r="D102" i="1" s="1"/>
  <c r="K101" i="1"/>
  <c r="E101" i="1"/>
  <c r="C101" i="1"/>
  <c r="B101" i="1"/>
  <c r="D101" i="1" s="1"/>
  <c r="K100" i="1"/>
  <c r="E100" i="1"/>
  <c r="C100" i="1"/>
  <c r="B100" i="1"/>
  <c r="D100" i="1" s="1"/>
  <c r="K99" i="1"/>
  <c r="E99" i="1"/>
  <c r="C99" i="1"/>
  <c r="B99" i="1"/>
  <c r="D99" i="1" s="1"/>
  <c r="K98" i="1"/>
  <c r="E98" i="1"/>
  <c r="C98" i="1"/>
  <c r="B98" i="1"/>
  <c r="D98" i="1" s="1"/>
  <c r="K97" i="1"/>
  <c r="E97" i="1"/>
  <c r="C97" i="1"/>
  <c r="B97" i="1"/>
  <c r="D97" i="1" s="1"/>
  <c r="K96" i="1"/>
  <c r="E96" i="1"/>
  <c r="C96" i="1"/>
  <c r="B96" i="1"/>
  <c r="D96" i="1" s="1"/>
  <c r="K95" i="1"/>
  <c r="E95" i="1"/>
  <c r="C95" i="1"/>
  <c r="B95" i="1"/>
  <c r="D95" i="1" s="1"/>
  <c r="K94" i="1"/>
  <c r="E94" i="1"/>
  <c r="C94" i="1"/>
  <c r="B94" i="1"/>
  <c r="D94" i="1" s="1"/>
  <c r="K93" i="1"/>
  <c r="E93" i="1"/>
  <c r="C93" i="1"/>
  <c r="B93" i="1"/>
  <c r="D93" i="1" s="1"/>
  <c r="K92" i="1"/>
  <c r="E92" i="1"/>
  <c r="C92" i="1"/>
  <c r="B92" i="1"/>
  <c r="D92" i="1" s="1"/>
  <c r="K91" i="1"/>
  <c r="E91" i="1"/>
  <c r="C91" i="1"/>
  <c r="B91" i="1"/>
  <c r="D91" i="1" s="1"/>
  <c r="K90" i="1"/>
  <c r="E90" i="1"/>
  <c r="C90" i="1"/>
  <c r="B90" i="1"/>
  <c r="D90" i="1" s="1"/>
  <c r="K88" i="1"/>
  <c r="E88" i="1"/>
  <c r="C88" i="1"/>
  <c r="B88" i="1"/>
  <c r="D88" i="1" s="1"/>
  <c r="K87" i="1"/>
  <c r="E87" i="1"/>
  <c r="C87" i="1"/>
  <c r="B87" i="1"/>
  <c r="D87" i="1" s="1"/>
  <c r="K86" i="1"/>
  <c r="E86" i="1"/>
  <c r="C86" i="1"/>
  <c r="B86" i="1"/>
  <c r="D86" i="1" s="1"/>
  <c r="K85" i="1"/>
  <c r="E85" i="1"/>
  <c r="C85" i="1"/>
  <c r="B85" i="1"/>
  <c r="D85" i="1" s="1"/>
  <c r="K84" i="1"/>
  <c r="E84" i="1"/>
  <c r="C84" i="1"/>
  <c r="B84" i="1"/>
  <c r="D84" i="1" s="1"/>
  <c r="K83" i="1"/>
  <c r="E83" i="1"/>
  <c r="C83" i="1"/>
  <c r="B83" i="1"/>
  <c r="D83" i="1" s="1"/>
  <c r="K82" i="1"/>
  <c r="E82" i="1"/>
  <c r="D82" i="1"/>
  <c r="C82" i="1"/>
  <c r="B82" i="1"/>
  <c r="K81" i="1"/>
  <c r="E81" i="1"/>
  <c r="C81" i="1"/>
  <c r="B81" i="1"/>
  <c r="D81" i="1" s="1"/>
  <c r="K80" i="1"/>
  <c r="E80" i="1"/>
  <c r="C80" i="1"/>
  <c r="B80" i="1"/>
  <c r="D80" i="1" s="1"/>
  <c r="K79" i="1"/>
  <c r="E79" i="1"/>
  <c r="C79" i="1"/>
  <c r="B79" i="1"/>
  <c r="D79" i="1" s="1"/>
  <c r="K78" i="1"/>
  <c r="E78" i="1"/>
  <c r="C78" i="1"/>
  <c r="B78" i="1"/>
  <c r="D78" i="1" s="1"/>
  <c r="K77" i="1"/>
  <c r="E77" i="1"/>
  <c r="C77" i="1"/>
  <c r="B77" i="1"/>
  <c r="D77" i="1" s="1"/>
  <c r="K76" i="1"/>
  <c r="E76" i="1"/>
  <c r="C76" i="1"/>
  <c r="B76" i="1"/>
  <c r="D76" i="1" s="1"/>
  <c r="K75" i="1"/>
  <c r="E75" i="1"/>
  <c r="C75" i="1"/>
  <c r="B75" i="1"/>
  <c r="D75" i="1" s="1"/>
  <c r="K74" i="1"/>
  <c r="E74" i="1"/>
  <c r="C74" i="1"/>
  <c r="B74" i="1"/>
  <c r="D74" i="1" s="1"/>
  <c r="K73" i="1"/>
  <c r="E73" i="1"/>
  <c r="C73" i="1"/>
  <c r="B73" i="1"/>
  <c r="D73" i="1" s="1"/>
  <c r="K72" i="1"/>
  <c r="E72" i="1"/>
  <c r="C72" i="1"/>
  <c r="B72" i="1"/>
  <c r="D72" i="1" s="1"/>
  <c r="K71" i="1"/>
  <c r="E71" i="1"/>
  <c r="C71" i="1"/>
  <c r="B71" i="1"/>
  <c r="D71" i="1" s="1"/>
  <c r="K70" i="1"/>
  <c r="E70" i="1"/>
  <c r="C70" i="1"/>
  <c r="B70" i="1"/>
  <c r="D70" i="1" s="1"/>
  <c r="K69" i="1"/>
  <c r="E69" i="1"/>
  <c r="C69" i="1"/>
  <c r="B69" i="1"/>
  <c r="D69" i="1" s="1"/>
  <c r="K68" i="1"/>
  <c r="E68" i="1"/>
  <c r="C68" i="1"/>
  <c r="B68" i="1"/>
  <c r="D68" i="1" s="1"/>
  <c r="K67" i="1"/>
  <c r="E67" i="1"/>
  <c r="C67" i="1"/>
  <c r="B67" i="1"/>
  <c r="D67" i="1" s="1"/>
  <c r="K66" i="1"/>
  <c r="E66" i="1"/>
  <c r="C66" i="1"/>
  <c r="B66" i="1"/>
  <c r="D66" i="1" s="1"/>
  <c r="K65" i="1"/>
  <c r="E65" i="1"/>
  <c r="C65" i="1"/>
  <c r="B65" i="1"/>
  <c r="D65" i="1" s="1"/>
  <c r="E64" i="1"/>
  <c r="C64" i="1"/>
  <c r="B64" i="1"/>
  <c r="D64" i="1" s="1"/>
  <c r="K63" i="1"/>
  <c r="E63" i="1"/>
  <c r="C63" i="1"/>
  <c r="B63" i="1"/>
  <c r="D63" i="1" s="1"/>
  <c r="K62" i="1"/>
  <c r="E62" i="1"/>
  <c r="C62" i="1"/>
  <c r="B62" i="1"/>
  <c r="D62" i="1" s="1"/>
  <c r="K61" i="1"/>
  <c r="E61" i="1"/>
  <c r="C61" i="1"/>
  <c r="B61" i="1"/>
  <c r="D61" i="1" s="1"/>
  <c r="K60" i="1"/>
  <c r="E60" i="1"/>
  <c r="C60" i="1"/>
  <c r="B60" i="1"/>
  <c r="D60" i="1" s="1"/>
  <c r="K59" i="1"/>
  <c r="E59" i="1"/>
  <c r="C59" i="1"/>
  <c r="B59" i="1"/>
  <c r="D59" i="1" s="1"/>
  <c r="K58" i="1"/>
  <c r="E58" i="1"/>
  <c r="C58" i="1"/>
  <c r="B58" i="1"/>
  <c r="D58" i="1" s="1"/>
  <c r="K57" i="1"/>
  <c r="E57" i="1"/>
  <c r="C57" i="1"/>
  <c r="B57" i="1"/>
  <c r="D57" i="1" s="1"/>
  <c r="K56" i="1"/>
  <c r="E56" i="1"/>
  <c r="C56" i="1"/>
  <c r="B56" i="1"/>
  <c r="D56" i="1" s="1"/>
  <c r="K55" i="1"/>
  <c r="E55" i="1"/>
  <c r="C55" i="1"/>
  <c r="B55" i="1"/>
  <c r="D55" i="1" s="1"/>
  <c r="K54" i="1"/>
  <c r="E54" i="1"/>
  <c r="C54" i="1"/>
  <c r="B54" i="1"/>
  <c r="D54" i="1" s="1"/>
  <c r="K53" i="1"/>
  <c r="E53" i="1"/>
  <c r="D53" i="1"/>
  <c r="C53" i="1"/>
  <c r="B53" i="1"/>
  <c r="K52" i="1"/>
  <c r="E52" i="1"/>
  <c r="C52" i="1"/>
  <c r="B52" i="1"/>
  <c r="D52" i="1" s="1"/>
  <c r="K51" i="1"/>
  <c r="E51" i="1"/>
  <c r="C51" i="1"/>
  <c r="B51" i="1"/>
  <c r="D51" i="1" s="1"/>
  <c r="K50" i="1"/>
  <c r="E50" i="1"/>
  <c r="F50" i="1" s="1"/>
  <c r="C50" i="1"/>
  <c r="B50" i="1"/>
  <c r="D50" i="1" s="1"/>
  <c r="K49" i="1"/>
  <c r="E49" i="1"/>
  <c r="C49" i="1"/>
  <c r="B49" i="1"/>
  <c r="D49" i="1" s="1"/>
  <c r="K48" i="1"/>
  <c r="E48" i="1"/>
  <c r="C48" i="1"/>
  <c r="B48" i="1"/>
  <c r="D48" i="1" s="1"/>
  <c r="K47" i="1"/>
  <c r="E47" i="1"/>
  <c r="C47" i="1"/>
  <c r="B47" i="1"/>
  <c r="D47" i="1" s="1"/>
  <c r="K46" i="1"/>
  <c r="E46" i="1"/>
  <c r="C46" i="1"/>
  <c r="B46" i="1"/>
  <c r="D46" i="1" s="1"/>
  <c r="K45" i="1"/>
  <c r="E45" i="1"/>
  <c r="C45" i="1"/>
  <c r="B45" i="1"/>
  <c r="D45" i="1" s="1"/>
  <c r="K44" i="1"/>
  <c r="E44" i="1"/>
  <c r="C44" i="1"/>
  <c r="B44" i="1"/>
  <c r="D44" i="1" s="1"/>
  <c r="K43" i="1"/>
  <c r="E43" i="1"/>
  <c r="C43" i="1"/>
  <c r="B43" i="1"/>
  <c r="D43" i="1" s="1"/>
  <c r="K42" i="1"/>
  <c r="E42" i="1"/>
  <c r="C42" i="1"/>
  <c r="B42" i="1"/>
  <c r="D42" i="1" s="1"/>
  <c r="K41" i="1"/>
  <c r="E41" i="1"/>
  <c r="C41" i="1"/>
  <c r="B41" i="1"/>
  <c r="D41" i="1" s="1"/>
  <c r="K40" i="1"/>
  <c r="E40" i="1"/>
  <c r="C40" i="1"/>
  <c r="B40" i="1"/>
  <c r="D40" i="1" s="1"/>
  <c r="K39" i="1"/>
  <c r="E39" i="1"/>
  <c r="C39" i="1"/>
  <c r="B39" i="1"/>
  <c r="D39" i="1" s="1"/>
  <c r="K38" i="1"/>
  <c r="E38" i="1"/>
  <c r="C38" i="1"/>
  <c r="B38" i="1"/>
  <c r="D38" i="1" s="1"/>
  <c r="K37" i="1"/>
  <c r="E37" i="1"/>
  <c r="C37" i="1"/>
  <c r="B37" i="1"/>
  <c r="D37" i="1" s="1"/>
  <c r="K36" i="1"/>
  <c r="E36" i="1"/>
  <c r="C36" i="1"/>
  <c r="B36" i="1"/>
  <c r="D36" i="1" s="1"/>
  <c r="K35" i="1"/>
  <c r="E35" i="1"/>
  <c r="C35" i="1"/>
  <c r="B35" i="1"/>
  <c r="D35" i="1" s="1"/>
  <c r="K34" i="1"/>
  <c r="E34" i="1"/>
  <c r="C34" i="1"/>
  <c r="B34" i="1"/>
  <c r="D34" i="1" s="1"/>
  <c r="K33" i="1"/>
  <c r="E33" i="1"/>
  <c r="C33" i="1"/>
  <c r="B33" i="1"/>
  <c r="D33" i="1" s="1"/>
  <c r="K32" i="1"/>
  <c r="E32" i="1"/>
  <c r="C32" i="1"/>
  <c r="B32" i="1"/>
  <c r="D32" i="1" s="1"/>
  <c r="K31" i="1"/>
  <c r="E31" i="1"/>
  <c r="C31" i="1"/>
  <c r="B31" i="1"/>
  <c r="D31" i="1" s="1"/>
  <c r="K30" i="1"/>
  <c r="E30" i="1"/>
  <c r="C30" i="1"/>
  <c r="B30" i="1"/>
  <c r="D30" i="1" s="1"/>
  <c r="K29" i="1"/>
  <c r="E29" i="1"/>
  <c r="C29" i="1"/>
  <c r="B29" i="1"/>
  <c r="D29" i="1" s="1"/>
  <c r="K28" i="1"/>
  <c r="E28" i="1"/>
  <c r="C28" i="1"/>
  <c r="B28" i="1"/>
  <c r="D28" i="1" s="1"/>
  <c r="K27" i="1"/>
  <c r="E27" i="1"/>
  <c r="C27" i="1"/>
  <c r="B27" i="1"/>
  <c r="D27" i="1" s="1"/>
  <c r="K26" i="1"/>
  <c r="E26" i="1"/>
  <c r="C26" i="1"/>
  <c r="B26" i="1"/>
  <c r="D26" i="1" s="1"/>
  <c r="K25" i="1"/>
  <c r="E25" i="1"/>
  <c r="C25" i="1"/>
  <c r="B25" i="1"/>
  <c r="D25" i="1" s="1"/>
  <c r="K24" i="1"/>
  <c r="E24" i="1"/>
  <c r="C24" i="1"/>
  <c r="B24" i="1"/>
  <c r="D24" i="1" s="1"/>
  <c r="K23" i="1"/>
  <c r="E23" i="1"/>
  <c r="C23" i="1"/>
  <c r="B23" i="1"/>
  <c r="D23" i="1" s="1"/>
  <c r="K22" i="1"/>
  <c r="E22" i="1"/>
  <c r="C22" i="1"/>
  <c r="B22" i="1"/>
  <c r="D22" i="1" s="1"/>
  <c r="K21" i="1"/>
  <c r="E21" i="1"/>
  <c r="C21" i="1"/>
  <c r="B21" i="1"/>
  <c r="D21" i="1" s="1"/>
  <c r="K20" i="1"/>
  <c r="E20" i="1"/>
  <c r="C20" i="1"/>
  <c r="B20" i="1"/>
  <c r="D20" i="1" s="1"/>
  <c r="K19" i="1"/>
  <c r="E19" i="1"/>
  <c r="C19" i="1"/>
  <c r="B19" i="1"/>
  <c r="D19" i="1" s="1"/>
  <c r="K18" i="1"/>
  <c r="E18" i="1"/>
  <c r="C18" i="1"/>
  <c r="B18" i="1"/>
  <c r="D18" i="1" s="1"/>
  <c r="K17" i="1"/>
  <c r="E17" i="1"/>
  <c r="C17" i="1"/>
  <c r="B17" i="1"/>
  <c r="D17" i="1" s="1"/>
  <c r="K16" i="1"/>
  <c r="E16" i="1"/>
  <c r="C16" i="1"/>
  <c r="B16" i="1"/>
  <c r="D16" i="1" s="1"/>
  <c r="K15" i="1"/>
  <c r="E15" i="1"/>
  <c r="C15" i="1"/>
  <c r="B15" i="1"/>
  <c r="D15" i="1" s="1"/>
  <c r="K14" i="1"/>
  <c r="E14" i="1"/>
  <c r="C14" i="1"/>
  <c r="B14" i="1"/>
  <c r="D14" i="1" s="1"/>
  <c r="K13" i="1"/>
  <c r="E13" i="1"/>
  <c r="C13" i="1"/>
  <c r="B13" i="1"/>
  <c r="D13" i="1" s="1"/>
  <c r="K12" i="1"/>
  <c r="E12" i="1"/>
  <c r="C12" i="1"/>
  <c r="B12" i="1"/>
  <c r="D12" i="1" s="1"/>
  <c r="K11" i="1"/>
  <c r="E11" i="1"/>
  <c r="C11" i="1"/>
  <c r="B11" i="1"/>
  <c r="D11" i="1" s="1"/>
  <c r="K10" i="1"/>
  <c r="E10" i="1"/>
  <c r="C10" i="1"/>
  <c r="B10" i="1"/>
  <c r="D10" i="1" s="1"/>
  <c r="K9" i="1"/>
  <c r="E9" i="1"/>
  <c r="C9" i="1"/>
  <c r="B9" i="1"/>
  <c r="D9" i="1" s="1"/>
  <c r="K8" i="1"/>
  <c r="E8" i="1"/>
  <c r="C8" i="1"/>
  <c r="B8" i="1"/>
  <c r="D8" i="1" s="1"/>
  <c r="K7" i="1"/>
  <c r="E7" i="1"/>
  <c r="C7" i="1"/>
  <c r="B7" i="1"/>
  <c r="D7" i="1" s="1"/>
  <c r="K6" i="1"/>
  <c r="E6" i="1"/>
  <c r="C6" i="1"/>
  <c r="B6" i="1"/>
  <c r="D6" i="1" s="1"/>
  <c r="K5" i="1"/>
  <c r="E5" i="1"/>
  <c r="C5" i="1"/>
  <c r="B5" i="1"/>
  <c r="D5" i="1" s="1"/>
  <c r="K4" i="1"/>
  <c r="E4" i="1"/>
  <c r="C4" i="1"/>
  <c r="B4" i="1"/>
  <c r="D4" i="1" s="1"/>
  <c r="K3" i="1"/>
  <c r="E3" i="1"/>
  <c r="C3" i="1"/>
  <c r="B3" i="1"/>
  <c r="D3" i="1" s="1"/>
  <c r="N2" i="1"/>
  <c r="M2" i="1"/>
  <c r="K2" i="1"/>
  <c r="E2" i="1"/>
  <c r="C2" i="1"/>
  <c r="B2" i="1"/>
  <c r="D2" i="1" s="1"/>
  <c r="G115" i="1" l="1"/>
  <c r="G120" i="1"/>
  <c r="G124" i="1"/>
  <c r="G128" i="1"/>
  <c r="G117" i="1"/>
  <c r="G121" i="1"/>
  <c r="G125" i="1"/>
  <c r="F30" i="1"/>
  <c r="F36" i="1"/>
  <c r="F38" i="1"/>
  <c r="F46" i="1"/>
  <c r="F75" i="1"/>
  <c r="F105" i="1"/>
  <c r="G105" i="1" s="1"/>
  <c r="F94" i="1"/>
  <c r="G94" i="1" s="1"/>
  <c r="F79" i="1"/>
  <c r="G157" i="1"/>
  <c r="G161" i="1"/>
  <c r="G158" i="1"/>
  <c r="G162" i="1"/>
  <c r="F96" i="1"/>
  <c r="G96" i="1" s="1"/>
  <c r="F98" i="1"/>
  <c r="G98" i="1" s="1"/>
  <c r="G132" i="1"/>
  <c r="G136" i="1"/>
  <c r="G140" i="1"/>
  <c r="F107" i="1"/>
  <c r="G107" i="1" s="1"/>
  <c r="F109" i="1"/>
  <c r="G109" i="1" s="1"/>
  <c r="G155" i="1"/>
  <c r="G159" i="1"/>
  <c r="G163" i="1"/>
  <c r="F8" i="1"/>
  <c r="G129" i="1"/>
  <c r="G133" i="1"/>
  <c r="G137" i="1"/>
  <c r="G145" i="1"/>
  <c r="F6" i="1"/>
  <c r="F10" i="1"/>
  <c r="G156" i="1"/>
  <c r="G160" i="1"/>
  <c r="G164" i="1"/>
  <c r="F42" i="1"/>
  <c r="F48" i="1"/>
  <c r="F71" i="1"/>
  <c r="F14" i="1"/>
  <c r="F20" i="1"/>
  <c r="F22" i="1"/>
  <c r="F24" i="1"/>
  <c r="F54" i="1"/>
  <c r="F58" i="1"/>
  <c r="F62" i="1"/>
  <c r="F83" i="1"/>
  <c r="F85" i="1"/>
  <c r="F90" i="1"/>
  <c r="G90" i="1" s="1"/>
  <c r="F113" i="1"/>
  <c r="G113" i="1" s="1"/>
  <c r="F12" i="1"/>
  <c r="F26" i="1"/>
  <c r="G153" i="1"/>
  <c r="G151" i="1"/>
  <c r="G149" i="1"/>
  <c r="G150" i="1"/>
  <c r="G141" i="1"/>
  <c r="G148" i="1"/>
  <c r="G142" i="1"/>
  <c r="G146" i="1"/>
  <c r="G147" i="1"/>
  <c r="G144" i="1"/>
  <c r="F102" i="1"/>
  <c r="G102" i="1" s="1"/>
  <c r="G152" i="1"/>
  <c r="G131" i="1"/>
  <c r="G135" i="1"/>
  <c r="G139" i="1"/>
  <c r="F3" i="1"/>
  <c r="F65" i="1"/>
  <c r="F67" i="1"/>
  <c r="G154" i="1"/>
  <c r="G143" i="1"/>
  <c r="F7" i="1"/>
  <c r="F23" i="1"/>
  <c r="F9" i="1"/>
  <c r="F25" i="1"/>
  <c r="F11" i="1"/>
  <c r="F27" i="1"/>
  <c r="F13" i="1"/>
  <c r="F60" i="1"/>
  <c r="F15" i="1"/>
  <c r="F28" i="1"/>
  <c r="F31" i="1"/>
  <c r="F52" i="1"/>
  <c r="F69" i="1"/>
  <c r="F100" i="1"/>
  <c r="G100" i="1" s="1"/>
  <c r="F33" i="1"/>
  <c r="F64" i="1"/>
  <c r="F81" i="1"/>
  <c r="F111" i="1"/>
  <c r="G111" i="1" s="1"/>
  <c r="F77" i="1"/>
  <c r="F29" i="1"/>
  <c r="F40" i="1"/>
  <c r="F88" i="1"/>
  <c r="G88" i="1" s="1"/>
  <c r="F17" i="1"/>
  <c r="F16" i="1"/>
  <c r="F19" i="1"/>
  <c r="F32" i="1"/>
  <c r="F35" i="1"/>
  <c r="F44" i="1"/>
  <c r="F92" i="1"/>
  <c r="G92" i="1" s="1"/>
  <c r="F2" i="1"/>
  <c r="F5" i="1"/>
  <c r="F18" i="1"/>
  <c r="F21" i="1"/>
  <c r="F34" i="1"/>
  <c r="F37" i="1"/>
  <c r="F56" i="1"/>
  <c r="F73" i="1"/>
  <c r="F104" i="1"/>
  <c r="G104" i="1" s="1"/>
  <c r="F4" i="1"/>
  <c r="F39" i="1"/>
  <c r="F43" i="1"/>
  <c r="F47" i="1"/>
  <c r="F51" i="1"/>
  <c r="F55" i="1"/>
  <c r="F59" i="1"/>
  <c r="F63" i="1"/>
  <c r="F68" i="1"/>
  <c r="F72" i="1"/>
  <c r="F76" i="1"/>
  <c r="F80" i="1"/>
  <c r="F84" i="1"/>
  <c r="F87" i="1"/>
  <c r="G87" i="1" s="1"/>
  <c r="F91" i="1"/>
  <c r="G91" i="1" s="1"/>
  <c r="F95" i="1"/>
  <c r="G95" i="1" s="1"/>
  <c r="F99" i="1"/>
  <c r="G99" i="1" s="1"/>
  <c r="F103" i="1"/>
  <c r="G103" i="1" s="1"/>
  <c r="F106" i="1"/>
  <c r="G106" i="1" s="1"/>
  <c r="F110" i="1"/>
  <c r="G110" i="1" s="1"/>
  <c r="F114" i="1"/>
  <c r="G114" i="1" s="1"/>
  <c r="F41" i="1"/>
  <c r="F45" i="1"/>
  <c r="F49" i="1"/>
  <c r="F53" i="1"/>
  <c r="F57" i="1"/>
  <c r="F61" i="1"/>
  <c r="F66" i="1"/>
  <c r="F70" i="1"/>
  <c r="F74" i="1"/>
  <c r="F78" i="1"/>
  <c r="F82" i="1"/>
  <c r="M5" i="1"/>
  <c r="F86" i="1"/>
  <c r="G86" i="1" s="1"/>
  <c r="F93" i="1"/>
  <c r="G93" i="1" s="1"/>
  <c r="F97" i="1"/>
  <c r="G97" i="1" s="1"/>
  <c r="F101" i="1"/>
  <c r="G101" i="1" s="1"/>
  <c r="F108" i="1"/>
  <c r="G108" i="1" s="1"/>
  <c r="F112" i="1"/>
  <c r="G112" i="1" s="1"/>
</calcChain>
</file>

<file path=xl/comments1.xml><?xml version="1.0" encoding="utf-8"?>
<comments xmlns="http://schemas.openxmlformats.org/spreadsheetml/2006/main">
  <authors>
    <author>Betina Lundbirk Bjerregaard</author>
  </authors>
  <commentList>
    <comment ref="J20" authorId="0" shapeId="0">
      <text>
        <r>
          <rPr>
            <b/>
            <sz val="9"/>
            <color indexed="81"/>
            <rFont val="Tahoma"/>
            <family val="2"/>
          </rPr>
          <t>Betina Lundbirk Bjerregaard:</t>
        </r>
        <r>
          <rPr>
            <sz val="9"/>
            <color indexed="81"/>
            <rFont val="Tahoma"/>
            <family val="2"/>
          </rPr>
          <t xml:space="preserve">
SSGT &gt; SS ???</t>
        </r>
      </text>
    </comment>
  </commentList>
</comments>
</file>

<file path=xl/sharedStrings.xml><?xml version="1.0" encoding="utf-8"?>
<sst xmlns="http://schemas.openxmlformats.org/spreadsheetml/2006/main" count="132" uniqueCount="126">
  <si>
    <t>Date</t>
  </si>
  <si>
    <t>Day.Month</t>
  </si>
  <si>
    <t>Day</t>
  </si>
  <si>
    <t>Month</t>
  </si>
  <si>
    <t>Year</t>
  </si>
  <si>
    <t>DSVI30</t>
  </si>
  <si>
    <t>MLSS g/L</t>
  </si>
  <si>
    <t>MLVSS g/L</t>
  </si>
  <si>
    <t>VSS/TSS</t>
  </si>
  <si>
    <t xml:space="preserve">2015-2016 avg MLSS </t>
  </si>
  <si>
    <t>2015-2016 avg MLVSS</t>
  </si>
  <si>
    <t>07.04.14</t>
  </si>
  <si>
    <t>09.04.14</t>
  </si>
  <si>
    <t>11.04.14</t>
  </si>
  <si>
    <t>2016 avg mlvss</t>
  </si>
  <si>
    <t>14.04.14</t>
  </si>
  <si>
    <t>15.04.14</t>
  </si>
  <si>
    <t>16.04.14</t>
  </si>
  <si>
    <t>22.04.14</t>
  </si>
  <si>
    <t>24.04.14</t>
  </si>
  <si>
    <t>29.04.14</t>
  </si>
  <si>
    <t>02.05.14</t>
  </si>
  <si>
    <t>06.05.14</t>
  </si>
  <si>
    <t>14.05.14</t>
  </si>
  <si>
    <t>20.05.14</t>
  </si>
  <si>
    <t>27.05.14</t>
  </si>
  <si>
    <t>04.06.14</t>
  </si>
  <si>
    <t>13.06.14</t>
  </si>
  <si>
    <t>19.06.14</t>
  </si>
  <si>
    <t>26.06.14</t>
  </si>
  <si>
    <t>01.07.14</t>
  </si>
  <si>
    <t>-</t>
  </si>
  <si>
    <t>09.07.14</t>
  </si>
  <si>
    <t>15.07.14</t>
  </si>
  <si>
    <t>22.07.14</t>
  </si>
  <si>
    <t>29.07.14</t>
  </si>
  <si>
    <t>05.08.14</t>
  </si>
  <si>
    <t>22.08.14</t>
  </si>
  <si>
    <t>27.08.14</t>
  </si>
  <si>
    <t>03.09.14</t>
  </si>
  <si>
    <t>12.09.14</t>
  </si>
  <si>
    <t>19.09.14</t>
  </si>
  <si>
    <t>25.09.14</t>
  </si>
  <si>
    <t>07.10.14</t>
  </si>
  <si>
    <t>23.10.14</t>
  </si>
  <si>
    <t>30.10.14</t>
  </si>
  <si>
    <t>05.11.14</t>
  </si>
  <si>
    <t>12.11.14</t>
  </si>
  <si>
    <t>20.11.14</t>
  </si>
  <si>
    <t>26.11.14</t>
  </si>
  <si>
    <t>04.12.14</t>
  </si>
  <si>
    <t>09.12.14</t>
  </si>
  <si>
    <t>17.12.14</t>
  </si>
  <si>
    <t>21.01.15</t>
  </si>
  <si>
    <t>29.01.15</t>
  </si>
  <si>
    <t>05.02.15</t>
  </si>
  <si>
    <t>18.02.15</t>
  </si>
  <si>
    <t>25.02.15</t>
  </si>
  <si>
    <t>05.03.15</t>
  </si>
  <si>
    <t>12.03.15</t>
  </si>
  <si>
    <t>20.03.15</t>
  </si>
  <si>
    <t>25.03.15</t>
  </si>
  <si>
    <t>07.04.15</t>
  </si>
  <si>
    <t>16.04.15</t>
  </si>
  <si>
    <t>22.04.15</t>
  </si>
  <si>
    <t>28.04.15</t>
  </si>
  <si>
    <t>05.05.15</t>
  </si>
  <si>
    <t>13.05.15</t>
  </si>
  <si>
    <t>19.05.15</t>
  </si>
  <si>
    <t>28.05.15</t>
  </si>
  <si>
    <t>04.06.15</t>
  </si>
  <si>
    <t>15.06.15</t>
  </si>
  <si>
    <t>26.06.15</t>
  </si>
  <si>
    <t>30.06.15</t>
  </si>
  <si>
    <t>14.07.15</t>
  </si>
  <si>
    <t>21.07.15</t>
  </si>
  <si>
    <t>29.07.15</t>
  </si>
  <si>
    <t>06.08.15</t>
  </si>
  <si>
    <t>13.08.15</t>
  </si>
  <si>
    <t>20.08.15</t>
  </si>
  <si>
    <t>26.08.15</t>
  </si>
  <si>
    <t>04.09.15</t>
  </si>
  <si>
    <t>16.09.15</t>
  </si>
  <si>
    <t>24.09.15</t>
  </si>
  <si>
    <t>29.09.15</t>
  </si>
  <si>
    <t>09.10.15</t>
  </si>
  <si>
    <t>13.10.15</t>
  </si>
  <si>
    <t>22.10.15</t>
  </si>
  <si>
    <t>29.10.15</t>
  </si>
  <si>
    <t>12.11.15</t>
  </si>
  <si>
    <t>19.11.15</t>
  </si>
  <si>
    <t>24.11.15</t>
  </si>
  <si>
    <t>03.12.15</t>
  </si>
  <si>
    <t>07.12.15</t>
  </si>
  <si>
    <t>15.12.15</t>
  </si>
  <si>
    <t>21.12.15</t>
  </si>
  <si>
    <t>12.01.16</t>
  </si>
  <si>
    <t>20.01.16</t>
  </si>
  <si>
    <t>05.02.16</t>
  </si>
  <si>
    <t>12.02.16</t>
  </si>
  <si>
    <t>19.02.16</t>
  </si>
  <si>
    <t>23.02.16</t>
  </si>
  <si>
    <t>01.03.16</t>
  </si>
  <si>
    <t>08.03.16</t>
  </si>
  <si>
    <t>14.03.16</t>
  </si>
  <si>
    <t>21.03.16</t>
  </si>
  <si>
    <t>31.03.16</t>
  </si>
  <si>
    <t>04.04.16</t>
  </si>
  <si>
    <t>13.04.16</t>
  </si>
  <si>
    <t>20.04.16</t>
  </si>
  <si>
    <t>25.04.16</t>
  </si>
  <si>
    <t>02.05.16</t>
  </si>
  <si>
    <t>12.05.16</t>
  </si>
  <si>
    <t>18.05.16</t>
  </si>
  <si>
    <t>26.05.16</t>
  </si>
  <si>
    <t>01.06.16</t>
  </si>
  <si>
    <t>16.06.16</t>
  </si>
  <si>
    <t>21.06.16</t>
  </si>
  <si>
    <t>28.06.16</t>
  </si>
  <si>
    <t>06.07.16</t>
  </si>
  <si>
    <t>13.07.16</t>
  </si>
  <si>
    <t>19.07.16</t>
  </si>
  <si>
    <t>25.07.16</t>
  </si>
  <si>
    <t>09.08.16</t>
  </si>
  <si>
    <t>17.08.16</t>
  </si>
  <si>
    <t>30.08.16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</si>
</sst>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quotePrefix="1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Fill="1" applyBorder="1"/>
    <xf numFmtId="1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'Ark1'!$F$129:$F$148</c:f>
              <c:numCache>
                <c:formatCode>m/d/yyyy</c:formatCode>
                <c:ptCount val="20"/>
                <c:pt idx="0">
                  <c:v>42741</c:v>
                </c:pt>
                <c:pt idx="1">
                  <c:v>42745</c:v>
                </c:pt>
                <c:pt idx="2">
                  <c:v>42753</c:v>
                </c:pt>
                <c:pt idx="3">
                  <c:v>42759</c:v>
                </c:pt>
                <c:pt idx="4">
                  <c:v>42766</c:v>
                </c:pt>
                <c:pt idx="5">
                  <c:v>42774</c:v>
                </c:pt>
                <c:pt idx="6">
                  <c:v>42783</c:v>
                </c:pt>
                <c:pt idx="7">
                  <c:v>42787</c:v>
                </c:pt>
                <c:pt idx="8">
                  <c:v>42795</c:v>
                </c:pt>
                <c:pt idx="9">
                  <c:v>42802</c:v>
                </c:pt>
                <c:pt idx="10">
                  <c:v>42810</c:v>
                </c:pt>
                <c:pt idx="11">
                  <c:v>42816</c:v>
                </c:pt>
                <c:pt idx="12">
                  <c:v>42817</c:v>
                </c:pt>
                <c:pt idx="13">
                  <c:v>42822</c:v>
                </c:pt>
                <c:pt idx="14">
                  <c:v>42824</c:v>
                </c:pt>
                <c:pt idx="15">
                  <c:v>42829</c:v>
                </c:pt>
                <c:pt idx="16">
                  <c:v>42830</c:v>
                </c:pt>
                <c:pt idx="17">
                  <c:v>42837</c:v>
                </c:pt>
                <c:pt idx="18">
                  <c:v>42844</c:v>
                </c:pt>
                <c:pt idx="19">
                  <c:v>42845</c:v>
                </c:pt>
              </c:numCache>
            </c:numRef>
          </c:xVal>
          <c:yVal>
            <c:numRef>
              <c:f>'Ark1'!$H$129:$H$148</c:f>
              <c:numCache>
                <c:formatCode>0</c:formatCode>
                <c:ptCount val="20"/>
                <c:pt idx="0">
                  <c:v>133.25772611284378</c:v>
                </c:pt>
                <c:pt idx="1">
                  <c:v>143.15538323889055</c:v>
                </c:pt>
                <c:pt idx="2">
                  <c:v>156.05336018122327</c:v>
                </c:pt>
                <c:pt idx="3">
                  <c:v>141.71833480956599</c:v>
                </c:pt>
                <c:pt idx="4">
                  <c:v>148.88337468982633</c:v>
                </c:pt>
                <c:pt idx="5">
                  <c:v>175.31044558071585</c:v>
                </c:pt>
                <c:pt idx="6">
                  <c:v>130.07187572455368</c:v>
                </c:pt>
                <c:pt idx="7">
                  <c:v>147.18309859154931</c:v>
                </c:pt>
                <c:pt idx="8">
                  <c:v>168.66666666666666</c:v>
                </c:pt>
                <c:pt idx="9">
                  <c:v>165.51724137931035</c:v>
                </c:pt>
                <c:pt idx="10">
                  <c:v>160</c:v>
                </c:pt>
                <c:pt idx="11">
                  <c:v>190.66666666666666</c:v>
                </c:pt>
                <c:pt idx="12">
                  <c:v>167.68292682926827</c:v>
                </c:pt>
                <c:pt idx="13">
                  <c:v>176</c:v>
                </c:pt>
                <c:pt idx="14">
                  <c:v>152.53333333333333</c:v>
                </c:pt>
                <c:pt idx="15">
                  <c:v>177.41935483870967</c:v>
                </c:pt>
                <c:pt idx="16">
                  <c:v>160.19417475728153</c:v>
                </c:pt>
                <c:pt idx="17">
                  <c:v>155.59921414538309</c:v>
                </c:pt>
                <c:pt idx="18">
                  <c:v>167.66467065868264</c:v>
                </c:pt>
                <c:pt idx="19">
                  <c:v>153.71716042481833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7D5-BFAA-5308E989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58472"/>
        <c:axId val="195604944"/>
      </c:scatterChart>
      <c:valAx>
        <c:axId val="282658472"/>
        <c:scaling>
          <c:orientation val="minMax"/>
          <c:max val="42856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4944"/>
        <c:crosses val="autoZero"/>
        <c:crossBetween val="midCat"/>
      </c:valAx>
      <c:valAx>
        <c:axId val="195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SVI mL/g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5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'Ark1'!$G$82:$G$164</c:f>
              <c:numCache>
                <c:formatCode>General</c:formatCode>
                <c:ptCount val="83"/>
                <c:pt idx="0">
                  <c:v>-500</c:v>
                </c:pt>
                <c:pt idx="1">
                  <c:v>-492</c:v>
                </c:pt>
                <c:pt idx="2">
                  <c:v>-486</c:v>
                </c:pt>
                <c:pt idx="3">
                  <c:v>-464</c:v>
                </c:pt>
                <c:pt idx="4">
                  <c:v>-456</c:v>
                </c:pt>
                <c:pt idx="5">
                  <c:v>-440</c:v>
                </c:pt>
                <c:pt idx="6">
                  <c:v>-433</c:v>
                </c:pt>
                <c:pt idx="7">
                  <c:v>-426</c:v>
                </c:pt>
                <c:pt idx="8">
                  <c:v>-422</c:v>
                </c:pt>
                <c:pt idx="9">
                  <c:v>-415</c:v>
                </c:pt>
                <c:pt idx="10">
                  <c:v>-408</c:v>
                </c:pt>
                <c:pt idx="11">
                  <c:v>-402</c:v>
                </c:pt>
                <c:pt idx="12">
                  <c:v>-395</c:v>
                </c:pt>
                <c:pt idx="13">
                  <c:v>-385</c:v>
                </c:pt>
                <c:pt idx="14">
                  <c:v>-381</c:v>
                </c:pt>
                <c:pt idx="15">
                  <c:v>-372</c:v>
                </c:pt>
                <c:pt idx="16">
                  <c:v>-365</c:v>
                </c:pt>
                <c:pt idx="17">
                  <c:v>-360</c:v>
                </c:pt>
                <c:pt idx="18">
                  <c:v>-353</c:v>
                </c:pt>
                <c:pt idx="19">
                  <c:v>-343</c:v>
                </c:pt>
                <c:pt idx="20">
                  <c:v>-337</c:v>
                </c:pt>
                <c:pt idx="21">
                  <c:v>-329</c:v>
                </c:pt>
                <c:pt idx="22">
                  <c:v>-323</c:v>
                </c:pt>
                <c:pt idx="23">
                  <c:v>-308</c:v>
                </c:pt>
                <c:pt idx="24">
                  <c:v>-303</c:v>
                </c:pt>
                <c:pt idx="25">
                  <c:v>-296</c:v>
                </c:pt>
                <c:pt idx="26">
                  <c:v>-288</c:v>
                </c:pt>
                <c:pt idx="27">
                  <c:v>-281</c:v>
                </c:pt>
                <c:pt idx="28">
                  <c:v>-275</c:v>
                </c:pt>
                <c:pt idx="29">
                  <c:v>-269</c:v>
                </c:pt>
                <c:pt idx="30">
                  <c:v>-254</c:v>
                </c:pt>
                <c:pt idx="31">
                  <c:v>-246</c:v>
                </c:pt>
                <c:pt idx="32">
                  <c:v>-233</c:v>
                </c:pt>
                <c:pt idx="33">
                  <c:v>-226</c:v>
                </c:pt>
                <c:pt idx="34">
                  <c:v>-212</c:v>
                </c:pt>
                <c:pt idx="35">
                  <c:v>-202</c:v>
                </c:pt>
                <c:pt idx="36">
                  <c:v>-196</c:v>
                </c:pt>
                <c:pt idx="37">
                  <c:v>-190</c:v>
                </c:pt>
                <c:pt idx="38">
                  <c:v>-181</c:v>
                </c:pt>
                <c:pt idx="39">
                  <c:v>-175</c:v>
                </c:pt>
                <c:pt idx="40">
                  <c:v>-168</c:v>
                </c:pt>
                <c:pt idx="41">
                  <c:v>-163</c:v>
                </c:pt>
                <c:pt idx="42">
                  <c:v>-149</c:v>
                </c:pt>
                <c:pt idx="43">
                  <c:v>-142</c:v>
                </c:pt>
                <c:pt idx="44">
                  <c:v>-135</c:v>
                </c:pt>
                <c:pt idx="45">
                  <c:v>-129</c:v>
                </c:pt>
                <c:pt idx="46">
                  <c:v>-119</c:v>
                </c:pt>
                <c:pt idx="47">
                  <c:v>-104</c:v>
                </c:pt>
                <c:pt idx="48">
                  <c:v>-100</c:v>
                </c:pt>
                <c:pt idx="49">
                  <c:v>-92</c:v>
                </c:pt>
                <c:pt idx="50">
                  <c:v>-86</c:v>
                </c:pt>
                <c:pt idx="51">
                  <c:v>-79</c:v>
                </c:pt>
                <c:pt idx="52">
                  <c:v>-71</c:v>
                </c:pt>
                <c:pt idx="53">
                  <c:v>-62</c:v>
                </c:pt>
                <c:pt idx="54">
                  <c:v>-58</c:v>
                </c:pt>
                <c:pt idx="55">
                  <c:v>-50</c:v>
                </c:pt>
                <c:pt idx="56">
                  <c:v>-43</c:v>
                </c:pt>
                <c:pt idx="57">
                  <c:v>-35</c:v>
                </c:pt>
                <c:pt idx="58">
                  <c:v>-29</c:v>
                </c:pt>
                <c:pt idx="59">
                  <c:v>-28</c:v>
                </c:pt>
                <c:pt idx="60">
                  <c:v>-23</c:v>
                </c:pt>
                <c:pt idx="61">
                  <c:v>-21</c:v>
                </c:pt>
                <c:pt idx="62">
                  <c:v>-16</c:v>
                </c:pt>
                <c:pt idx="63">
                  <c:v>-15</c:v>
                </c:pt>
                <c:pt idx="64">
                  <c:v>-8</c:v>
                </c:pt>
                <c:pt idx="65">
                  <c:v>-1</c:v>
                </c:pt>
                <c:pt idx="66">
                  <c:v>0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12</c:v>
                </c:pt>
                <c:pt idx="71">
                  <c:v>15</c:v>
                </c:pt>
                <c:pt idx="72">
                  <c:v>20</c:v>
                </c:pt>
                <c:pt idx="73">
                  <c:v>29</c:v>
                </c:pt>
                <c:pt idx="74">
                  <c:v>33</c:v>
                </c:pt>
                <c:pt idx="75">
                  <c:v>41</c:v>
                </c:pt>
                <c:pt idx="76">
                  <c:v>49</c:v>
                </c:pt>
                <c:pt idx="77">
                  <c:v>55</c:v>
                </c:pt>
                <c:pt idx="78">
                  <c:v>62</c:v>
                </c:pt>
                <c:pt idx="79">
                  <c:v>88</c:v>
                </c:pt>
                <c:pt idx="80">
                  <c:v>99</c:v>
                </c:pt>
                <c:pt idx="81">
                  <c:v>110</c:v>
                </c:pt>
                <c:pt idx="82">
                  <c:v>124</c:v>
                </c:pt>
              </c:numCache>
            </c:numRef>
          </c:xVal>
          <c:yVal>
            <c:numRef>
              <c:f>'Ark1'!$H$82:$H$164</c:f>
              <c:numCache>
                <c:formatCode>General</c:formatCode>
                <c:ptCount val="83"/>
                <c:pt idx="0">
                  <c:v>169</c:v>
                </c:pt>
                <c:pt idx="1">
                  <c:v>185</c:v>
                </c:pt>
                <c:pt idx="2">
                  <c:v>163</c:v>
                </c:pt>
                <c:pt idx="3">
                  <c:v>149</c:v>
                </c:pt>
                <c:pt idx="4">
                  <c:v>192</c:v>
                </c:pt>
                <c:pt idx="5">
                  <c:v>133</c:v>
                </c:pt>
                <c:pt idx="6">
                  <c:v>154</c:v>
                </c:pt>
                <c:pt idx="7">
                  <c:v>269</c:v>
                </c:pt>
                <c:pt idx="8">
                  <c:v>167</c:v>
                </c:pt>
                <c:pt idx="9">
                  <c:v>160</c:v>
                </c:pt>
                <c:pt idx="10">
                  <c:v>126</c:v>
                </c:pt>
                <c:pt idx="11">
                  <c:v>164</c:v>
                </c:pt>
                <c:pt idx="12">
                  <c:v>166</c:v>
                </c:pt>
                <c:pt idx="13">
                  <c:v>170</c:v>
                </c:pt>
                <c:pt idx="14">
                  <c:v>143</c:v>
                </c:pt>
                <c:pt idx="15">
                  <c:v>162</c:v>
                </c:pt>
                <c:pt idx="16">
                  <c:v>146</c:v>
                </c:pt>
                <c:pt idx="17">
                  <c:v>141</c:v>
                </c:pt>
                <c:pt idx="18">
                  <c:v>93</c:v>
                </c:pt>
                <c:pt idx="19">
                  <c:v>130</c:v>
                </c:pt>
                <c:pt idx="20">
                  <c:v>117</c:v>
                </c:pt>
                <c:pt idx="21">
                  <c:v>70</c:v>
                </c:pt>
                <c:pt idx="22">
                  <c:v>143</c:v>
                </c:pt>
                <c:pt idx="23">
                  <c:v>106</c:v>
                </c:pt>
                <c:pt idx="24">
                  <c:v>114</c:v>
                </c:pt>
                <c:pt idx="25">
                  <c:v>122.5</c:v>
                </c:pt>
                <c:pt idx="26">
                  <c:v>73.3</c:v>
                </c:pt>
                <c:pt idx="27">
                  <c:v>76.7</c:v>
                </c:pt>
                <c:pt idx="28">
                  <c:v>50</c:v>
                </c:pt>
                <c:pt idx="29">
                  <c:v>63.7</c:v>
                </c:pt>
                <c:pt idx="30">
                  <c:v>99</c:v>
                </c:pt>
                <c:pt idx="31">
                  <c:v>88</c:v>
                </c:pt>
                <c:pt idx="32">
                  <c:v>157</c:v>
                </c:pt>
                <c:pt idx="33">
                  <c:v>94</c:v>
                </c:pt>
                <c:pt idx="34">
                  <c:v>114</c:v>
                </c:pt>
                <c:pt idx="35">
                  <c:v>123.30456226880395</c:v>
                </c:pt>
                <c:pt idx="36" formatCode="0">
                  <c:v>113.33333333333333</c:v>
                </c:pt>
                <c:pt idx="37" formatCode="0">
                  <c:v>125</c:v>
                </c:pt>
                <c:pt idx="38" formatCode="0">
                  <c:v>59.400059400059398</c:v>
                </c:pt>
                <c:pt idx="39" formatCode="0">
                  <c:v>115.94202898550725</c:v>
                </c:pt>
                <c:pt idx="40" formatCode="0">
                  <c:v>112.58278145695364</c:v>
                </c:pt>
                <c:pt idx="41" formatCode="0">
                  <c:v>122.93642430628732</c:v>
                </c:pt>
                <c:pt idx="42" formatCode="0">
                  <c:v>137.09898546750756</c:v>
                </c:pt>
                <c:pt idx="43" formatCode="0">
                  <c:v>119.72065181243764</c:v>
                </c:pt>
                <c:pt idx="44" formatCode="0">
                  <c:v>118.58879335902756</c:v>
                </c:pt>
                <c:pt idx="45" formatCode="0">
                  <c:v>150.68493150684932</c:v>
                </c:pt>
                <c:pt idx="46" formatCode="0">
                  <c:v>47.242234557694573</c:v>
                </c:pt>
                <c:pt idx="47" formatCode="0">
                  <c:v>133.25772611284378</c:v>
                </c:pt>
                <c:pt idx="48" formatCode="0">
                  <c:v>143.15538323889055</c:v>
                </c:pt>
                <c:pt idx="49" formatCode="0">
                  <c:v>156.05336018122327</c:v>
                </c:pt>
                <c:pt idx="50" formatCode="0">
                  <c:v>141.71833480956599</c:v>
                </c:pt>
                <c:pt idx="51" formatCode="0">
                  <c:v>148.88337468982633</c:v>
                </c:pt>
                <c:pt idx="52" formatCode="0">
                  <c:v>175.31044558071585</c:v>
                </c:pt>
                <c:pt idx="53" formatCode="0">
                  <c:v>130.07187572455368</c:v>
                </c:pt>
                <c:pt idx="54" formatCode="0">
                  <c:v>147.18309859154931</c:v>
                </c:pt>
                <c:pt idx="55" formatCode="0">
                  <c:v>168.66666666666666</c:v>
                </c:pt>
                <c:pt idx="56" formatCode="0">
                  <c:v>165.51724137931035</c:v>
                </c:pt>
                <c:pt idx="57" formatCode="0">
                  <c:v>160</c:v>
                </c:pt>
                <c:pt idx="58" formatCode="0">
                  <c:v>190.66666666666666</c:v>
                </c:pt>
                <c:pt idx="59" formatCode="0">
                  <c:v>167.68292682926827</c:v>
                </c:pt>
                <c:pt idx="60" formatCode="0">
                  <c:v>176</c:v>
                </c:pt>
                <c:pt idx="61" formatCode="0">
                  <c:v>152.53333333333333</c:v>
                </c:pt>
                <c:pt idx="62" formatCode="0">
                  <c:v>177.41935483870967</c:v>
                </c:pt>
                <c:pt idx="63" formatCode="0">
                  <c:v>160.19417475728153</c:v>
                </c:pt>
                <c:pt idx="64" formatCode="0">
                  <c:v>155.59921414538309</c:v>
                </c:pt>
                <c:pt idx="65" formatCode="0">
                  <c:v>167.66467065868264</c:v>
                </c:pt>
                <c:pt idx="66" formatCode="0">
                  <c:v>153.71716042481833</c:v>
                </c:pt>
                <c:pt idx="67" formatCode="0">
                  <c:v>174.63617463617464</c:v>
                </c:pt>
                <c:pt idx="68" formatCode="0">
                  <c:v>155.30303030303028</c:v>
                </c:pt>
                <c:pt idx="69" formatCode="0">
                  <c:v>160.64257028112448</c:v>
                </c:pt>
                <c:pt idx="70" formatCode="0">
                  <c:v>145.09803921568627</c:v>
                </c:pt>
                <c:pt idx="71" formatCode="0">
                  <c:v>158.73015873015873</c:v>
                </c:pt>
                <c:pt idx="72" formatCode="0">
                  <c:v>163.14606741573033</c:v>
                </c:pt>
                <c:pt idx="73" formatCode="0">
                  <c:v>163.26530612244898</c:v>
                </c:pt>
                <c:pt idx="74" formatCode="0">
                  <c:v>161.61616161616161</c:v>
                </c:pt>
                <c:pt idx="75" formatCode="0.00">
                  <c:v>144.76190476190476</c:v>
                </c:pt>
                <c:pt idx="76" formatCode="0.00">
                  <c:v>134.07821229050279</c:v>
                </c:pt>
                <c:pt idx="77" formatCode="0.00">
                  <c:v>157.69230769230768</c:v>
                </c:pt>
                <c:pt idx="78" formatCode="0.00">
                  <c:v>131.40096618357489</c:v>
                </c:pt>
                <c:pt idx="79" formatCode="0.00">
                  <c:v>158.64022662889519</c:v>
                </c:pt>
                <c:pt idx="80" formatCode="0.00">
                  <c:v>121.49532710280373</c:v>
                </c:pt>
                <c:pt idx="81" formatCode="0.00">
                  <c:v>100.43478260869566</c:v>
                </c:pt>
                <c:pt idx="82" formatCode="0.00">
                  <c:v>104.41767068273091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0E8-A62B-60106F68297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'Ark1'!$R$4:$S$4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'Ark1'!$R$5:$S$5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C-40E8-A62B-60106F68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58472"/>
        <c:axId val="195604944"/>
      </c:scatterChart>
      <c:valAx>
        <c:axId val="282658472"/>
        <c:scaling>
          <c:orientation val="minMax"/>
          <c:max val="15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4944"/>
        <c:crosses val="autoZero"/>
        <c:crossBetween val="midCat"/>
        <c:majorUnit val="50"/>
      </c:valAx>
      <c:valAx>
        <c:axId val="1956049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DSVI [mL/g]</a:t>
                </a:r>
              </a:p>
            </c:rich>
          </c:tx>
          <c:layout>
            <c:manualLayout>
              <c:xMode val="edge"/>
              <c:yMode val="edge"/>
              <c:x val="1.828761429758936E-2"/>
              <c:y val="0.35882743184709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58472"/>
        <c:crossesAt val="-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7</xdr:row>
      <xdr:rowOff>152399</xdr:rowOff>
    </xdr:from>
    <xdr:to>
      <xdr:col>23</xdr:col>
      <xdr:colOff>219075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18</xdr:col>
      <xdr:colOff>590550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4"/>
  <sheetViews>
    <sheetView tabSelected="1" topLeftCell="E13" workbookViewId="0">
      <selection activeCell="U31" sqref="U31"/>
    </sheetView>
  </sheetViews>
  <sheetFormatPr defaultColWidth="9.140625" defaultRowHeight="15" x14ac:dyDescent="0.25"/>
  <cols>
    <col min="1" max="2" width="10.7109375" style="12" bestFit="1" customWidth="1"/>
    <col min="3" max="4" width="9.140625" style="12"/>
    <col min="5" max="5" width="9.140625" style="2"/>
    <col min="6" max="6" width="10.7109375" style="2" bestFit="1" customWidth="1"/>
    <col min="7" max="7" width="10.7109375" style="2" customWidth="1"/>
    <col min="8" max="9" width="9.140625" style="2"/>
    <col min="10" max="10" width="10" style="2" bestFit="1" customWidth="1"/>
    <col min="11" max="12" width="9.140625" style="2"/>
    <col min="13" max="13" width="19" style="2" bestFit="1" customWidth="1"/>
    <col min="14" max="14" width="19.85546875" style="2" bestFit="1" customWidth="1"/>
    <col min="15" max="16384" width="9.140625" style="2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</row>
    <row r="2" spans="1:19" x14ac:dyDescent="0.25">
      <c r="A2" s="3" t="s">
        <v>11</v>
      </c>
      <c r="B2" s="4" t="str">
        <f>LEFT(A2,5)</f>
        <v>07.04</v>
      </c>
      <c r="C2" s="4" t="str">
        <f>LEFT(A2,2)</f>
        <v>07</v>
      </c>
      <c r="D2" s="5" t="str">
        <f>RIGHT(B2,2)</f>
        <v>04</v>
      </c>
      <c r="E2" s="6">
        <f>RIGHT(A2,2)+2000</f>
        <v>2014</v>
      </c>
      <c r="F2" s="4">
        <f>DATE(E2,D2,C2)</f>
        <v>41736</v>
      </c>
      <c r="G2" s="4"/>
      <c r="H2" s="3">
        <v>213</v>
      </c>
      <c r="I2" s="7">
        <v>4.6429999999999998</v>
      </c>
      <c r="J2" s="7">
        <v>3.5529999999999999</v>
      </c>
      <c r="K2" s="2">
        <f>J2/I2</f>
        <v>0.76523799267714843</v>
      </c>
      <c r="M2" s="8">
        <f>AVERAGE(I42:I125)</f>
        <v>3.9386309523809522</v>
      </c>
      <c r="N2" s="8">
        <f>AVERAGE(J42:J125)</f>
        <v>3.094846987951807</v>
      </c>
    </row>
    <row r="3" spans="1:19" x14ac:dyDescent="0.25">
      <c r="A3" s="3" t="s">
        <v>12</v>
      </c>
      <c r="B3" s="4" t="str">
        <f t="shared" ref="B3:B66" si="0">LEFT(A3,5)</f>
        <v>09.04</v>
      </c>
      <c r="C3" s="4" t="str">
        <f t="shared" ref="C3:C66" si="1">LEFT(A3,2)</f>
        <v>09</v>
      </c>
      <c r="D3" s="5" t="str">
        <f t="shared" ref="D3:D66" si="2">RIGHT(B3,2)</f>
        <v>04</v>
      </c>
      <c r="E3" s="6">
        <f t="shared" ref="E3:E66" si="3">RIGHT(A3,2)+2000</f>
        <v>2014</v>
      </c>
      <c r="F3" s="4">
        <f t="shared" ref="F3:F66" si="4">DATE(E3,D3,C3)</f>
        <v>41738</v>
      </c>
      <c r="G3" s="4"/>
      <c r="H3" s="3">
        <v>162</v>
      </c>
      <c r="I3" s="7">
        <v>4.8849999999999998</v>
      </c>
      <c r="J3" s="7">
        <v>3.645</v>
      </c>
      <c r="K3" s="2">
        <f t="shared" ref="K3:K66" si="5">J3/I3</f>
        <v>0.74616171954964183</v>
      </c>
    </row>
    <row r="4" spans="1:19" x14ac:dyDescent="0.25">
      <c r="A4" s="3" t="s">
        <v>13</v>
      </c>
      <c r="B4" s="4" t="str">
        <f t="shared" si="0"/>
        <v>11.04</v>
      </c>
      <c r="C4" s="4" t="str">
        <f t="shared" si="1"/>
        <v>11</v>
      </c>
      <c r="D4" s="5" t="str">
        <f t="shared" si="2"/>
        <v>04</v>
      </c>
      <c r="E4" s="6">
        <f t="shared" si="3"/>
        <v>2014</v>
      </c>
      <c r="F4" s="4">
        <f t="shared" si="4"/>
        <v>41740</v>
      </c>
      <c r="G4" s="4"/>
      <c r="H4" s="3">
        <v>162</v>
      </c>
      <c r="I4" s="7">
        <v>5.3049999999999997</v>
      </c>
      <c r="J4" s="7">
        <v>4.0949999999999998</v>
      </c>
      <c r="K4" s="2">
        <f t="shared" si="5"/>
        <v>0.77191328934967007</v>
      </c>
      <c r="M4" s="2" t="s">
        <v>14</v>
      </c>
      <c r="R4" s="2">
        <v>0</v>
      </c>
      <c r="S4" s="2">
        <v>0</v>
      </c>
    </row>
    <row r="5" spans="1:19" x14ac:dyDescent="0.25">
      <c r="A5" s="3" t="s">
        <v>15</v>
      </c>
      <c r="B5" s="4" t="str">
        <f t="shared" si="0"/>
        <v>14.04</v>
      </c>
      <c r="C5" s="4" t="str">
        <f t="shared" si="1"/>
        <v>14</v>
      </c>
      <c r="D5" s="5" t="str">
        <f t="shared" si="2"/>
        <v>04</v>
      </c>
      <c r="E5" s="6">
        <f t="shared" si="3"/>
        <v>2014</v>
      </c>
      <c r="F5" s="4">
        <f t="shared" si="4"/>
        <v>41743</v>
      </c>
      <c r="G5" s="4"/>
      <c r="H5" s="3">
        <v>162</v>
      </c>
      <c r="I5" s="7">
        <v>5.2</v>
      </c>
      <c r="J5" s="7">
        <v>4.05</v>
      </c>
      <c r="K5" s="2">
        <f t="shared" si="5"/>
        <v>0.77884615384615374</v>
      </c>
      <c r="M5" s="2">
        <f>AVERAGE(K85:K128)</f>
        <v>0.81009639827075264</v>
      </c>
      <c r="R5" s="2">
        <v>300</v>
      </c>
      <c r="S5" s="2">
        <v>0</v>
      </c>
    </row>
    <row r="6" spans="1:19" x14ac:dyDescent="0.25">
      <c r="A6" s="3" t="s">
        <v>16</v>
      </c>
      <c r="B6" s="4" t="str">
        <f t="shared" si="0"/>
        <v>15.04</v>
      </c>
      <c r="C6" s="4" t="str">
        <f t="shared" si="1"/>
        <v>15</v>
      </c>
      <c r="D6" s="5" t="str">
        <f t="shared" si="2"/>
        <v>04</v>
      </c>
      <c r="E6" s="6">
        <f t="shared" si="3"/>
        <v>2014</v>
      </c>
      <c r="F6" s="4">
        <f t="shared" si="4"/>
        <v>41744</v>
      </c>
      <c r="G6" s="4"/>
      <c r="H6" s="3">
        <v>162</v>
      </c>
      <c r="I6" s="7">
        <v>5.19</v>
      </c>
      <c r="J6" s="7">
        <v>4.0049999999999999</v>
      </c>
      <c r="K6" s="2">
        <f t="shared" si="5"/>
        <v>0.7716763005780346</v>
      </c>
    </row>
    <row r="7" spans="1:19" x14ac:dyDescent="0.25">
      <c r="A7" s="3" t="s">
        <v>17</v>
      </c>
      <c r="B7" s="4" t="str">
        <f t="shared" si="0"/>
        <v>16.04</v>
      </c>
      <c r="C7" s="4" t="str">
        <f t="shared" si="1"/>
        <v>16</v>
      </c>
      <c r="D7" s="5" t="str">
        <f t="shared" si="2"/>
        <v>04</v>
      </c>
      <c r="E7" s="6">
        <f t="shared" si="3"/>
        <v>2014</v>
      </c>
      <c r="F7" s="4">
        <f t="shared" si="4"/>
        <v>41745</v>
      </c>
      <c r="G7" s="4"/>
      <c r="H7" s="3">
        <v>159</v>
      </c>
      <c r="I7" s="7">
        <v>5.5449999999999999</v>
      </c>
      <c r="J7" s="7">
        <v>4.335</v>
      </c>
      <c r="K7" s="2">
        <f t="shared" si="5"/>
        <v>0.781785392245266</v>
      </c>
    </row>
    <row r="8" spans="1:19" x14ac:dyDescent="0.25">
      <c r="A8" s="3" t="s">
        <v>18</v>
      </c>
      <c r="B8" s="4" t="str">
        <f t="shared" si="0"/>
        <v>22.04</v>
      </c>
      <c r="C8" s="4" t="str">
        <f t="shared" si="1"/>
        <v>22</v>
      </c>
      <c r="D8" s="5" t="str">
        <f t="shared" si="2"/>
        <v>04</v>
      </c>
      <c r="E8" s="6">
        <f t="shared" si="3"/>
        <v>2014</v>
      </c>
      <c r="F8" s="4">
        <f t="shared" si="4"/>
        <v>41751</v>
      </c>
      <c r="G8" s="4"/>
      <c r="H8" s="3">
        <v>175</v>
      </c>
      <c r="I8" s="7">
        <v>5.2450000000000001</v>
      </c>
      <c r="J8" s="7">
        <v>4.1050000000000004</v>
      </c>
      <c r="K8" s="2">
        <f t="shared" si="5"/>
        <v>0.78265014299332702</v>
      </c>
    </row>
    <row r="9" spans="1:19" x14ac:dyDescent="0.25">
      <c r="A9" s="3" t="s">
        <v>19</v>
      </c>
      <c r="B9" s="4" t="str">
        <f t="shared" si="0"/>
        <v>24.04</v>
      </c>
      <c r="C9" s="4" t="str">
        <f t="shared" si="1"/>
        <v>24</v>
      </c>
      <c r="D9" s="5" t="str">
        <f t="shared" si="2"/>
        <v>04</v>
      </c>
      <c r="E9" s="6">
        <f t="shared" si="3"/>
        <v>2014</v>
      </c>
      <c r="F9" s="4">
        <f t="shared" si="4"/>
        <v>41753</v>
      </c>
      <c r="G9" s="4"/>
      <c r="H9" s="3">
        <v>169</v>
      </c>
      <c r="I9" s="7">
        <v>5.2050000000000001</v>
      </c>
      <c r="J9" s="7">
        <v>4.0949999999999998</v>
      </c>
      <c r="K9" s="2">
        <f t="shared" si="5"/>
        <v>0.78674351585014402</v>
      </c>
    </row>
    <row r="10" spans="1:19" x14ac:dyDescent="0.25">
      <c r="A10" s="3" t="s">
        <v>20</v>
      </c>
      <c r="B10" s="4" t="str">
        <f t="shared" si="0"/>
        <v>29.04</v>
      </c>
      <c r="C10" s="4" t="str">
        <f t="shared" si="1"/>
        <v>29</v>
      </c>
      <c r="D10" s="5" t="str">
        <f t="shared" si="2"/>
        <v>04</v>
      </c>
      <c r="E10" s="6">
        <f t="shared" si="3"/>
        <v>2014</v>
      </c>
      <c r="F10" s="4">
        <f t="shared" si="4"/>
        <v>41758</v>
      </c>
      <c r="G10" s="4"/>
      <c r="H10" s="3">
        <v>157</v>
      </c>
      <c r="I10" s="7">
        <v>5.21</v>
      </c>
      <c r="J10" s="7">
        <v>4.0599999999999996</v>
      </c>
      <c r="K10" s="2">
        <f t="shared" si="5"/>
        <v>0.77927063339731284</v>
      </c>
    </row>
    <row r="11" spans="1:19" x14ac:dyDescent="0.25">
      <c r="A11" s="3" t="s">
        <v>21</v>
      </c>
      <c r="B11" s="4" t="str">
        <f t="shared" si="0"/>
        <v>02.05</v>
      </c>
      <c r="C11" s="4" t="str">
        <f t="shared" si="1"/>
        <v>02</v>
      </c>
      <c r="D11" s="5" t="str">
        <f t="shared" si="2"/>
        <v>05</v>
      </c>
      <c r="E11" s="6">
        <f t="shared" si="3"/>
        <v>2014</v>
      </c>
      <c r="F11" s="4">
        <f t="shared" si="4"/>
        <v>41761</v>
      </c>
      <c r="G11" s="4"/>
      <c r="H11" s="3">
        <v>173</v>
      </c>
      <c r="I11" s="7">
        <v>5.0999999999999996</v>
      </c>
      <c r="J11" s="7">
        <v>3.9750000000000001</v>
      </c>
      <c r="K11" s="2">
        <f t="shared" si="5"/>
        <v>0.77941176470588247</v>
      </c>
    </row>
    <row r="12" spans="1:19" x14ac:dyDescent="0.25">
      <c r="A12" s="3" t="s">
        <v>22</v>
      </c>
      <c r="B12" s="4" t="str">
        <f t="shared" si="0"/>
        <v>06.05</v>
      </c>
      <c r="C12" s="4" t="str">
        <f t="shared" si="1"/>
        <v>06</v>
      </c>
      <c r="D12" s="5" t="str">
        <f t="shared" si="2"/>
        <v>05</v>
      </c>
      <c r="E12" s="6">
        <f t="shared" si="3"/>
        <v>2014</v>
      </c>
      <c r="F12" s="4">
        <f t="shared" si="4"/>
        <v>41765</v>
      </c>
      <c r="G12" s="4"/>
      <c r="H12" s="3">
        <v>168</v>
      </c>
      <c r="I12" s="7">
        <v>5.2450000000000001</v>
      </c>
      <c r="J12" s="7">
        <v>4.085</v>
      </c>
      <c r="K12" s="2">
        <f t="shared" si="5"/>
        <v>0.77883698760724496</v>
      </c>
    </row>
    <row r="13" spans="1:19" x14ac:dyDescent="0.25">
      <c r="A13" s="3" t="s">
        <v>23</v>
      </c>
      <c r="B13" s="4" t="str">
        <f t="shared" si="0"/>
        <v>14.05</v>
      </c>
      <c r="C13" s="4" t="str">
        <f t="shared" si="1"/>
        <v>14</v>
      </c>
      <c r="D13" s="5" t="str">
        <f t="shared" si="2"/>
        <v>05</v>
      </c>
      <c r="E13" s="6">
        <f t="shared" si="3"/>
        <v>2014</v>
      </c>
      <c r="F13" s="4">
        <f t="shared" si="4"/>
        <v>41773</v>
      </c>
      <c r="G13" s="4"/>
      <c r="H13" s="3">
        <v>171</v>
      </c>
      <c r="I13" s="7">
        <v>5.54</v>
      </c>
      <c r="J13" s="7">
        <v>4.3</v>
      </c>
      <c r="K13" s="2">
        <f t="shared" si="5"/>
        <v>0.77617328519855588</v>
      </c>
    </row>
    <row r="14" spans="1:19" x14ac:dyDescent="0.25">
      <c r="A14" s="3" t="s">
        <v>24</v>
      </c>
      <c r="B14" s="4" t="str">
        <f t="shared" si="0"/>
        <v>20.05</v>
      </c>
      <c r="C14" s="4" t="str">
        <f t="shared" si="1"/>
        <v>20</v>
      </c>
      <c r="D14" s="5" t="str">
        <f t="shared" si="2"/>
        <v>05</v>
      </c>
      <c r="E14" s="6">
        <f t="shared" si="3"/>
        <v>2014</v>
      </c>
      <c r="F14" s="4">
        <f t="shared" si="4"/>
        <v>41779</v>
      </c>
      <c r="G14" s="4"/>
      <c r="H14" s="3">
        <v>160</v>
      </c>
      <c r="I14" s="7">
        <v>5.6349999999999998</v>
      </c>
      <c r="J14" s="7">
        <v>4.3650000000000002</v>
      </c>
      <c r="K14" s="2">
        <f t="shared" si="5"/>
        <v>0.77462289263531503</v>
      </c>
    </row>
    <row r="15" spans="1:19" x14ac:dyDescent="0.25">
      <c r="A15" s="3" t="s">
        <v>25</v>
      </c>
      <c r="B15" s="4" t="str">
        <f t="shared" si="0"/>
        <v>27.05</v>
      </c>
      <c r="C15" s="4" t="str">
        <f t="shared" si="1"/>
        <v>27</v>
      </c>
      <c r="D15" s="5" t="str">
        <f t="shared" si="2"/>
        <v>05</v>
      </c>
      <c r="E15" s="6">
        <f t="shared" si="3"/>
        <v>2014</v>
      </c>
      <c r="F15" s="4">
        <f t="shared" si="4"/>
        <v>41786</v>
      </c>
      <c r="G15" s="4"/>
      <c r="H15" s="3">
        <v>154</v>
      </c>
      <c r="I15" s="7">
        <v>5.85</v>
      </c>
      <c r="J15" s="7">
        <v>4.46</v>
      </c>
      <c r="K15" s="2">
        <f t="shared" si="5"/>
        <v>0.76239316239316246</v>
      </c>
    </row>
    <row r="16" spans="1:19" x14ac:dyDescent="0.25">
      <c r="A16" s="3" t="s">
        <v>26</v>
      </c>
      <c r="B16" s="4" t="str">
        <f t="shared" si="0"/>
        <v>04.06</v>
      </c>
      <c r="C16" s="4" t="str">
        <f t="shared" si="1"/>
        <v>04</v>
      </c>
      <c r="D16" s="5" t="str">
        <f t="shared" si="2"/>
        <v>06</v>
      </c>
      <c r="E16" s="6">
        <f t="shared" si="3"/>
        <v>2014</v>
      </c>
      <c r="F16" s="4">
        <f t="shared" si="4"/>
        <v>41794</v>
      </c>
      <c r="G16" s="4"/>
      <c r="H16" s="3">
        <v>157</v>
      </c>
      <c r="I16" s="7">
        <v>5.88</v>
      </c>
      <c r="J16" s="7">
        <v>4.46</v>
      </c>
      <c r="K16" s="2">
        <f t="shared" si="5"/>
        <v>0.75850340136054417</v>
      </c>
    </row>
    <row r="17" spans="1:11" x14ac:dyDescent="0.25">
      <c r="A17" s="3" t="s">
        <v>27</v>
      </c>
      <c r="B17" s="4" t="str">
        <f t="shared" si="0"/>
        <v>13.06</v>
      </c>
      <c r="C17" s="4" t="str">
        <f t="shared" si="1"/>
        <v>13</v>
      </c>
      <c r="D17" s="5" t="str">
        <f t="shared" si="2"/>
        <v>06</v>
      </c>
      <c r="E17" s="6">
        <f t="shared" si="3"/>
        <v>2014</v>
      </c>
      <c r="F17" s="4">
        <f t="shared" si="4"/>
        <v>41803</v>
      </c>
      <c r="G17" s="4"/>
      <c r="H17" s="3">
        <v>166</v>
      </c>
      <c r="I17" s="7">
        <v>5.36</v>
      </c>
      <c r="J17" s="7">
        <v>4.0149999999999997</v>
      </c>
      <c r="K17" s="2">
        <f t="shared" si="5"/>
        <v>0.74906716417910435</v>
      </c>
    </row>
    <row r="18" spans="1:11" x14ac:dyDescent="0.25">
      <c r="A18" s="3" t="s">
        <v>28</v>
      </c>
      <c r="B18" s="4" t="str">
        <f t="shared" si="0"/>
        <v>19.06</v>
      </c>
      <c r="C18" s="4" t="str">
        <f t="shared" si="1"/>
        <v>19</v>
      </c>
      <c r="D18" s="5" t="str">
        <f t="shared" si="2"/>
        <v>06</v>
      </c>
      <c r="E18" s="6">
        <f t="shared" si="3"/>
        <v>2014</v>
      </c>
      <c r="F18" s="4">
        <f t="shared" si="4"/>
        <v>41809</v>
      </c>
      <c r="G18" s="4"/>
      <c r="H18" s="3">
        <v>159</v>
      </c>
      <c r="I18" s="7">
        <v>5.0199999999999996</v>
      </c>
      <c r="J18" s="7">
        <v>3.72</v>
      </c>
      <c r="K18" s="2">
        <f t="shared" si="5"/>
        <v>0.7410358565737053</v>
      </c>
    </row>
    <row r="19" spans="1:11" x14ac:dyDescent="0.25">
      <c r="A19" s="3" t="s">
        <v>29</v>
      </c>
      <c r="B19" s="4" t="str">
        <f t="shared" si="0"/>
        <v>26.06</v>
      </c>
      <c r="C19" s="4" t="str">
        <f t="shared" si="1"/>
        <v>26</v>
      </c>
      <c r="D19" s="5" t="str">
        <f t="shared" si="2"/>
        <v>06</v>
      </c>
      <c r="E19" s="6">
        <f t="shared" si="3"/>
        <v>2014</v>
      </c>
      <c r="F19" s="4">
        <f t="shared" si="4"/>
        <v>41816</v>
      </c>
      <c r="G19" s="4"/>
      <c r="H19" s="3">
        <v>158</v>
      </c>
      <c r="I19" s="7">
        <v>4.12</v>
      </c>
      <c r="J19" s="7">
        <v>3.0950000000000002</v>
      </c>
      <c r="K19" s="2">
        <f t="shared" si="5"/>
        <v>0.75121359223300976</v>
      </c>
    </row>
    <row r="20" spans="1:11" x14ac:dyDescent="0.25">
      <c r="A20" s="3" t="s">
        <v>30</v>
      </c>
      <c r="B20" s="4" t="str">
        <f t="shared" si="0"/>
        <v>01.07</v>
      </c>
      <c r="C20" s="4" t="str">
        <f t="shared" si="1"/>
        <v>01</v>
      </c>
      <c r="D20" s="5" t="str">
        <f t="shared" si="2"/>
        <v>07</v>
      </c>
      <c r="E20" s="6">
        <f t="shared" si="3"/>
        <v>2014</v>
      </c>
      <c r="F20" s="4">
        <f t="shared" si="4"/>
        <v>41821</v>
      </c>
      <c r="G20" s="4"/>
      <c r="H20" s="3">
        <v>168</v>
      </c>
      <c r="I20" s="7">
        <v>3.875</v>
      </c>
      <c r="J20" s="9" t="s">
        <v>31</v>
      </c>
      <c r="K20" s="2" t="e">
        <f t="shared" si="5"/>
        <v>#VALUE!</v>
      </c>
    </row>
    <row r="21" spans="1:11" x14ac:dyDescent="0.25">
      <c r="A21" s="3" t="s">
        <v>32</v>
      </c>
      <c r="B21" s="4" t="str">
        <f t="shared" si="0"/>
        <v>09.07</v>
      </c>
      <c r="C21" s="4" t="str">
        <f t="shared" si="1"/>
        <v>09</v>
      </c>
      <c r="D21" s="5" t="str">
        <f t="shared" si="2"/>
        <v>07</v>
      </c>
      <c r="E21" s="6">
        <f t="shared" si="3"/>
        <v>2014</v>
      </c>
      <c r="F21" s="4">
        <f t="shared" si="4"/>
        <v>41829</v>
      </c>
      <c r="G21" s="4"/>
      <c r="H21" s="3">
        <v>182</v>
      </c>
      <c r="I21" s="7">
        <v>4.1500000000000004</v>
      </c>
      <c r="J21" s="9" t="s">
        <v>31</v>
      </c>
      <c r="K21" s="2" t="e">
        <f t="shared" si="5"/>
        <v>#VALUE!</v>
      </c>
    </row>
    <row r="22" spans="1:11" x14ac:dyDescent="0.25">
      <c r="A22" s="3" t="s">
        <v>33</v>
      </c>
      <c r="B22" s="4" t="str">
        <f t="shared" si="0"/>
        <v>15.07</v>
      </c>
      <c r="C22" s="4" t="str">
        <f t="shared" si="1"/>
        <v>15</v>
      </c>
      <c r="D22" s="5" t="str">
        <f t="shared" si="2"/>
        <v>07</v>
      </c>
      <c r="E22" s="6">
        <f t="shared" si="3"/>
        <v>2014</v>
      </c>
      <c r="F22" s="4">
        <f t="shared" si="4"/>
        <v>41835</v>
      </c>
      <c r="G22" s="4"/>
      <c r="H22" s="3">
        <v>130</v>
      </c>
      <c r="I22" s="7">
        <v>3.86</v>
      </c>
      <c r="J22" s="9" t="s">
        <v>31</v>
      </c>
      <c r="K22" s="2" t="e">
        <f t="shared" si="5"/>
        <v>#VALUE!</v>
      </c>
    </row>
    <row r="23" spans="1:11" x14ac:dyDescent="0.25">
      <c r="A23" s="3" t="s">
        <v>34</v>
      </c>
      <c r="B23" s="4" t="str">
        <f t="shared" si="0"/>
        <v>22.07</v>
      </c>
      <c r="C23" s="4" t="str">
        <f t="shared" si="1"/>
        <v>22</v>
      </c>
      <c r="D23" s="5" t="str">
        <f t="shared" si="2"/>
        <v>07</v>
      </c>
      <c r="E23" s="6">
        <f t="shared" si="3"/>
        <v>2014</v>
      </c>
      <c r="F23" s="4">
        <f t="shared" si="4"/>
        <v>41842</v>
      </c>
      <c r="G23" s="4"/>
      <c r="H23" s="3">
        <v>188</v>
      </c>
      <c r="I23" s="7">
        <v>2.4</v>
      </c>
      <c r="J23" s="9" t="s">
        <v>31</v>
      </c>
      <c r="K23" s="2" t="e">
        <f t="shared" si="5"/>
        <v>#VALUE!</v>
      </c>
    </row>
    <row r="24" spans="1:11" x14ac:dyDescent="0.25">
      <c r="A24" s="3" t="s">
        <v>35</v>
      </c>
      <c r="B24" s="4" t="str">
        <f t="shared" si="0"/>
        <v>29.07</v>
      </c>
      <c r="C24" s="4" t="str">
        <f t="shared" si="1"/>
        <v>29</v>
      </c>
      <c r="D24" s="5" t="str">
        <f t="shared" si="2"/>
        <v>07</v>
      </c>
      <c r="E24" s="6">
        <f t="shared" si="3"/>
        <v>2014</v>
      </c>
      <c r="F24" s="4">
        <f t="shared" si="4"/>
        <v>41849</v>
      </c>
      <c r="G24" s="4"/>
      <c r="H24" s="3">
        <v>136</v>
      </c>
      <c r="I24" s="7">
        <v>3.52</v>
      </c>
      <c r="J24" s="7">
        <v>2.2549999999999999</v>
      </c>
      <c r="K24" s="2">
        <f t="shared" si="5"/>
        <v>0.640625</v>
      </c>
    </row>
    <row r="25" spans="1:11" x14ac:dyDescent="0.25">
      <c r="A25" s="3" t="s">
        <v>36</v>
      </c>
      <c r="B25" s="4" t="str">
        <f t="shared" si="0"/>
        <v>05.08</v>
      </c>
      <c r="C25" s="4" t="str">
        <f t="shared" si="1"/>
        <v>05</v>
      </c>
      <c r="D25" s="5" t="str">
        <f t="shared" si="2"/>
        <v>08</v>
      </c>
      <c r="E25" s="6">
        <f t="shared" si="3"/>
        <v>2014</v>
      </c>
      <c r="F25" s="4">
        <f t="shared" si="4"/>
        <v>41856</v>
      </c>
      <c r="G25" s="4"/>
      <c r="H25" s="3">
        <v>138</v>
      </c>
      <c r="I25" s="7">
        <v>3.05</v>
      </c>
      <c r="J25" s="7">
        <v>2.2799999999999998</v>
      </c>
      <c r="K25" s="2">
        <f t="shared" si="5"/>
        <v>0.74754098360655741</v>
      </c>
    </row>
    <row r="26" spans="1:11" x14ac:dyDescent="0.25">
      <c r="A26" s="3" t="s">
        <v>37</v>
      </c>
      <c r="B26" s="4" t="str">
        <f t="shared" si="0"/>
        <v>22.08</v>
      </c>
      <c r="C26" s="4" t="str">
        <f t="shared" si="1"/>
        <v>22</v>
      </c>
      <c r="D26" s="5" t="str">
        <f t="shared" si="2"/>
        <v>08</v>
      </c>
      <c r="E26" s="6">
        <f t="shared" si="3"/>
        <v>2014</v>
      </c>
      <c r="F26" s="4">
        <f t="shared" si="4"/>
        <v>41873</v>
      </c>
      <c r="G26" s="4"/>
      <c r="H26" s="3">
        <v>141</v>
      </c>
      <c r="I26" s="7">
        <v>3.11</v>
      </c>
      <c r="J26" s="7">
        <v>2.35</v>
      </c>
      <c r="K26" s="2">
        <f t="shared" si="5"/>
        <v>0.75562700964630236</v>
      </c>
    </row>
    <row r="27" spans="1:11" x14ac:dyDescent="0.25">
      <c r="A27" s="3" t="s">
        <v>38</v>
      </c>
      <c r="B27" s="4" t="str">
        <f t="shared" si="0"/>
        <v>27.08</v>
      </c>
      <c r="C27" s="4" t="str">
        <f t="shared" si="1"/>
        <v>27</v>
      </c>
      <c r="D27" s="5" t="str">
        <f t="shared" si="2"/>
        <v>08</v>
      </c>
      <c r="E27" s="6">
        <f t="shared" si="3"/>
        <v>2014</v>
      </c>
      <c r="F27" s="4">
        <f t="shared" si="4"/>
        <v>41878</v>
      </c>
      <c r="G27" s="4"/>
      <c r="H27" s="3">
        <v>155</v>
      </c>
      <c r="I27" s="7">
        <v>2.9649999999999999</v>
      </c>
      <c r="J27" s="7">
        <v>1.92</v>
      </c>
      <c r="K27" s="2">
        <f t="shared" si="5"/>
        <v>0.64755480607082627</v>
      </c>
    </row>
    <row r="28" spans="1:11" x14ac:dyDescent="0.25">
      <c r="A28" s="3" t="s">
        <v>39</v>
      </c>
      <c r="B28" s="4" t="str">
        <f t="shared" si="0"/>
        <v>03.09</v>
      </c>
      <c r="C28" s="4" t="str">
        <f t="shared" si="1"/>
        <v>03</v>
      </c>
      <c r="D28" s="5" t="str">
        <f t="shared" si="2"/>
        <v>09</v>
      </c>
      <c r="E28" s="6">
        <f t="shared" si="3"/>
        <v>2014</v>
      </c>
      <c r="F28" s="4">
        <f t="shared" si="4"/>
        <v>41885</v>
      </c>
      <c r="G28" s="4"/>
      <c r="H28" s="3">
        <v>144</v>
      </c>
      <c r="I28" s="7">
        <v>3.7450000000000001</v>
      </c>
      <c r="J28" s="7">
        <v>2.82</v>
      </c>
      <c r="K28" s="2">
        <f t="shared" si="5"/>
        <v>0.75300400534045386</v>
      </c>
    </row>
    <row r="29" spans="1:11" x14ac:dyDescent="0.25">
      <c r="A29" s="3" t="s">
        <v>40</v>
      </c>
      <c r="B29" s="4" t="str">
        <f t="shared" si="0"/>
        <v>12.09</v>
      </c>
      <c r="C29" s="4" t="str">
        <f t="shared" si="1"/>
        <v>12</v>
      </c>
      <c r="D29" s="5" t="str">
        <f t="shared" si="2"/>
        <v>09</v>
      </c>
      <c r="E29" s="6">
        <f t="shared" si="3"/>
        <v>2014</v>
      </c>
      <c r="F29" s="4">
        <f t="shared" si="4"/>
        <v>41894</v>
      </c>
      <c r="G29" s="4"/>
      <c r="H29" s="3">
        <v>184</v>
      </c>
      <c r="I29" s="7">
        <v>4.88</v>
      </c>
      <c r="J29" s="7">
        <v>3.7349999999999999</v>
      </c>
      <c r="K29" s="2">
        <f t="shared" si="5"/>
        <v>0.76536885245901642</v>
      </c>
    </row>
    <row r="30" spans="1:11" x14ac:dyDescent="0.25">
      <c r="A30" s="3" t="s">
        <v>41</v>
      </c>
      <c r="B30" s="4" t="str">
        <f t="shared" si="0"/>
        <v>19.09</v>
      </c>
      <c r="C30" s="4" t="str">
        <f t="shared" si="1"/>
        <v>19</v>
      </c>
      <c r="D30" s="5" t="str">
        <f t="shared" si="2"/>
        <v>09</v>
      </c>
      <c r="E30" s="6">
        <f t="shared" si="3"/>
        <v>2014</v>
      </c>
      <c r="F30" s="4">
        <f t="shared" si="4"/>
        <v>41901</v>
      </c>
      <c r="G30" s="4"/>
      <c r="H30" s="3">
        <v>180</v>
      </c>
      <c r="I30" s="7">
        <v>4.82</v>
      </c>
      <c r="J30" s="7">
        <v>3.67</v>
      </c>
      <c r="K30" s="2">
        <f t="shared" si="5"/>
        <v>0.7614107883817427</v>
      </c>
    </row>
    <row r="31" spans="1:11" x14ac:dyDescent="0.25">
      <c r="A31" s="3" t="s">
        <v>42</v>
      </c>
      <c r="B31" s="4" t="str">
        <f t="shared" si="0"/>
        <v>25.09</v>
      </c>
      <c r="C31" s="4" t="str">
        <f t="shared" si="1"/>
        <v>25</v>
      </c>
      <c r="D31" s="5" t="str">
        <f t="shared" si="2"/>
        <v>09</v>
      </c>
      <c r="E31" s="6">
        <f t="shared" si="3"/>
        <v>2014</v>
      </c>
      <c r="F31" s="4">
        <f t="shared" si="4"/>
        <v>41907</v>
      </c>
      <c r="G31" s="4"/>
      <c r="H31" s="3">
        <v>277</v>
      </c>
      <c r="I31" s="7">
        <v>5.42</v>
      </c>
      <c r="J31" s="7">
        <v>3.9950000000000001</v>
      </c>
      <c r="K31" s="2">
        <f t="shared" si="5"/>
        <v>0.73708487084870855</v>
      </c>
    </row>
    <row r="32" spans="1:11" x14ac:dyDescent="0.25">
      <c r="A32" s="3" t="s">
        <v>43</v>
      </c>
      <c r="B32" s="4" t="str">
        <f t="shared" si="0"/>
        <v>07.10</v>
      </c>
      <c r="C32" s="4" t="str">
        <f t="shared" si="1"/>
        <v>07</v>
      </c>
      <c r="D32" s="5" t="str">
        <f t="shared" si="2"/>
        <v>10</v>
      </c>
      <c r="E32" s="6">
        <f t="shared" si="3"/>
        <v>2014</v>
      </c>
      <c r="F32" s="4">
        <f t="shared" si="4"/>
        <v>41919</v>
      </c>
      <c r="G32" s="4"/>
      <c r="H32" s="3">
        <v>272</v>
      </c>
      <c r="I32" s="7">
        <v>6.09</v>
      </c>
      <c r="J32" s="7">
        <v>4.41</v>
      </c>
      <c r="K32" s="2">
        <f t="shared" si="5"/>
        <v>0.72413793103448276</v>
      </c>
    </row>
    <row r="33" spans="1:11" x14ac:dyDescent="0.25">
      <c r="A33" s="3" t="s">
        <v>44</v>
      </c>
      <c r="B33" s="4" t="str">
        <f t="shared" si="0"/>
        <v>23.10</v>
      </c>
      <c r="C33" s="4" t="str">
        <f t="shared" si="1"/>
        <v>23</v>
      </c>
      <c r="D33" s="5" t="str">
        <f t="shared" si="2"/>
        <v>10</v>
      </c>
      <c r="E33" s="6">
        <f t="shared" si="3"/>
        <v>2014</v>
      </c>
      <c r="F33" s="4">
        <f t="shared" si="4"/>
        <v>41935</v>
      </c>
      <c r="G33" s="4"/>
      <c r="H33" s="3">
        <v>300</v>
      </c>
      <c r="I33" s="7">
        <v>5.27</v>
      </c>
      <c r="J33" s="7">
        <v>3.88</v>
      </c>
      <c r="K33" s="2">
        <f t="shared" si="5"/>
        <v>0.73624288425047446</v>
      </c>
    </row>
    <row r="34" spans="1:11" x14ac:dyDescent="0.25">
      <c r="A34" s="3" t="s">
        <v>45</v>
      </c>
      <c r="B34" s="4" t="str">
        <f t="shared" si="0"/>
        <v>30.10</v>
      </c>
      <c r="C34" s="4" t="str">
        <f t="shared" si="1"/>
        <v>30</v>
      </c>
      <c r="D34" s="5" t="str">
        <f t="shared" si="2"/>
        <v>10</v>
      </c>
      <c r="E34" s="6">
        <f t="shared" si="3"/>
        <v>2014</v>
      </c>
      <c r="F34" s="4">
        <f t="shared" si="4"/>
        <v>41942</v>
      </c>
      <c r="G34" s="4"/>
      <c r="H34" s="3">
        <v>325</v>
      </c>
      <c r="I34" s="7">
        <v>5.54</v>
      </c>
      <c r="J34" s="7">
        <v>4.09</v>
      </c>
      <c r="K34" s="2">
        <f t="shared" si="5"/>
        <v>0.73826714801444038</v>
      </c>
    </row>
    <row r="35" spans="1:11" x14ac:dyDescent="0.25">
      <c r="A35" s="3" t="s">
        <v>46</v>
      </c>
      <c r="B35" s="4" t="str">
        <f t="shared" si="0"/>
        <v>05.11</v>
      </c>
      <c r="C35" s="4" t="str">
        <f t="shared" si="1"/>
        <v>05</v>
      </c>
      <c r="D35" s="5" t="str">
        <f t="shared" si="2"/>
        <v>11</v>
      </c>
      <c r="E35" s="6">
        <f t="shared" si="3"/>
        <v>2014</v>
      </c>
      <c r="F35" s="4">
        <f t="shared" si="4"/>
        <v>41948</v>
      </c>
      <c r="G35" s="4"/>
      <c r="H35" s="3">
        <v>318</v>
      </c>
      <c r="I35" s="7">
        <v>5.6</v>
      </c>
      <c r="J35" s="7">
        <v>4.12</v>
      </c>
      <c r="K35" s="2">
        <f t="shared" si="5"/>
        <v>0.73571428571428577</v>
      </c>
    </row>
    <row r="36" spans="1:11" x14ac:dyDescent="0.25">
      <c r="A36" s="3" t="s">
        <v>47</v>
      </c>
      <c r="B36" s="4" t="str">
        <f t="shared" si="0"/>
        <v>12.11</v>
      </c>
      <c r="C36" s="4" t="str">
        <f t="shared" si="1"/>
        <v>12</v>
      </c>
      <c r="D36" s="5" t="str">
        <f t="shared" si="2"/>
        <v>11</v>
      </c>
      <c r="E36" s="6">
        <f t="shared" si="3"/>
        <v>2014</v>
      </c>
      <c r="F36" s="4">
        <f t="shared" si="4"/>
        <v>41955</v>
      </c>
      <c r="G36" s="4"/>
      <c r="H36" s="3">
        <v>297</v>
      </c>
      <c r="I36" s="7">
        <v>5.53</v>
      </c>
      <c r="J36" s="7">
        <v>4.0750000000000002</v>
      </c>
      <c r="K36" s="2">
        <f t="shared" si="5"/>
        <v>0.7368896925858951</v>
      </c>
    </row>
    <row r="37" spans="1:11" x14ac:dyDescent="0.25">
      <c r="A37" s="3" t="s">
        <v>48</v>
      </c>
      <c r="B37" s="4" t="str">
        <f t="shared" si="0"/>
        <v>20.11</v>
      </c>
      <c r="C37" s="4" t="str">
        <f t="shared" si="1"/>
        <v>20</v>
      </c>
      <c r="D37" s="5" t="str">
        <f t="shared" si="2"/>
        <v>11</v>
      </c>
      <c r="E37" s="6">
        <f t="shared" si="3"/>
        <v>2014</v>
      </c>
      <c r="F37" s="4">
        <f t="shared" si="4"/>
        <v>41963</v>
      </c>
      <c r="G37" s="4"/>
      <c r="H37" s="3">
        <v>314</v>
      </c>
      <c r="I37" s="7">
        <v>5.66</v>
      </c>
      <c r="J37" s="7">
        <v>4.2249999999999996</v>
      </c>
      <c r="K37" s="2">
        <f t="shared" si="5"/>
        <v>0.74646643109540622</v>
      </c>
    </row>
    <row r="38" spans="1:11" x14ac:dyDescent="0.25">
      <c r="A38" s="3" t="s">
        <v>49</v>
      </c>
      <c r="B38" s="4" t="str">
        <f t="shared" si="0"/>
        <v>26.11</v>
      </c>
      <c r="C38" s="4" t="str">
        <f t="shared" si="1"/>
        <v>26</v>
      </c>
      <c r="D38" s="5" t="str">
        <f t="shared" si="2"/>
        <v>11</v>
      </c>
      <c r="E38" s="6">
        <f t="shared" si="3"/>
        <v>2014</v>
      </c>
      <c r="F38" s="4">
        <f t="shared" si="4"/>
        <v>41969</v>
      </c>
      <c r="G38" s="4"/>
      <c r="H38" s="3">
        <v>182</v>
      </c>
      <c r="I38" s="7">
        <v>5.49</v>
      </c>
      <c r="J38" s="7">
        <v>3.94</v>
      </c>
      <c r="K38" s="2">
        <f t="shared" si="5"/>
        <v>0.71766848816029138</v>
      </c>
    </row>
    <row r="39" spans="1:11" x14ac:dyDescent="0.25">
      <c r="A39" s="3" t="s">
        <v>50</v>
      </c>
      <c r="B39" s="4" t="str">
        <f t="shared" si="0"/>
        <v>04.12</v>
      </c>
      <c r="C39" s="4" t="str">
        <f t="shared" si="1"/>
        <v>04</v>
      </c>
      <c r="D39" s="5" t="str">
        <f t="shared" si="2"/>
        <v>12</v>
      </c>
      <c r="E39" s="6">
        <f t="shared" si="3"/>
        <v>2014</v>
      </c>
      <c r="F39" s="4">
        <f t="shared" si="4"/>
        <v>41977</v>
      </c>
      <c r="G39" s="4"/>
      <c r="H39" s="3">
        <v>184</v>
      </c>
      <c r="I39" s="7">
        <v>5.6950000000000003</v>
      </c>
      <c r="J39" s="7">
        <v>4.1449999999999996</v>
      </c>
      <c r="K39" s="2">
        <f t="shared" si="5"/>
        <v>0.72783143107989456</v>
      </c>
    </row>
    <row r="40" spans="1:11" x14ac:dyDescent="0.25">
      <c r="A40" s="3" t="s">
        <v>51</v>
      </c>
      <c r="B40" s="4" t="str">
        <f t="shared" si="0"/>
        <v>09.12</v>
      </c>
      <c r="C40" s="4" t="str">
        <f t="shared" si="1"/>
        <v>09</v>
      </c>
      <c r="D40" s="5" t="str">
        <f t="shared" si="2"/>
        <v>12</v>
      </c>
      <c r="E40" s="6">
        <f t="shared" si="3"/>
        <v>2014</v>
      </c>
      <c r="F40" s="4">
        <f t="shared" si="4"/>
        <v>41982</v>
      </c>
      <c r="G40" s="4"/>
      <c r="H40" s="3">
        <v>183</v>
      </c>
      <c r="I40" s="7">
        <v>5.47</v>
      </c>
      <c r="J40" s="7">
        <v>3.915</v>
      </c>
      <c r="K40" s="2">
        <f t="shared" si="5"/>
        <v>0.71572212065813534</v>
      </c>
    </row>
    <row r="41" spans="1:11" x14ac:dyDescent="0.25">
      <c r="A41" s="3" t="s">
        <v>52</v>
      </c>
      <c r="B41" s="4" t="str">
        <f t="shared" si="0"/>
        <v>17.12</v>
      </c>
      <c r="C41" s="4" t="str">
        <f t="shared" si="1"/>
        <v>17</v>
      </c>
      <c r="D41" s="5" t="str">
        <f t="shared" si="2"/>
        <v>12</v>
      </c>
      <c r="E41" s="6">
        <f t="shared" si="3"/>
        <v>2014</v>
      </c>
      <c r="F41" s="4">
        <f t="shared" si="4"/>
        <v>41990</v>
      </c>
      <c r="G41" s="4"/>
      <c r="H41" s="3">
        <v>171</v>
      </c>
      <c r="I41" s="7">
        <v>5.13</v>
      </c>
      <c r="J41" s="7">
        <v>3.7650000000000001</v>
      </c>
      <c r="K41" s="2">
        <f t="shared" si="5"/>
        <v>0.73391812865497075</v>
      </c>
    </row>
    <row r="42" spans="1:11" x14ac:dyDescent="0.25">
      <c r="A42" s="3" t="s">
        <v>53</v>
      </c>
      <c r="B42" s="4" t="str">
        <f t="shared" si="0"/>
        <v>21.01</v>
      </c>
      <c r="C42" s="4" t="str">
        <f t="shared" si="1"/>
        <v>21</v>
      </c>
      <c r="D42" s="5" t="str">
        <f t="shared" si="2"/>
        <v>01</v>
      </c>
      <c r="E42" s="6">
        <f t="shared" si="3"/>
        <v>2015</v>
      </c>
      <c r="F42" s="4">
        <f t="shared" si="4"/>
        <v>42025</v>
      </c>
      <c r="G42" s="4"/>
      <c r="H42" s="3">
        <v>159</v>
      </c>
      <c r="I42" s="7">
        <v>3.45</v>
      </c>
      <c r="J42" s="7">
        <v>2.4849999999999999</v>
      </c>
      <c r="K42" s="2">
        <f t="shared" si="5"/>
        <v>0.72028985507246368</v>
      </c>
    </row>
    <row r="43" spans="1:11" x14ac:dyDescent="0.25">
      <c r="A43" s="3" t="s">
        <v>54</v>
      </c>
      <c r="B43" s="4" t="str">
        <f t="shared" si="0"/>
        <v>29.01</v>
      </c>
      <c r="C43" s="4" t="str">
        <f t="shared" si="1"/>
        <v>29</v>
      </c>
      <c r="D43" s="5" t="str">
        <f t="shared" si="2"/>
        <v>01</v>
      </c>
      <c r="E43" s="6">
        <f t="shared" si="3"/>
        <v>2015</v>
      </c>
      <c r="F43" s="4">
        <f t="shared" si="4"/>
        <v>42033</v>
      </c>
      <c r="G43" s="4"/>
      <c r="H43" s="3">
        <v>174</v>
      </c>
      <c r="I43" s="7">
        <v>4.59</v>
      </c>
      <c r="J43" s="7">
        <v>3.3149999999999999</v>
      </c>
      <c r="K43" s="2">
        <f t="shared" si="5"/>
        <v>0.72222222222222221</v>
      </c>
    </row>
    <row r="44" spans="1:11" x14ac:dyDescent="0.25">
      <c r="A44" s="3" t="s">
        <v>55</v>
      </c>
      <c r="B44" s="4" t="str">
        <f t="shared" si="0"/>
        <v>05.02</v>
      </c>
      <c r="C44" s="4" t="str">
        <f t="shared" si="1"/>
        <v>05</v>
      </c>
      <c r="D44" s="5" t="str">
        <f t="shared" si="2"/>
        <v>02</v>
      </c>
      <c r="E44" s="6">
        <f t="shared" si="3"/>
        <v>2015</v>
      </c>
      <c r="F44" s="4">
        <f t="shared" si="4"/>
        <v>42040</v>
      </c>
      <c r="G44" s="4"/>
      <c r="H44" s="3">
        <v>175</v>
      </c>
      <c r="I44" s="7">
        <v>4.5599999999999996</v>
      </c>
      <c r="J44" s="7">
        <v>3.25</v>
      </c>
      <c r="K44" s="2">
        <f t="shared" si="5"/>
        <v>0.71271929824561409</v>
      </c>
    </row>
    <row r="45" spans="1:11" x14ac:dyDescent="0.25">
      <c r="A45" s="3" t="s">
        <v>56</v>
      </c>
      <c r="B45" s="4" t="str">
        <f t="shared" si="0"/>
        <v>18.02</v>
      </c>
      <c r="C45" s="4" t="str">
        <f t="shared" si="1"/>
        <v>18</v>
      </c>
      <c r="D45" s="5" t="str">
        <f t="shared" si="2"/>
        <v>02</v>
      </c>
      <c r="E45" s="6">
        <f t="shared" si="3"/>
        <v>2015</v>
      </c>
      <c r="F45" s="4">
        <f t="shared" si="4"/>
        <v>42053</v>
      </c>
      <c r="G45" s="4"/>
      <c r="H45" s="3">
        <v>177</v>
      </c>
      <c r="I45" s="7">
        <v>4.53</v>
      </c>
      <c r="J45" s="7">
        <v>3.25</v>
      </c>
      <c r="K45" s="2">
        <f t="shared" si="5"/>
        <v>0.717439293598234</v>
      </c>
    </row>
    <row r="46" spans="1:11" x14ac:dyDescent="0.25">
      <c r="A46" s="3" t="s">
        <v>57</v>
      </c>
      <c r="B46" s="4" t="str">
        <f t="shared" si="0"/>
        <v>25.02</v>
      </c>
      <c r="C46" s="4" t="str">
        <f t="shared" si="1"/>
        <v>25</v>
      </c>
      <c r="D46" s="5" t="str">
        <f t="shared" si="2"/>
        <v>02</v>
      </c>
      <c r="E46" s="6">
        <f t="shared" si="3"/>
        <v>2015</v>
      </c>
      <c r="F46" s="4">
        <f t="shared" si="4"/>
        <v>42060</v>
      </c>
      <c r="G46" s="4"/>
      <c r="H46" s="3">
        <v>188</v>
      </c>
      <c r="I46" s="7">
        <v>4.51</v>
      </c>
      <c r="J46" s="7">
        <v>3.3</v>
      </c>
      <c r="K46" s="2">
        <f t="shared" si="5"/>
        <v>0.73170731707317072</v>
      </c>
    </row>
    <row r="47" spans="1:11" x14ac:dyDescent="0.25">
      <c r="A47" s="3" t="s">
        <v>58</v>
      </c>
      <c r="B47" s="4" t="str">
        <f t="shared" si="0"/>
        <v>05.03</v>
      </c>
      <c r="C47" s="4" t="str">
        <f t="shared" si="1"/>
        <v>05</v>
      </c>
      <c r="D47" s="5" t="str">
        <f t="shared" si="2"/>
        <v>03</v>
      </c>
      <c r="E47" s="6">
        <f t="shared" si="3"/>
        <v>2015</v>
      </c>
      <c r="F47" s="4">
        <f t="shared" si="4"/>
        <v>42068</v>
      </c>
      <c r="G47" s="4"/>
      <c r="H47" s="3">
        <v>187</v>
      </c>
      <c r="I47" s="7">
        <v>4.54</v>
      </c>
      <c r="J47" s="7">
        <v>3.3050000000000002</v>
      </c>
      <c r="K47" s="2">
        <f t="shared" si="5"/>
        <v>0.72797356828193838</v>
      </c>
    </row>
    <row r="48" spans="1:11" x14ac:dyDescent="0.25">
      <c r="A48" s="3" t="s">
        <v>59</v>
      </c>
      <c r="B48" s="4" t="str">
        <f t="shared" si="0"/>
        <v>12.03</v>
      </c>
      <c r="C48" s="4" t="str">
        <f t="shared" si="1"/>
        <v>12</v>
      </c>
      <c r="D48" s="5" t="str">
        <f t="shared" si="2"/>
        <v>03</v>
      </c>
      <c r="E48" s="6">
        <f t="shared" si="3"/>
        <v>2015</v>
      </c>
      <c r="F48" s="4">
        <f t="shared" si="4"/>
        <v>42075</v>
      </c>
      <c r="G48" s="4"/>
      <c r="H48" s="3">
        <v>170</v>
      </c>
      <c r="I48" s="7">
        <v>4.9950000000000001</v>
      </c>
      <c r="J48" s="7">
        <v>3.64</v>
      </c>
      <c r="K48" s="2">
        <f t="shared" si="5"/>
        <v>0.72872872872872874</v>
      </c>
    </row>
    <row r="49" spans="1:11" x14ac:dyDescent="0.25">
      <c r="A49" s="3" t="s">
        <v>60</v>
      </c>
      <c r="B49" s="4" t="str">
        <f t="shared" si="0"/>
        <v>20.03</v>
      </c>
      <c r="C49" s="4" t="str">
        <f t="shared" si="1"/>
        <v>20</v>
      </c>
      <c r="D49" s="5" t="str">
        <f t="shared" si="2"/>
        <v>03</v>
      </c>
      <c r="E49" s="6">
        <f t="shared" si="3"/>
        <v>2015</v>
      </c>
      <c r="F49" s="4">
        <f t="shared" si="4"/>
        <v>42083</v>
      </c>
      <c r="G49" s="4"/>
      <c r="H49" s="3">
        <v>165</v>
      </c>
      <c r="I49" s="7">
        <v>4.8600000000000003</v>
      </c>
      <c r="J49" s="7">
        <v>3.5249999999999999</v>
      </c>
      <c r="K49" s="2">
        <f t="shared" si="5"/>
        <v>0.72530864197530853</v>
      </c>
    </row>
    <row r="50" spans="1:11" x14ac:dyDescent="0.25">
      <c r="A50" s="3" t="s">
        <v>61</v>
      </c>
      <c r="B50" s="4" t="str">
        <f t="shared" si="0"/>
        <v>25.03</v>
      </c>
      <c r="C50" s="4" t="str">
        <f t="shared" si="1"/>
        <v>25</v>
      </c>
      <c r="D50" s="5" t="str">
        <f t="shared" si="2"/>
        <v>03</v>
      </c>
      <c r="E50" s="6">
        <f t="shared" si="3"/>
        <v>2015</v>
      </c>
      <c r="F50" s="4">
        <f t="shared" si="4"/>
        <v>42088</v>
      </c>
      <c r="G50" s="4"/>
      <c r="H50" s="3">
        <v>190</v>
      </c>
      <c r="I50" s="7">
        <v>4.7350000000000003</v>
      </c>
      <c r="J50" s="7">
        <v>3.4350000000000001</v>
      </c>
      <c r="K50" s="2">
        <f t="shared" si="5"/>
        <v>0.72544878563885951</v>
      </c>
    </row>
    <row r="51" spans="1:11" x14ac:dyDescent="0.25">
      <c r="A51" s="3" t="s">
        <v>62</v>
      </c>
      <c r="B51" s="4" t="str">
        <f t="shared" si="0"/>
        <v>07.04</v>
      </c>
      <c r="C51" s="4" t="str">
        <f t="shared" si="1"/>
        <v>07</v>
      </c>
      <c r="D51" s="5" t="str">
        <f t="shared" si="2"/>
        <v>04</v>
      </c>
      <c r="E51" s="6">
        <f t="shared" si="3"/>
        <v>2015</v>
      </c>
      <c r="F51" s="4">
        <f t="shared" si="4"/>
        <v>42101</v>
      </c>
      <c r="G51" s="4"/>
      <c r="H51" s="3">
        <v>175</v>
      </c>
      <c r="I51" s="7">
        <v>4.5650000000000004</v>
      </c>
      <c r="J51" s="7">
        <v>3.29</v>
      </c>
      <c r="K51" s="2">
        <f t="shared" si="5"/>
        <v>0.72070098576122665</v>
      </c>
    </row>
    <row r="52" spans="1:11" x14ac:dyDescent="0.25">
      <c r="A52" s="3" t="s">
        <v>63</v>
      </c>
      <c r="B52" s="4" t="str">
        <f t="shared" si="0"/>
        <v>16.04</v>
      </c>
      <c r="C52" s="4" t="str">
        <f t="shared" si="1"/>
        <v>16</v>
      </c>
      <c r="D52" s="5" t="str">
        <f t="shared" si="2"/>
        <v>04</v>
      </c>
      <c r="E52" s="6">
        <f t="shared" si="3"/>
        <v>2015</v>
      </c>
      <c r="F52" s="4">
        <f t="shared" si="4"/>
        <v>42110</v>
      </c>
      <c r="G52" s="4"/>
      <c r="H52" s="3">
        <v>167</v>
      </c>
      <c r="I52" s="7">
        <v>4.78</v>
      </c>
      <c r="J52" s="7">
        <v>3.48</v>
      </c>
      <c r="K52" s="2">
        <f t="shared" si="5"/>
        <v>0.72803347280334729</v>
      </c>
    </row>
    <row r="53" spans="1:11" x14ac:dyDescent="0.25">
      <c r="A53" s="3" t="s">
        <v>64</v>
      </c>
      <c r="B53" s="4" t="str">
        <f t="shared" si="0"/>
        <v>22.04</v>
      </c>
      <c r="C53" s="4" t="str">
        <f t="shared" si="1"/>
        <v>22</v>
      </c>
      <c r="D53" s="5" t="str">
        <f t="shared" si="2"/>
        <v>04</v>
      </c>
      <c r="E53" s="6">
        <f t="shared" si="3"/>
        <v>2015</v>
      </c>
      <c r="F53" s="4">
        <f t="shared" si="4"/>
        <v>42116</v>
      </c>
      <c r="G53" s="4"/>
      <c r="H53" s="3">
        <v>172</v>
      </c>
      <c r="I53" s="7">
        <v>4.63</v>
      </c>
      <c r="J53" s="7">
        <v>3.335</v>
      </c>
      <c r="K53" s="2">
        <f t="shared" si="5"/>
        <v>0.72030237580993517</v>
      </c>
    </row>
    <row r="54" spans="1:11" x14ac:dyDescent="0.25">
      <c r="A54" s="3" t="s">
        <v>65</v>
      </c>
      <c r="B54" s="4" t="str">
        <f t="shared" si="0"/>
        <v>28.04</v>
      </c>
      <c r="C54" s="4" t="str">
        <f t="shared" si="1"/>
        <v>28</v>
      </c>
      <c r="D54" s="5" t="str">
        <f t="shared" si="2"/>
        <v>04</v>
      </c>
      <c r="E54" s="6">
        <f t="shared" si="3"/>
        <v>2015</v>
      </c>
      <c r="F54" s="4">
        <f t="shared" si="4"/>
        <v>42122</v>
      </c>
      <c r="G54" s="4"/>
      <c r="H54" s="3">
        <v>162</v>
      </c>
      <c r="I54" s="7">
        <v>4.9249999999999998</v>
      </c>
      <c r="J54" s="7">
        <v>3.645</v>
      </c>
      <c r="K54" s="2">
        <f t="shared" si="5"/>
        <v>0.74010152284263964</v>
      </c>
    </row>
    <row r="55" spans="1:11" x14ac:dyDescent="0.25">
      <c r="A55" s="3" t="s">
        <v>66</v>
      </c>
      <c r="B55" s="4" t="str">
        <f t="shared" si="0"/>
        <v>05.05</v>
      </c>
      <c r="C55" s="4" t="str">
        <f t="shared" si="1"/>
        <v>05</v>
      </c>
      <c r="D55" s="5" t="str">
        <f t="shared" si="2"/>
        <v>05</v>
      </c>
      <c r="E55" s="6">
        <f t="shared" si="3"/>
        <v>2015</v>
      </c>
      <c r="F55" s="4">
        <f t="shared" si="4"/>
        <v>42129</v>
      </c>
      <c r="G55" s="4"/>
      <c r="H55" s="3">
        <v>173</v>
      </c>
      <c r="I55" s="7">
        <v>3.75</v>
      </c>
      <c r="J55" s="7">
        <v>2.83</v>
      </c>
      <c r="K55" s="2">
        <f t="shared" si="5"/>
        <v>0.75466666666666671</v>
      </c>
    </row>
    <row r="56" spans="1:11" x14ac:dyDescent="0.25">
      <c r="A56" s="3" t="s">
        <v>67</v>
      </c>
      <c r="B56" s="4" t="str">
        <f t="shared" si="0"/>
        <v>13.05</v>
      </c>
      <c r="C56" s="4" t="str">
        <f t="shared" si="1"/>
        <v>13</v>
      </c>
      <c r="D56" s="5" t="str">
        <f t="shared" si="2"/>
        <v>05</v>
      </c>
      <c r="E56" s="6">
        <f t="shared" si="3"/>
        <v>2015</v>
      </c>
      <c r="F56" s="4">
        <f t="shared" si="4"/>
        <v>42137</v>
      </c>
      <c r="G56" s="4"/>
      <c r="H56" s="3">
        <v>163</v>
      </c>
      <c r="I56" s="7">
        <v>5.375</v>
      </c>
      <c r="J56" s="7">
        <v>3.9550000000000001</v>
      </c>
      <c r="K56" s="2">
        <f t="shared" si="5"/>
        <v>0.73581395348837209</v>
      </c>
    </row>
    <row r="57" spans="1:11" x14ac:dyDescent="0.25">
      <c r="A57" s="3" t="s">
        <v>68</v>
      </c>
      <c r="B57" s="4" t="str">
        <f t="shared" si="0"/>
        <v>19.05</v>
      </c>
      <c r="C57" s="4" t="str">
        <f t="shared" si="1"/>
        <v>19</v>
      </c>
      <c r="D57" s="5" t="str">
        <f t="shared" si="2"/>
        <v>05</v>
      </c>
      <c r="E57" s="6">
        <f t="shared" si="3"/>
        <v>2015</v>
      </c>
      <c r="F57" s="4">
        <f t="shared" si="4"/>
        <v>42143</v>
      </c>
      <c r="G57" s="4"/>
      <c r="H57" s="3">
        <v>143</v>
      </c>
      <c r="I57" s="7">
        <v>3.84</v>
      </c>
      <c r="J57" s="7">
        <v>2.87</v>
      </c>
      <c r="K57" s="2">
        <f t="shared" si="5"/>
        <v>0.74739583333333337</v>
      </c>
    </row>
    <row r="58" spans="1:11" x14ac:dyDescent="0.25">
      <c r="A58" s="3" t="s">
        <v>69</v>
      </c>
      <c r="B58" s="4" t="str">
        <f t="shared" si="0"/>
        <v>28.05</v>
      </c>
      <c r="C58" s="4" t="str">
        <f t="shared" si="1"/>
        <v>28</v>
      </c>
      <c r="D58" s="5" t="str">
        <f t="shared" si="2"/>
        <v>05</v>
      </c>
      <c r="E58" s="6">
        <f t="shared" si="3"/>
        <v>2015</v>
      </c>
      <c r="F58" s="4">
        <f t="shared" si="4"/>
        <v>42152</v>
      </c>
      <c r="G58" s="4"/>
      <c r="H58" s="3">
        <v>147</v>
      </c>
      <c r="I58" s="7">
        <v>4.41</v>
      </c>
      <c r="J58" s="7">
        <v>3.24</v>
      </c>
      <c r="K58" s="2">
        <f t="shared" si="5"/>
        <v>0.73469387755102045</v>
      </c>
    </row>
    <row r="59" spans="1:11" x14ac:dyDescent="0.25">
      <c r="A59" s="3" t="s">
        <v>70</v>
      </c>
      <c r="B59" s="4" t="str">
        <f t="shared" si="0"/>
        <v>04.06</v>
      </c>
      <c r="C59" s="4" t="str">
        <f t="shared" si="1"/>
        <v>04</v>
      </c>
      <c r="D59" s="5" t="str">
        <f t="shared" si="2"/>
        <v>06</v>
      </c>
      <c r="E59" s="6">
        <f t="shared" si="3"/>
        <v>2015</v>
      </c>
      <c r="F59" s="4">
        <f t="shared" si="4"/>
        <v>42159</v>
      </c>
      <c r="G59" s="4"/>
      <c r="H59" s="3">
        <v>143</v>
      </c>
      <c r="I59" s="7">
        <v>4.88</v>
      </c>
      <c r="J59" s="7">
        <v>3.66</v>
      </c>
      <c r="K59" s="2">
        <f t="shared" si="5"/>
        <v>0.75</v>
      </c>
    </row>
    <row r="60" spans="1:11" x14ac:dyDescent="0.25">
      <c r="A60" s="3" t="s">
        <v>71</v>
      </c>
      <c r="B60" s="4" t="str">
        <f t="shared" si="0"/>
        <v>15.06</v>
      </c>
      <c r="C60" s="4" t="str">
        <f t="shared" si="1"/>
        <v>15</v>
      </c>
      <c r="D60" s="5" t="str">
        <f t="shared" si="2"/>
        <v>06</v>
      </c>
      <c r="E60" s="6">
        <f t="shared" si="3"/>
        <v>2015</v>
      </c>
      <c r="F60" s="4">
        <f t="shared" si="4"/>
        <v>42170</v>
      </c>
      <c r="G60" s="4"/>
      <c r="H60" s="3">
        <v>128</v>
      </c>
      <c r="I60" s="7">
        <v>3.915</v>
      </c>
      <c r="J60" s="7">
        <v>2.9449999999999998</v>
      </c>
      <c r="K60" s="2">
        <f t="shared" si="5"/>
        <v>0.7522349936143039</v>
      </c>
    </row>
    <row r="61" spans="1:11" x14ac:dyDescent="0.25">
      <c r="A61" s="3" t="s">
        <v>72</v>
      </c>
      <c r="B61" s="4" t="str">
        <f t="shared" si="0"/>
        <v>26.06</v>
      </c>
      <c r="C61" s="4" t="str">
        <f t="shared" si="1"/>
        <v>26</v>
      </c>
      <c r="D61" s="5" t="str">
        <f t="shared" si="2"/>
        <v>06</v>
      </c>
      <c r="E61" s="6">
        <f t="shared" si="3"/>
        <v>2015</v>
      </c>
      <c r="F61" s="4">
        <f t="shared" si="4"/>
        <v>42181</v>
      </c>
      <c r="G61" s="4"/>
      <c r="H61" s="3">
        <v>126</v>
      </c>
      <c r="I61" s="7">
        <v>3.97</v>
      </c>
      <c r="J61" s="7">
        <v>3.0150000000000001</v>
      </c>
      <c r="K61" s="2">
        <f t="shared" si="5"/>
        <v>0.75944584382871538</v>
      </c>
    </row>
    <row r="62" spans="1:11" x14ac:dyDescent="0.25">
      <c r="A62" s="3" t="s">
        <v>73</v>
      </c>
      <c r="B62" s="4" t="str">
        <f t="shared" si="0"/>
        <v>30.06</v>
      </c>
      <c r="C62" s="4" t="str">
        <f t="shared" si="1"/>
        <v>30</v>
      </c>
      <c r="D62" s="5" t="str">
        <f t="shared" si="2"/>
        <v>06</v>
      </c>
      <c r="E62" s="6">
        <f t="shared" si="3"/>
        <v>2015</v>
      </c>
      <c r="F62" s="4">
        <f t="shared" si="4"/>
        <v>42185</v>
      </c>
      <c r="G62" s="4"/>
      <c r="H62" s="3">
        <v>139</v>
      </c>
      <c r="I62" s="7">
        <v>1.873</v>
      </c>
      <c r="J62" s="7">
        <v>1.46</v>
      </c>
      <c r="K62" s="2">
        <f t="shared" si="5"/>
        <v>0.77949813134009605</v>
      </c>
    </row>
    <row r="63" spans="1:11" x14ac:dyDescent="0.25">
      <c r="A63" s="3" t="s">
        <v>74</v>
      </c>
      <c r="B63" s="4" t="str">
        <f t="shared" si="0"/>
        <v>14.07</v>
      </c>
      <c r="C63" s="4" t="str">
        <f t="shared" si="1"/>
        <v>14</v>
      </c>
      <c r="D63" s="5" t="str">
        <f t="shared" si="2"/>
        <v>07</v>
      </c>
      <c r="E63" s="6">
        <f t="shared" si="3"/>
        <v>2015</v>
      </c>
      <c r="F63" s="4">
        <f t="shared" si="4"/>
        <v>42199</v>
      </c>
      <c r="G63" s="4"/>
      <c r="H63" s="3">
        <v>106</v>
      </c>
      <c r="I63" s="7">
        <v>4.0670000000000002</v>
      </c>
      <c r="J63" s="7">
        <v>3.5169999999999999</v>
      </c>
      <c r="K63" s="2">
        <f t="shared" si="5"/>
        <v>0.86476518318170637</v>
      </c>
    </row>
    <row r="64" spans="1:11" x14ac:dyDescent="0.25">
      <c r="A64" s="3" t="s">
        <v>75</v>
      </c>
      <c r="B64" s="4" t="str">
        <f t="shared" si="0"/>
        <v>21.07</v>
      </c>
      <c r="C64" s="4" t="str">
        <f t="shared" si="1"/>
        <v>21</v>
      </c>
      <c r="D64" s="5" t="str">
        <f t="shared" si="2"/>
        <v>07</v>
      </c>
      <c r="E64" s="6">
        <f t="shared" si="3"/>
        <v>2015</v>
      </c>
      <c r="F64" s="4">
        <f t="shared" si="4"/>
        <v>42206</v>
      </c>
      <c r="G64" s="4"/>
      <c r="H64" s="3">
        <v>116</v>
      </c>
      <c r="I64" s="7">
        <v>3.867</v>
      </c>
      <c r="J64" s="9" t="s">
        <v>31</v>
      </c>
    </row>
    <row r="65" spans="1:11" x14ac:dyDescent="0.25">
      <c r="A65" s="3" t="s">
        <v>76</v>
      </c>
      <c r="B65" s="4" t="str">
        <f t="shared" si="0"/>
        <v>29.07</v>
      </c>
      <c r="C65" s="4" t="str">
        <f t="shared" si="1"/>
        <v>29</v>
      </c>
      <c r="D65" s="5" t="str">
        <f t="shared" si="2"/>
        <v>07</v>
      </c>
      <c r="E65" s="6">
        <f t="shared" si="3"/>
        <v>2015</v>
      </c>
      <c r="F65" s="4">
        <f t="shared" si="4"/>
        <v>42214</v>
      </c>
      <c r="G65" s="4"/>
      <c r="H65" s="3">
        <v>75</v>
      </c>
      <c r="I65" s="7">
        <v>4.7670000000000003</v>
      </c>
      <c r="J65" s="7">
        <v>3.593</v>
      </c>
      <c r="K65" s="2">
        <f t="shared" si="5"/>
        <v>0.75372351583805319</v>
      </c>
    </row>
    <row r="66" spans="1:11" x14ac:dyDescent="0.25">
      <c r="A66" s="3" t="s">
        <v>77</v>
      </c>
      <c r="B66" s="4" t="str">
        <f t="shared" si="0"/>
        <v>06.08</v>
      </c>
      <c r="C66" s="4" t="str">
        <f t="shared" si="1"/>
        <v>06</v>
      </c>
      <c r="D66" s="5" t="str">
        <f t="shared" si="2"/>
        <v>08</v>
      </c>
      <c r="E66" s="6">
        <f t="shared" si="3"/>
        <v>2015</v>
      </c>
      <c r="F66" s="4">
        <f t="shared" si="4"/>
        <v>42222</v>
      </c>
      <c r="G66" s="4"/>
      <c r="H66" s="3">
        <v>112</v>
      </c>
      <c r="I66" s="7">
        <v>3.0329999999999999</v>
      </c>
      <c r="J66" s="7">
        <v>2.4830000000000001</v>
      </c>
      <c r="K66" s="2">
        <f t="shared" si="5"/>
        <v>0.81866139136168814</v>
      </c>
    </row>
    <row r="67" spans="1:11" x14ac:dyDescent="0.25">
      <c r="A67" s="3" t="s">
        <v>78</v>
      </c>
      <c r="B67" s="4" t="str">
        <f t="shared" ref="B67:B117" si="6">LEFT(A67,5)</f>
        <v>13.08</v>
      </c>
      <c r="C67" s="4" t="str">
        <f t="shared" ref="C67:C117" si="7">LEFT(A67,2)</f>
        <v>13</v>
      </c>
      <c r="D67" s="5" t="str">
        <f t="shared" ref="D67:D117" si="8">RIGHT(B67,2)</f>
        <v>08</v>
      </c>
      <c r="E67" s="6">
        <f t="shared" ref="E67:E117" si="9">RIGHT(A67,2)+2000</f>
        <v>2015</v>
      </c>
      <c r="F67" s="4">
        <f t="shared" ref="F67:F114" si="10">DATE(E67,D67,C67)</f>
        <v>42229</v>
      </c>
      <c r="G67" s="4"/>
      <c r="H67" s="3">
        <v>101</v>
      </c>
      <c r="I67" s="7">
        <v>2.96</v>
      </c>
      <c r="J67" s="7">
        <v>2.2000000000000002</v>
      </c>
      <c r="K67" s="2">
        <f t="shared" ref="K67:K127" si="11">J67/I67</f>
        <v>0.74324324324324331</v>
      </c>
    </row>
    <row r="68" spans="1:11" x14ac:dyDescent="0.25">
      <c r="A68" s="3" t="s">
        <v>79</v>
      </c>
      <c r="B68" s="4" t="str">
        <f t="shared" si="6"/>
        <v>20.08</v>
      </c>
      <c r="C68" s="4" t="str">
        <f t="shared" si="7"/>
        <v>20</v>
      </c>
      <c r="D68" s="5" t="str">
        <f t="shared" si="8"/>
        <v>08</v>
      </c>
      <c r="E68" s="6">
        <f t="shared" si="9"/>
        <v>2015</v>
      </c>
      <c r="F68" s="4">
        <f t="shared" si="10"/>
        <v>42236</v>
      </c>
      <c r="G68" s="4"/>
      <c r="H68" s="3">
        <v>100</v>
      </c>
      <c r="I68" s="7">
        <v>2.5880000000000001</v>
      </c>
      <c r="J68" s="7">
        <v>1.976</v>
      </c>
      <c r="K68" s="2">
        <f t="shared" si="11"/>
        <v>0.7635239567233385</v>
      </c>
    </row>
    <row r="69" spans="1:11" x14ac:dyDescent="0.25">
      <c r="A69" s="3" t="s">
        <v>80</v>
      </c>
      <c r="B69" s="4" t="str">
        <f t="shared" si="6"/>
        <v>26.08</v>
      </c>
      <c r="C69" s="4" t="str">
        <f t="shared" si="7"/>
        <v>26</v>
      </c>
      <c r="D69" s="5" t="str">
        <f t="shared" si="8"/>
        <v>08</v>
      </c>
      <c r="E69" s="6">
        <f t="shared" si="9"/>
        <v>2015</v>
      </c>
      <c r="F69" s="4">
        <f t="shared" si="10"/>
        <v>42242</v>
      </c>
      <c r="G69" s="4"/>
      <c r="H69" s="3">
        <v>88</v>
      </c>
      <c r="I69" s="7">
        <v>2.1640000000000001</v>
      </c>
      <c r="J69" s="7">
        <v>1.68</v>
      </c>
      <c r="K69" s="2">
        <f t="shared" si="11"/>
        <v>0.77634011090573007</v>
      </c>
    </row>
    <row r="70" spans="1:11" x14ac:dyDescent="0.25">
      <c r="A70" s="3" t="s">
        <v>81</v>
      </c>
      <c r="B70" s="4" t="str">
        <f t="shared" si="6"/>
        <v>04.09</v>
      </c>
      <c r="C70" s="4" t="str">
        <f t="shared" si="7"/>
        <v>04</v>
      </c>
      <c r="D70" s="5" t="str">
        <f t="shared" si="8"/>
        <v>09</v>
      </c>
      <c r="E70" s="6">
        <f t="shared" si="9"/>
        <v>2015</v>
      </c>
      <c r="F70" s="4">
        <f t="shared" si="10"/>
        <v>42251</v>
      </c>
      <c r="G70" s="4"/>
      <c r="H70" s="3">
        <v>94</v>
      </c>
      <c r="I70" s="7">
        <v>2.032</v>
      </c>
      <c r="J70" s="7">
        <v>1.58</v>
      </c>
      <c r="K70" s="2">
        <f t="shared" si="11"/>
        <v>0.7775590551181103</v>
      </c>
    </row>
    <row r="71" spans="1:11" x14ac:dyDescent="0.25">
      <c r="A71" s="3" t="s">
        <v>82</v>
      </c>
      <c r="B71" s="4" t="str">
        <f t="shared" si="6"/>
        <v>16.09</v>
      </c>
      <c r="C71" s="4" t="str">
        <f t="shared" si="7"/>
        <v>16</v>
      </c>
      <c r="D71" s="5" t="str">
        <f t="shared" si="8"/>
        <v>09</v>
      </c>
      <c r="E71" s="6">
        <f t="shared" si="9"/>
        <v>2015</v>
      </c>
      <c r="F71" s="4">
        <f t="shared" si="10"/>
        <v>42263</v>
      </c>
      <c r="G71" s="4"/>
      <c r="H71" s="3">
        <v>94</v>
      </c>
      <c r="I71" s="3">
        <v>1.696</v>
      </c>
      <c r="J71" s="10">
        <v>1.3280000000000001</v>
      </c>
      <c r="K71" s="2">
        <f t="shared" si="11"/>
        <v>0.78301886792452835</v>
      </c>
    </row>
    <row r="72" spans="1:11" x14ac:dyDescent="0.25">
      <c r="A72" s="3" t="s">
        <v>83</v>
      </c>
      <c r="B72" s="4" t="str">
        <f t="shared" si="6"/>
        <v>24.09</v>
      </c>
      <c r="C72" s="4" t="str">
        <f t="shared" si="7"/>
        <v>24</v>
      </c>
      <c r="D72" s="5" t="str">
        <f t="shared" si="8"/>
        <v>09</v>
      </c>
      <c r="E72" s="6">
        <f t="shared" si="9"/>
        <v>2015</v>
      </c>
      <c r="F72" s="4">
        <f t="shared" si="10"/>
        <v>42271</v>
      </c>
      <c r="G72" s="4"/>
      <c r="H72" s="3">
        <v>112</v>
      </c>
      <c r="I72" s="7">
        <v>1.97</v>
      </c>
      <c r="J72" s="10">
        <v>1.54</v>
      </c>
      <c r="K72" s="2">
        <f t="shared" si="11"/>
        <v>0.78172588832487311</v>
      </c>
    </row>
    <row r="73" spans="1:11" x14ac:dyDescent="0.25">
      <c r="A73" s="3" t="s">
        <v>84</v>
      </c>
      <c r="B73" s="4" t="str">
        <f t="shared" si="6"/>
        <v>29.09</v>
      </c>
      <c r="C73" s="4" t="str">
        <f t="shared" si="7"/>
        <v>29</v>
      </c>
      <c r="D73" s="5" t="str">
        <f t="shared" si="8"/>
        <v>09</v>
      </c>
      <c r="E73" s="6">
        <f t="shared" si="9"/>
        <v>2015</v>
      </c>
      <c r="F73" s="4">
        <f t="shared" si="10"/>
        <v>42276</v>
      </c>
      <c r="G73" s="4"/>
      <c r="H73" s="3">
        <v>117</v>
      </c>
      <c r="I73" s="3">
        <v>2.3069999999999999</v>
      </c>
      <c r="J73" s="10">
        <v>1.827</v>
      </c>
      <c r="K73" s="2">
        <f t="shared" si="11"/>
        <v>0.7919375812743823</v>
      </c>
    </row>
    <row r="74" spans="1:11" x14ac:dyDescent="0.25">
      <c r="A74" s="3" t="s">
        <v>85</v>
      </c>
      <c r="B74" s="4" t="str">
        <f t="shared" si="6"/>
        <v>09.10</v>
      </c>
      <c r="C74" s="4" t="str">
        <f t="shared" si="7"/>
        <v>09</v>
      </c>
      <c r="D74" s="5" t="str">
        <f t="shared" si="8"/>
        <v>10</v>
      </c>
      <c r="E74" s="6">
        <f t="shared" si="9"/>
        <v>2015</v>
      </c>
      <c r="F74" s="4">
        <f t="shared" si="10"/>
        <v>42286</v>
      </c>
      <c r="G74" s="4"/>
      <c r="H74" s="3">
        <v>116</v>
      </c>
      <c r="I74" s="3">
        <v>1.9870000000000001</v>
      </c>
      <c r="J74" s="10">
        <v>1.6870000000000001</v>
      </c>
      <c r="K74" s="2">
        <f t="shared" si="11"/>
        <v>0.84901862103673875</v>
      </c>
    </row>
    <row r="75" spans="1:11" x14ac:dyDescent="0.25">
      <c r="A75" s="3" t="s">
        <v>86</v>
      </c>
      <c r="B75" s="4" t="str">
        <f t="shared" si="6"/>
        <v>13.10</v>
      </c>
      <c r="C75" s="4" t="str">
        <f t="shared" si="7"/>
        <v>13</v>
      </c>
      <c r="D75" s="5" t="str">
        <f t="shared" si="8"/>
        <v>10</v>
      </c>
      <c r="E75" s="6">
        <f t="shared" si="9"/>
        <v>2015</v>
      </c>
      <c r="F75" s="4">
        <f t="shared" si="10"/>
        <v>42290</v>
      </c>
      <c r="G75" s="4"/>
      <c r="H75" s="3">
        <v>146</v>
      </c>
      <c r="I75" s="3">
        <v>2.7469999999999999</v>
      </c>
      <c r="J75" s="10">
        <v>2.2069999999999999</v>
      </c>
      <c r="K75" s="2">
        <f t="shared" si="11"/>
        <v>0.8034219148161631</v>
      </c>
    </row>
    <row r="76" spans="1:11" x14ac:dyDescent="0.25">
      <c r="A76" s="3" t="s">
        <v>87</v>
      </c>
      <c r="B76" s="4" t="str">
        <f t="shared" si="6"/>
        <v>22.10</v>
      </c>
      <c r="C76" s="4" t="str">
        <f t="shared" si="7"/>
        <v>22</v>
      </c>
      <c r="D76" s="5" t="str">
        <f t="shared" si="8"/>
        <v>10</v>
      </c>
      <c r="E76" s="6">
        <f t="shared" si="9"/>
        <v>2015</v>
      </c>
      <c r="F76" s="4">
        <f t="shared" si="10"/>
        <v>42299</v>
      </c>
      <c r="G76" s="4"/>
      <c r="H76" s="3">
        <v>149</v>
      </c>
      <c r="I76" s="7">
        <v>3.28</v>
      </c>
      <c r="J76" s="10">
        <v>2.5329999999999999</v>
      </c>
      <c r="K76" s="2">
        <f t="shared" si="11"/>
        <v>0.77225609756097569</v>
      </c>
    </row>
    <row r="77" spans="1:11" x14ac:dyDescent="0.25">
      <c r="A77" s="3" t="s">
        <v>88</v>
      </c>
      <c r="B77" s="4" t="str">
        <f t="shared" si="6"/>
        <v>29.10</v>
      </c>
      <c r="C77" s="4" t="str">
        <f t="shared" si="7"/>
        <v>29</v>
      </c>
      <c r="D77" s="5" t="str">
        <f t="shared" si="8"/>
        <v>10</v>
      </c>
      <c r="E77" s="6">
        <f t="shared" si="9"/>
        <v>2015</v>
      </c>
      <c r="F77" s="4">
        <f t="shared" si="10"/>
        <v>42306</v>
      </c>
      <c r="G77" s="4"/>
      <c r="H77" s="3">
        <v>119</v>
      </c>
      <c r="I77" s="10">
        <v>3.7869999999999999</v>
      </c>
      <c r="J77" s="10">
        <v>3.0270000000000001</v>
      </c>
      <c r="K77" s="2">
        <f t="shared" si="11"/>
        <v>0.79931344071824673</v>
      </c>
    </row>
    <row r="78" spans="1:11" x14ac:dyDescent="0.25">
      <c r="A78" s="3" t="s">
        <v>89</v>
      </c>
      <c r="B78" s="4" t="str">
        <f t="shared" si="6"/>
        <v>12.11</v>
      </c>
      <c r="C78" s="4" t="str">
        <f t="shared" si="7"/>
        <v>12</v>
      </c>
      <c r="D78" s="5" t="str">
        <f t="shared" si="8"/>
        <v>11</v>
      </c>
      <c r="E78" s="6">
        <f t="shared" si="9"/>
        <v>2015</v>
      </c>
      <c r="F78" s="4">
        <f t="shared" si="10"/>
        <v>42320</v>
      </c>
      <c r="G78" s="4"/>
      <c r="H78" s="3">
        <v>146</v>
      </c>
      <c r="I78" s="10">
        <v>4.2830000000000004</v>
      </c>
      <c r="J78" s="10">
        <v>3.7669999999999999</v>
      </c>
      <c r="K78" s="2">
        <f t="shared" si="11"/>
        <v>0.87952369834228339</v>
      </c>
    </row>
    <row r="79" spans="1:11" x14ac:dyDescent="0.25">
      <c r="A79" s="3" t="s">
        <v>90</v>
      </c>
      <c r="B79" s="4" t="str">
        <f t="shared" si="6"/>
        <v>19.11</v>
      </c>
      <c r="C79" s="4" t="str">
        <f t="shared" si="7"/>
        <v>19</v>
      </c>
      <c r="D79" s="5" t="str">
        <f t="shared" si="8"/>
        <v>11</v>
      </c>
      <c r="E79" s="6">
        <f t="shared" si="9"/>
        <v>2015</v>
      </c>
      <c r="F79" s="4">
        <f t="shared" si="10"/>
        <v>42327</v>
      </c>
      <c r="G79" s="4"/>
      <c r="H79" s="3">
        <v>162</v>
      </c>
      <c r="I79" s="10">
        <v>3.867</v>
      </c>
      <c r="J79" s="10">
        <v>3.0470000000000002</v>
      </c>
      <c r="K79" s="2">
        <f t="shared" si="11"/>
        <v>0.78794931471424878</v>
      </c>
    </row>
    <row r="80" spans="1:11" x14ac:dyDescent="0.25">
      <c r="A80" s="3" t="s">
        <v>91</v>
      </c>
      <c r="B80" s="4" t="str">
        <f t="shared" si="6"/>
        <v>24.11</v>
      </c>
      <c r="C80" s="4" t="str">
        <f t="shared" si="7"/>
        <v>24</v>
      </c>
      <c r="D80" s="5" t="str">
        <f t="shared" si="8"/>
        <v>11</v>
      </c>
      <c r="E80" s="6">
        <f t="shared" si="9"/>
        <v>2015</v>
      </c>
      <c r="F80" s="4">
        <f t="shared" si="10"/>
        <v>42332</v>
      </c>
      <c r="G80" s="4"/>
      <c r="H80" s="3">
        <v>166</v>
      </c>
      <c r="I80" s="10">
        <v>4.7729999999999997</v>
      </c>
      <c r="J80" s="10">
        <v>3.68</v>
      </c>
      <c r="K80" s="2">
        <f t="shared" si="11"/>
        <v>0.77100356170123618</v>
      </c>
    </row>
    <row r="81" spans="1:11" x14ac:dyDescent="0.25">
      <c r="A81" s="3" t="s">
        <v>92</v>
      </c>
      <c r="B81" s="4" t="str">
        <f t="shared" si="6"/>
        <v>03.12</v>
      </c>
      <c r="C81" s="4" t="str">
        <f t="shared" si="7"/>
        <v>03</v>
      </c>
      <c r="D81" s="5" t="str">
        <f t="shared" si="8"/>
        <v>12</v>
      </c>
      <c r="E81" s="6">
        <f t="shared" si="9"/>
        <v>2015</v>
      </c>
      <c r="F81" s="4">
        <f t="shared" si="10"/>
        <v>42341</v>
      </c>
      <c r="G81" s="19">
        <f t="shared" ref="G81:G85" si="12">F81-$F$148</f>
        <v>-504</v>
      </c>
      <c r="H81" s="3">
        <v>164</v>
      </c>
      <c r="I81" s="10">
        <v>4.633</v>
      </c>
      <c r="J81" s="10">
        <v>3.7170000000000001</v>
      </c>
      <c r="K81" s="2">
        <f t="shared" si="11"/>
        <v>0.80228793438376866</v>
      </c>
    </row>
    <row r="82" spans="1:11" x14ac:dyDescent="0.25">
      <c r="A82" s="3" t="s">
        <v>93</v>
      </c>
      <c r="B82" s="4" t="str">
        <f t="shared" si="6"/>
        <v>07.12</v>
      </c>
      <c r="C82" s="4" t="str">
        <f t="shared" si="7"/>
        <v>07</v>
      </c>
      <c r="D82" s="5" t="str">
        <f t="shared" si="8"/>
        <v>12</v>
      </c>
      <c r="E82" s="6">
        <f t="shared" si="9"/>
        <v>2015</v>
      </c>
      <c r="F82" s="4">
        <f t="shared" si="10"/>
        <v>42345</v>
      </c>
      <c r="G82" s="19">
        <f t="shared" si="12"/>
        <v>-500</v>
      </c>
      <c r="H82" s="3">
        <v>169</v>
      </c>
      <c r="I82" s="10">
        <v>4.7830000000000004</v>
      </c>
      <c r="J82" s="10">
        <v>3.9</v>
      </c>
      <c r="K82" s="2">
        <f t="shared" si="11"/>
        <v>0.81538783190466224</v>
      </c>
    </row>
    <row r="83" spans="1:11" x14ac:dyDescent="0.25">
      <c r="A83" s="3" t="s">
        <v>94</v>
      </c>
      <c r="B83" s="4" t="str">
        <f t="shared" si="6"/>
        <v>15.12</v>
      </c>
      <c r="C83" s="4" t="str">
        <f t="shared" si="7"/>
        <v>15</v>
      </c>
      <c r="D83" s="5" t="str">
        <f t="shared" si="8"/>
        <v>12</v>
      </c>
      <c r="E83" s="6">
        <f t="shared" si="9"/>
        <v>2015</v>
      </c>
      <c r="F83" s="4">
        <f t="shared" si="10"/>
        <v>42353</v>
      </c>
      <c r="G83" s="19">
        <f t="shared" si="12"/>
        <v>-492</v>
      </c>
      <c r="H83" s="3">
        <v>185</v>
      </c>
      <c r="I83" s="10">
        <v>4.45</v>
      </c>
      <c r="J83" s="10">
        <v>3.6</v>
      </c>
      <c r="K83" s="2">
        <f t="shared" si="11"/>
        <v>0.8089887640449438</v>
      </c>
    </row>
    <row r="84" spans="1:11" x14ac:dyDescent="0.25">
      <c r="A84" s="3" t="s">
        <v>95</v>
      </c>
      <c r="B84" s="4" t="str">
        <f t="shared" si="6"/>
        <v>21.12</v>
      </c>
      <c r="C84" s="4" t="str">
        <f t="shared" si="7"/>
        <v>21</v>
      </c>
      <c r="D84" s="5" t="str">
        <f t="shared" si="8"/>
        <v>12</v>
      </c>
      <c r="E84" s="6">
        <f t="shared" si="9"/>
        <v>2015</v>
      </c>
      <c r="F84" s="4">
        <f t="shared" si="10"/>
        <v>42359</v>
      </c>
      <c r="G84" s="19">
        <f t="shared" si="12"/>
        <v>-486</v>
      </c>
      <c r="H84" s="3">
        <v>163</v>
      </c>
      <c r="I84" s="10">
        <v>4.6630000000000003</v>
      </c>
      <c r="J84" s="10">
        <v>3.738</v>
      </c>
      <c r="K84" s="2">
        <f t="shared" si="11"/>
        <v>0.80162985202659232</v>
      </c>
    </row>
    <row r="85" spans="1:11" x14ac:dyDescent="0.25">
      <c r="A85" s="3" t="s">
        <v>96</v>
      </c>
      <c r="B85" s="4" t="str">
        <f t="shared" si="6"/>
        <v>12.01</v>
      </c>
      <c r="C85" s="4" t="str">
        <f t="shared" si="7"/>
        <v>12</v>
      </c>
      <c r="D85" s="5" t="str">
        <f t="shared" si="8"/>
        <v>01</v>
      </c>
      <c r="E85" s="6">
        <f t="shared" si="9"/>
        <v>2016</v>
      </c>
      <c r="F85" s="4">
        <f t="shared" si="10"/>
        <v>42381</v>
      </c>
      <c r="G85" s="19">
        <f t="shared" si="12"/>
        <v>-464</v>
      </c>
      <c r="H85" s="3">
        <v>149</v>
      </c>
      <c r="I85" s="10">
        <v>4.4329999999999998</v>
      </c>
      <c r="J85" s="10">
        <v>3.5830000000000002</v>
      </c>
      <c r="K85" s="2">
        <f t="shared" si="11"/>
        <v>0.80825625986916316</v>
      </c>
    </row>
    <row r="86" spans="1:11" x14ac:dyDescent="0.25">
      <c r="A86" s="3" t="s">
        <v>97</v>
      </c>
      <c r="B86" s="4" t="str">
        <f t="shared" si="6"/>
        <v>20.01</v>
      </c>
      <c r="C86" s="4" t="str">
        <f t="shared" si="7"/>
        <v>20</v>
      </c>
      <c r="D86" s="5" t="str">
        <f t="shared" si="8"/>
        <v>01</v>
      </c>
      <c r="E86" s="6">
        <f t="shared" si="9"/>
        <v>2016</v>
      </c>
      <c r="F86" s="4">
        <f t="shared" si="10"/>
        <v>42389</v>
      </c>
      <c r="G86" s="19">
        <f>F86-$F$148</f>
        <v>-456</v>
      </c>
      <c r="H86" s="3">
        <v>192</v>
      </c>
      <c r="I86" s="10">
        <v>4.3</v>
      </c>
      <c r="J86" s="10">
        <v>3.45</v>
      </c>
      <c r="K86" s="2">
        <f t="shared" si="11"/>
        <v>0.80232558139534893</v>
      </c>
    </row>
    <row r="87" spans="1:11" x14ac:dyDescent="0.25">
      <c r="A87" s="3" t="s">
        <v>98</v>
      </c>
      <c r="B87" s="4" t="str">
        <f t="shared" si="6"/>
        <v>05.02</v>
      </c>
      <c r="C87" s="4" t="str">
        <f t="shared" si="7"/>
        <v>05</v>
      </c>
      <c r="D87" s="5" t="str">
        <f t="shared" si="8"/>
        <v>02</v>
      </c>
      <c r="E87" s="6">
        <f t="shared" si="9"/>
        <v>2016</v>
      </c>
      <c r="F87" s="4">
        <f t="shared" si="10"/>
        <v>42405</v>
      </c>
      <c r="G87" s="19">
        <f>F87-$F$148</f>
        <v>-440</v>
      </c>
      <c r="H87" s="3">
        <v>133</v>
      </c>
      <c r="I87" s="3">
        <v>4.8330000000000002</v>
      </c>
      <c r="J87" s="3">
        <v>3.9169999999999998</v>
      </c>
      <c r="K87" s="2">
        <f t="shared" si="11"/>
        <v>0.81046968756465954</v>
      </c>
    </row>
    <row r="88" spans="1:11" x14ac:dyDescent="0.25">
      <c r="A88" s="3" t="s">
        <v>99</v>
      </c>
      <c r="B88" s="4" t="str">
        <f t="shared" si="6"/>
        <v>12.02</v>
      </c>
      <c r="C88" s="4" t="str">
        <f t="shared" si="7"/>
        <v>12</v>
      </c>
      <c r="D88" s="5" t="str">
        <f t="shared" si="8"/>
        <v>02</v>
      </c>
      <c r="E88" s="6">
        <f t="shared" si="9"/>
        <v>2016</v>
      </c>
      <c r="F88" s="4">
        <f t="shared" si="10"/>
        <v>42412</v>
      </c>
      <c r="G88" s="19">
        <f>F88-$F$148</f>
        <v>-433</v>
      </c>
      <c r="H88" s="3">
        <v>154</v>
      </c>
      <c r="I88" s="7">
        <v>4.617</v>
      </c>
      <c r="J88" s="7">
        <v>3.45</v>
      </c>
      <c r="K88" s="2">
        <f t="shared" si="11"/>
        <v>0.74723846653671222</v>
      </c>
    </row>
    <row r="89" spans="1:11" x14ac:dyDescent="0.25">
      <c r="A89" s="3" t="s">
        <v>100</v>
      </c>
      <c r="B89" s="4" t="str">
        <f t="shared" si="6"/>
        <v>19.02</v>
      </c>
      <c r="C89" s="4" t="str">
        <f t="shared" si="7"/>
        <v>19</v>
      </c>
      <c r="D89" s="5" t="str">
        <f t="shared" si="8"/>
        <v>02</v>
      </c>
      <c r="E89" s="6">
        <f t="shared" si="9"/>
        <v>2016</v>
      </c>
      <c r="F89" s="4">
        <f t="shared" si="10"/>
        <v>42419</v>
      </c>
      <c r="G89" s="19">
        <f>F89-$F$148</f>
        <v>-426</v>
      </c>
      <c r="H89" s="3">
        <v>269</v>
      </c>
      <c r="I89" s="7">
        <v>2.7669999999999999</v>
      </c>
      <c r="J89" s="7">
        <v>2.15</v>
      </c>
      <c r="K89" s="2">
        <f t="shared" si="11"/>
        <v>0.7770148174918684</v>
      </c>
    </row>
    <row r="90" spans="1:11" x14ac:dyDescent="0.25">
      <c r="A90" s="3" t="s">
        <v>101</v>
      </c>
      <c r="B90" s="4" t="str">
        <f t="shared" si="6"/>
        <v>23.02</v>
      </c>
      <c r="C90" s="4" t="str">
        <f t="shared" si="7"/>
        <v>23</v>
      </c>
      <c r="D90" s="5" t="str">
        <f t="shared" si="8"/>
        <v>02</v>
      </c>
      <c r="E90" s="6">
        <f t="shared" si="9"/>
        <v>2016</v>
      </c>
      <c r="F90" s="4">
        <f t="shared" si="10"/>
        <v>42423</v>
      </c>
      <c r="G90" s="19">
        <f>F90-$F$148</f>
        <v>-422</v>
      </c>
      <c r="H90" s="3">
        <v>167</v>
      </c>
      <c r="I90" s="7">
        <v>4.1500000000000004</v>
      </c>
      <c r="J90" s="7">
        <v>3.4329999999999998</v>
      </c>
      <c r="K90" s="2">
        <f t="shared" si="11"/>
        <v>0.82722891566265044</v>
      </c>
    </row>
    <row r="91" spans="1:11" x14ac:dyDescent="0.25">
      <c r="A91" s="3" t="s">
        <v>102</v>
      </c>
      <c r="B91" s="4" t="str">
        <f t="shared" si="6"/>
        <v>01.03</v>
      </c>
      <c r="C91" s="4" t="str">
        <f t="shared" si="7"/>
        <v>01</v>
      </c>
      <c r="D91" s="5" t="str">
        <f t="shared" si="8"/>
        <v>03</v>
      </c>
      <c r="E91" s="6">
        <f t="shared" si="9"/>
        <v>2016</v>
      </c>
      <c r="F91" s="4">
        <f t="shared" si="10"/>
        <v>42430</v>
      </c>
      <c r="G91" s="19">
        <f>F91-$F$148</f>
        <v>-415</v>
      </c>
      <c r="H91" s="3">
        <v>160</v>
      </c>
      <c r="I91" s="7">
        <v>4.45</v>
      </c>
      <c r="J91" s="7">
        <v>3.5670000000000002</v>
      </c>
      <c r="K91" s="2">
        <f t="shared" si="11"/>
        <v>0.80157303370786515</v>
      </c>
    </row>
    <row r="92" spans="1:11" x14ac:dyDescent="0.25">
      <c r="A92" s="3" t="s">
        <v>103</v>
      </c>
      <c r="B92" s="4" t="str">
        <f t="shared" si="6"/>
        <v>08.03</v>
      </c>
      <c r="C92" s="4" t="str">
        <f t="shared" si="7"/>
        <v>08</v>
      </c>
      <c r="D92" s="5" t="str">
        <f t="shared" si="8"/>
        <v>03</v>
      </c>
      <c r="E92" s="6">
        <f t="shared" si="9"/>
        <v>2016</v>
      </c>
      <c r="F92" s="4">
        <f t="shared" si="10"/>
        <v>42437</v>
      </c>
      <c r="G92" s="19">
        <f>F92-$F$148</f>
        <v>-408</v>
      </c>
      <c r="H92" s="3">
        <v>126</v>
      </c>
      <c r="I92" s="7">
        <v>5.5170000000000003</v>
      </c>
      <c r="J92" s="7">
        <v>4</v>
      </c>
      <c r="K92" s="2">
        <f t="shared" si="11"/>
        <v>0.72503172013775596</v>
      </c>
    </row>
    <row r="93" spans="1:11" x14ac:dyDescent="0.25">
      <c r="A93" s="3" t="s">
        <v>104</v>
      </c>
      <c r="B93" s="4" t="str">
        <f t="shared" si="6"/>
        <v>14.03</v>
      </c>
      <c r="C93" s="4" t="str">
        <f t="shared" si="7"/>
        <v>14</v>
      </c>
      <c r="D93" s="5" t="str">
        <f t="shared" si="8"/>
        <v>03</v>
      </c>
      <c r="E93" s="6">
        <f t="shared" si="9"/>
        <v>2016</v>
      </c>
      <c r="F93" s="4">
        <f t="shared" si="10"/>
        <v>42443</v>
      </c>
      <c r="G93" s="19">
        <f>F93-$F$148</f>
        <v>-402</v>
      </c>
      <c r="H93" s="3">
        <v>164</v>
      </c>
      <c r="I93" s="7">
        <v>4.4169999999999998</v>
      </c>
      <c r="J93" s="7">
        <v>3.6</v>
      </c>
      <c r="K93" s="2">
        <f t="shared" si="11"/>
        <v>0.81503282771111618</v>
      </c>
    </row>
    <row r="94" spans="1:11" x14ac:dyDescent="0.25">
      <c r="A94" s="3" t="s">
        <v>105</v>
      </c>
      <c r="B94" s="4" t="str">
        <f t="shared" si="6"/>
        <v>21.03</v>
      </c>
      <c r="C94" s="4" t="str">
        <f t="shared" si="7"/>
        <v>21</v>
      </c>
      <c r="D94" s="5" t="str">
        <f t="shared" si="8"/>
        <v>03</v>
      </c>
      <c r="E94" s="6">
        <f t="shared" si="9"/>
        <v>2016</v>
      </c>
      <c r="F94" s="4">
        <f t="shared" si="10"/>
        <v>42450</v>
      </c>
      <c r="G94" s="19">
        <f>F94-$F$148</f>
        <v>-395</v>
      </c>
      <c r="H94" s="3">
        <v>166</v>
      </c>
      <c r="I94" s="7">
        <v>4.7670000000000003</v>
      </c>
      <c r="J94" s="7">
        <v>3.883</v>
      </c>
      <c r="K94" s="2">
        <f t="shared" si="11"/>
        <v>0.81455842248793786</v>
      </c>
    </row>
    <row r="95" spans="1:11" x14ac:dyDescent="0.25">
      <c r="A95" s="3" t="s">
        <v>106</v>
      </c>
      <c r="B95" s="4" t="str">
        <f t="shared" si="6"/>
        <v>31.03</v>
      </c>
      <c r="C95" s="4" t="str">
        <f t="shared" si="7"/>
        <v>31</v>
      </c>
      <c r="D95" s="5" t="str">
        <f t="shared" si="8"/>
        <v>03</v>
      </c>
      <c r="E95" s="6">
        <f t="shared" si="9"/>
        <v>2016</v>
      </c>
      <c r="F95" s="4">
        <f t="shared" si="10"/>
        <v>42460</v>
      </c>
      <c r="G95" s="19">
        <f>F95-$F$148</f>
        <v>-385</v>
      </c>
      <c r="H95" s="3">
        <v>170</v>
      </c>
      <c r="I95" s="7">
        <v>4.28</v>
      </c>
      <c r="J95" s="7">
        <v>3.347</v>
      </c>
      <c r="K95" s="2">
        <f t="shared" si="11"/>
        <v>0.78200934579439252</v>
      </c>
    </row>
    <row r="96" spans="1:11" x14ac:dyDescent="0.25">
      <c r="A96" s="3" t="s">
        <v>107</v>
      </c>
      <c r="B96" s="4" t="str">
        <f t="shared" si="6"/>
        <v>04.04</v>
      </c>
      <c r="C96" s="4" t="str">
        <f t="shared" si="7"/>
        <v>04</v>
      </c>
      <c r="D96" s="5" t="str">
        <f t="shared" si="8"/>
        <v>04</v>
      </c>
      <c r="E96" s="6">
        <f t="shared" si="9"/>
        <v>2016</v>
      </c>
      <c r="F96" s="4">
        <f t="shared" si="10"/>
        <v>42464</v>
      </c>
      <c r="G96" s="19">
        <f>F96-$F$148</f>
        <v>-381</v>
      </c>
      <c r="H96" s="3">
        <v>143</v>
      </c>
      <c r="I96" s="7">
        <v>4.4000000000000004</v>
      </c>
      <c r="J96" s="7">
        <v>3.6669999999999998</v>
      </c>
      <c r="K96" s="2">
        <f t="shared" si="11"/>
        <v>0.83340909090909077</v>
      </c>
    </row>
    <row r="97" spans="1:11" x14ac:dyDescent="0.25">
      <c r="A97" s="3" t="s">
        <v>108</v>
      </c>
      <c r="B97" s="4" t="str">
        <f t="shared" si="6"/>
        <v>13.04</v>
      </c>
      <c r="C97" s="4" t="str">
        <f t="shared" si="7"/>
        <v>13</v>
      </c>
      <c r="D97" s="5" t="str">
        <f t="shared" si="8"/>
        <v>04</v>
      </c>
      <c r="E97" s="6">
        <f t="shared" si="9"/>
        <v>2016</v>
      </c>
      <c r="F97" s="4">
        <f t="shared" si="10"/>
        <v>42473</v>
      </c>
      <c r="G97" s="19">
        <f>F97-$F$148</f>
        <v>-372</v>
      </c>
      <c r="H97" s="3">
        <v>162</v>
      </c>
      <c r="I97" s="7">
        <v>4.28</v>
      </c>
      <c r="J97" s="7">
        <v>3.173</v>
      </c>
      <c r="K97" s="2">
        <f t="shared" si="11"/>
        <v>0.74135514018691584</v>
      </c>
    </row>
    <row r="98" spans="1:11" x14ac:dyDescent="0.25">
      <c r="A98" s="3" t="s">
        <v>109</v>
      </c>
      <c r="B98" s="4" t="str">
        <f t="shared" si="6"/>
        <v>20.04</v>
      </c>
      <c r="C98" s="4" t="str">
        <f t="shared" si="7"/>
        <v>20</v>
      </c>
      <c r="D98" s="5" t="str">
        <f t="shared" si="8"/>
        <v>04</v>
      </c>
      <c r="E98" s="6">
        <f t="shared" si="9"/>
        <v>2016</v>
      </c>
      <c r="F98" s="4">
        <f t="shared" si="10"/>
        <v>42480</v>
      </c>
      <c r="G98" s="19">
        <f>F98-$F$148</f>
        <v>-365</v>
      </c>
      <c r="H98" s="3">
        <v>146</v>
      </c>
      <c r="I98" s="3">
        <v>5.5170000000000003</v>
      </c>
      <c r="J98" s="3">
        <v>3.617</v>
      </c>
      <c r="K98" s="2">
        <f t="shared" si="11"/>
        <v>0.65560993293456582</v>
      </c>
    </row>
    <row r="99" spans="1:11" x14ac:dyDescent="0.25">
      <c r="A99" s="3" t="s">
        <v>110</v>
      </c>
      <c r="B99" s="4" t="str">
        <f t="shared" si="6"/>
        <v>25.04</v>
      </c>
      <c r="C99" s="4" t="str">
        <f t="shared" si="7"/>
        <v>25</v>
      </c>
      <c r="D99" s="5" t="str">
        <f t="shared" si="8"/>
        <v>04</v>
      </c>
      <c r="E99" s="6">
        <f t="shared" si="9"/>
        <v>2016</v>
      </c>
      <c r="F99" s="4">
        <f t="shared" si="10"/>
        <v>42485</v>
      </c>
      <c r="G99" s="19">
        <f>F99-$F$148</f>
        <v>-360</v>
      </c>
      <c r="H99" s="3">
        <v>141</v>
      </c>
      <c r="I99" s="7">
        <v>4.9169999999999998</v>
      </c>
      <c r="J99" s="7">
        <v>3.9329999999999998</v>
      </c>
      <c r="K99" s="2">
        <f t="shared" si="11"/>
        <v>0.79987797437461872</v>
      </c>
    </row>
    <row r="100" spans="1:11" x14ac:dyDescent="0.25">
      <c r="A100" s="3" t="s">
        <v>111</v>
      </c>
      <c r="B100" s="4" t="str">
        <f t="shared" si="6"/>
        <v>02.05</v>
      </c>
      <c r="C100" s="4" t="str">
        <f t="shared" si="7"/>
        <v>02</v>
      </c>
      <c r="D100" s="5" t="str">
        <f t="shared" si="8"/>
        <v>05</v>
      </c>
      <c r="E100" s="6">
        <f t="shared" si="9"/>
        <v>2016</v>
      </c>
      <c r="F100" s="4">
        <f t="shared" si="10"/>
        <v>42492</v>
      </c>
      <c r="G100" s="19">
        <f>F100-$F$148</f>
        <v>-353</v>
      </c>
      <c r="H100" s="3">
        <v>93</v>
      </c>
      <c r="I100" s="3">
        <v>7.4829999999999997</v>
      </c>
      <c r="J100" s="3">
        <v>6.4329999999999998</v>
      </c>
      <c r="K100" s="2">
        <f t="shared" si="11"/>
        <v>0.85968194574368573</v>
      </c>
    </row>
    <row r="101" spans="1:11" x14ac:dyDescent="0.25">
      <c r="A101" s="3" t="s">
        <v>112</v>
      </c>
      <c r="B101" s="4" t="str">
        <f t="shared" si="6"/>
        <v>12.05</v>
      </c>
      <c r="C101" s="4" t="str">
        <f t="shared" si="7"/>
        <v>12</v>
      </c>
      <c r="D101" s="5" t="str">
        <f t="shared" si="8"/>
        <v>05</v>
      </c>
      <c r="E101" s="6">
        <f t="shared" si="9"/>
        <v>2016</v>
      </c>
      <c r="F101" s="4">
        <f t="shared" si="10"/>
        <v>42502</v>
      </c>
      <c r="G101" s="19">
        <f>F101-$F$148</f>
        <v>-343</v>
      </c>
      <c r="H101" s="3">
        <v>130</v>
      </c>
      <c r="I101" s="7">
        <v>4.8170000000000002</v>
      </c>
      <c r="J101" s="7">
        <v>3.883</v>
      </c>
      <c r="K101" s="2">
        <f t="shared" si="11"/>
        <v>0.80610338384886859</v>
      </c>
    </row>
    <row r="102" spans="1:11" x14ac:dyDescent="0.25">
      <c r="A102" s="3" t="s">
        <v>113</v>
      </c>
      <c r="B102" s="4" t="str">
        <f t="shared" si="6"/>
        <v>18.05</v>
      </c>
      <c r="C102" s="4" t="str">
        <f t="shared" si="7"/>
        <v>18</v>
      </c>
      <c r="D102" s="5" t="str">
        <f t="shared" si="8"/>
        <v>05</v>
      </c>
      <c r="E102" s="6">
        <f t="shared" si="9"/>
        <v>2016</v>
      </c>
      <c r="F102" s="4">
        <f t="shared" si="10"/>
        <v>42508</v>
      </c>
      <c r="G102" s="19">
        <f>F102-$F$148</f>
        <v>-337</v>
      </c>
      <c r="H102" s="3">
        <v>117</v>
      </c>
      <c r="I102" s="3">
        <v>4.8</v>
      </c>
      <c r="J102" s="3">
        <v>3.85</v>
      </c>
      <c r="K102" s="2">
        <f t="shared" si="11"/>
        <v>0.80208333333333337</v>
      </c>
    </row>
    <row r="103" spans="1:11" x14ac:dyDescent="0.25">
      <c r="A103" s="3" t="s">
        <v>114</v>
      </c>
      <c r="B103" s="4" t="str">
        <f t="shared" si="6"/>
        <v>26.05</v>
      </c>
      <c r="C103" s="4" t="str">
        <f t="shared" si="7"/>
        <v>26</v>
      </c>
      <c r="D103" s="5" t="str">
        <f t="shared" si="8"/>
        <v>05</v>
      </c>
      <c r="E103" s="6">
        <f t="shared" si="9"/>
        <v>2016</v>
      </c>
      <c r="F103" s="4">
        <f t="shared" si="10"/>
        <v>42516</v>
      </c>
      <c r="G103" s="19">
        <f>F103-$F$148</f>
        <v>-329</v>
      </c>
      <c r="H103" s="3">
        <v>70</v>
      </c>
      <c r="I103" s="7">
        <v>4.25</v>
      </c>
      <c r="J103" s="7">
        <v>3.3330000000000002</v>
      </c>
      <c r="K103" s="2">
        <f t="shared" si="11"/>
        <v>0.78423529411764714</v>
      </c>
    </row>
    <row r="104" spans="1:11" x14ac:dyDescent="0.25">
      <c r="A104" s="3" t="s">
        <v>115</v>
      </c>
      <c r="B104" s="4" t="str">
        <f t="shared" si="6"/>
        <v>01.06</v>
      </c>
      <c r="C104" s="4" t="str">
        <f t="shared" si="7"/>
        <v>01</v>
      </c>
      <c r="D104" s="5" t="str">
        <f t="shared" si="8"/>
        <v>06</v>
      </c>
      <c r="E104" s="6">
        <f t="shared" si="9"/>
        <v>2016</v>
      </c>
      <c r="F104" s="4">
        <f t="shared" si="10"/>
        <v>42522</v>
      </c>
      <c r="G104" s="19">
        <f>F104-$F$148</f>
        <v>-323</v>
      </c>
      <c r="H104" s="3">
        <v>143</v>
      </c>
      <c r="I104" s="3">
        <v>4.2329999999999997</v>
      </c>
      <c r="J104" s="3">
        <v>3.4670000000000001</v>
      </c>
      <c r="K104" s="2">
        <f t="shared" si="11"/>
        <v>0.81904086935979215</v>
      </c>
    </row>
    <row r="105" spans="1:11" x14ac:dyDescent="0.25">
      <c r="A105" s="3" t="s">
        <v>116</v>
      </c>
      <c r="B105" s="4" t="str">
        <f t="shared" si="6"/>
        <v>16.06</v>
      </c>
      <c r="C105" s="4" t="str">
        <f t="shared" si="7"/>
        <v>16</v>
      </c>
      <c r="D105" s="5" t="str">
        <f t="shared" si="8"/>
        <v>06</v>
      </c>
      <c r="E105" s="6">
        <f t="shared" si="9"/>
        <v>2016</v>
      </c>
      <c r="F105" s="4">
        <f t="shared" si="10"/>
        <v>42537</v>
      </c>
      <c r="G105" s="19">
        <f>F105-$F$148</f>
        <v>-308</v>
      </c>
      <c r="H105" s="3">
        <v>106</v>
      </c>
      <c r="I105" s="3">
        <v>4.0330000000000004</v>
      </c>
      <c r="J105" s="3">
        <v>3.4329999999999998</v>
      </c>
      <c r="K105" s="2">
        <f t="shared" si="11"/>
        <v>0.85122737416315386</v>
      </c>
    </row>
    <row r="106" spans="1:11" x14ac:dyDescent="0.25">
      <c r="A106" s="3" t="s">
        <v>117</v>
      </c>
      <c r="B106" s="4" t="str">
        <f t="shared" si="6"/>
        <v>21.06</v>
      </c>
      <c r="C106" s="4" t="str">
        <f t="shared" si="7"/>
        <v>21</v>
      </c>
      <c r="D106" s="5" t="str">
        <f t="shared" si="8"/>
        <v>06</v>
      </c>
      <c r="E106" s="6">
        <f t="shared" si="9"/>
        <v>2016</v>
      </c>
      <c r="F106" s="4">
        <f t="shared" si="10"/>
        <v>42542</v>
      </c>
      <c r="G106" s="19">
        <f>F106-$F$148</f>
        <v>-303</v>
      </c>
      <c r="H106" s="3">
        <v>114</v>
      </c>
      <c r="I106" s="7">
        <v>4.617</v>
      </c>
      <c r="J106" s="7">
        <v>3.883</v>
      </c>
      <c r="K106" s="2">
        <f t="shared" si="11"/>
        <v>0.84102230885856621</v>
      </c>
    </row>
    <row r="107" spans="1:11" x14ac:dyDescent="0.25">
      <c r="A107" s="3" t="s">
        <v>118</v>
      </c>
      <c r="B107" s="4" t="str">
        <f t="shared" si="6"/>
        <v>28.06</v>
      </c>
      <c r="C107" s="4" t="str">
        <f t="shared" si="7"/>
        <v>28</v>
      </c>
      <c r="D107" s="5" t="str">
        <f t="shared" si="8"/>
        <v>06</v>
      </c>
      <c r="E107" s="6">
        <f t="shared" si="9"/>
        <v>2016</v>
      </c>
      <c r="F107" s="4">
        <f t="shared" si="10"/>
        <v>42549</v>
      </c>
      <c r="G107" s="19">
        <f>F107-$F$148</f>
        <v>-296</v>
      </c>
      <c r="H107" s="3">
        <v>122.5</v>
      </c>
      <c r="I107" s="3">
        <v>4.5789999999999997</v>
      </c>
      <c r="J107" s="3">
        <v>4.0069999999999997</v>
      </c>
      <c r="K107" s="2">
        <f t="shared" si="11"/>
        <v>0.87508189561039529</v>
      </c>
    </row>
    <row r="108" spans="1:11" x14ac:dyDescent="0.25">
      <c r="A108" s="3" t="s">
        <v>119</v>
      </c>
      <c r="B108" s="4" t="str">
        <f t="shared" si="6"/>
        <v>06.07</v>
      </c>
      <c r="C108" s="4" t="str">
        <f t="shared" si="7"/>
        <v>06</v>
      </c>
      <c r="D108" s="5" t="str">
        <f t="shared" si="8"/>
        <v>07</v>
      </c>
      <c r="E108" s="6">
        <f t="shared" si="9"/>
        <v>2016</v>
      </c>
      <c r="F108" s="4">
        <f t="shared" si="10"/>
        <v>42557</v>
      </c>
      <c r="G108" s="19">
        <f>F108-$F$148</f>
        <v>-288</v>
      </c>
      <c r="H108" s="3">
        <v>73.3</v>
      </c>
      <c r="I108" s="7">
        <v>4.5</v>
      </c>
      <c r="J108" s="7">
        <v>3.8170000000000002</v>
      </c>
      <c r="K108" s="2">
        <f t="shared" si="11"/>
        <v>0.84822222222222221</v>
      </c>
    </row>
    <row r="109" spans="1:11" x14ac:dyDescent="0.25">
      <c r="A109" s="3" t="s">
        <v>120</v>
      </c>
      <c r="B109" s="4" t="str">
        <f t="shared" si="6"/>
        <v>13.07</v>
      </c>
      <c r="C109" s="4" t="str">
        <f t="shared" si="7"/>
        <v>13</v>
      </c>
      <c r="D109" s="5" t="str">
        <f t="shared" si="8"/>
        <v>07</v>
      </c>
      <c r="E109" s="6">
        <f t="shared" si="9"/>
        <v>2016</v>
      </c>
      <c r="F109" s="4">
        <f t="shared" si="10"/>
        <v>42564</v>
      </c>
      <c r="G109" s="19">
        <f>F109-$F$148</f>
        <v>-281</v>
      </c>
      <c r="H109" s="3">
        <v>76.7</v>
      </c>
      <c r="I109" s="3">
        <v>4.3</v>
      </c>
      <c r="J109" s="3">
        <v>3.6669999999999998</v>
      </c>
      <c r="K109" s="2">
        <f t="shared" si="11"/>
        <v>0.85279069767441862</v>
      </c>
    </row>
    <row r="110" spans="1:11" x14ac:dyDescent="0.25">
      <c r="A110" s="3" t="s">
        <v>121</v>
      </c>
      <c r="B110" s="4" t="str">
        <f t="shared" si="6"/>
        <v>19.07</v>
      </c>
      <c r="C110" s="4" t="str">
        <f t="shared" si="7"/>
        <v>19</v>
      </c>
      <c r="D110" s="5" t="str">
        <f t="shared" si="8"/>
        <v>07</v>
      </c>
      <c r="E110" s="6">
        <f t="shared" si="9"/>
        <v>2016</v>
      </c>
      <c r="F110" s="4">
        <f t="shared" si="10"/>
        <v>42570</v>
      </c>
      <c r="G110" s="19">
        <f>F110-$F$148</f>
        <v>-275</v>
      </c>
      <c r="H110" s="3">
        <v>50</v>
      </c>
      <c r="I110" s="7">
        <v>3</v>
      </c>
      <c r="J110" s="7">
        <v>2.0632999999999999</v>
      </c>
      <c r="K110" s="2">
        <f t="shared" si="11"/>
        <v>0.68776666666666664</v>
      </c>
    </row>
    <row r="111" spans="1:11" x14ac:dyDescent="0.25">
      <c r="A111" s="3" t="s">
        <v>122</v>
      </c>
      <c r="B111" s="4" t="str">
        <f t="shared" si="6"/>
        <v>25.07</v>
      </c>
      <c r="C111" s="4" t="str">
        <f t="shared" si="7"/>
        <v>25</v>
      </c>
      <c r="D111" s="5" t="str">
        <f t="shared" si="8"/>
        <v>07</v>
      </c>
      <c r="E111" s="6">
        <f t="shared" si="9"/>
        <v>2016</v>
      </c>
      <c r="F111" s="4">
        <f t="shared" si="10"/>
        <v>42576</v>
      </c>
      <c r="G111" s="19">
        <f>F111-$F$148</f>
        <v>-269</v>
      </c>
      <c r="H111" s="3">
        <v>63.7</v>
      </c>
      <c r="I111" s="7">
        <v>4</v>
      </c>
      <c r="J111" s="7">
        <v>3.3330000000000002</v>
      </c>
      <c r="K111" s="2">
        <f t="shared" si="11"/>
        <v>0.83325000000000005</v>
      </c>
    </row>
    <row r="112" spans="1:11" x14ac:dyDescent="0.25">
      <c r="A112" s="3" t="s">
        <v>123</v>
      </c>
      <c r="B112" s="4" t="str">
        <f t="shared" si="6"/>
        <v>09.08</v>
      </c>
      <c r="C112" s="4" t="str">
        <f t="shared" si="7"/>
        <v>09</v>
      </c>
      <c r="D112" s="5" t="str">
        <f t="shared" si="8"/>
        <v>08</v>
      </c>
      <c r="E112" s="6">
        <f t="shared" si="9"/>
        <v>2016</v>
      </c>
      <c r="F112" s="4">
        <f t="shared" si="10"/>
        <v>42591</v>
      </c>
      <c r="G112" s="19">
        <f>F112-$F$148</f>
        <v>-254</v>
      </c>
      <c r="H112" s="2">
        <v>99</v>
      </c>
      <c r="I112" s="3">
        <v>3.3330000000000002</v>
      </c>
      <c r="J112" s="3">
        <v>3.0169999999999999</v>
      </c>
      <c r="K112" s="2">
        <f t="shared" si="11"/>
        <v>0.90519051905190506</v>
      </c>
    </row>
    <row r="113" spans="1:11" x14ac:dyDescent="0.25">
      <c r="A113" s="3" t="s">
        <v>124</v>
      </c>
      <c r="B113" s="4" t="str">
        <f t="shared" si="6"/>
        <v>17.08</v>
      </c>
      <c r="C113" s="4" t="str">
        <f t="shared" si="7"/>
        <v>17</v>
      </c>
      <c r="D113" s="5" t="str">
        <f t="shared" si="8"/>
        <v>08</v>
      </c>
      <c r="E113" s="6">
        <f t="shared" si="9"/>
        <v>2016</v>
      </c>
      <c r="F113" s="4">
        <f t="shared" si="10"/>
        <v>42599</v>
      </c>
      <c r="G113" s="19">
        <f>F113-$F$148</f>
        <v>-246</v>
      </c>
      <c r="H113" s="2">
        <v>88</v>
      </c>
      <c r="I113" s="7">
        <v>3.7669999999999999</v>
      </c>
      <c r="J113" s="7">
        <v>3</v>
      </c>
      <c r="K113" s="2">
        <f t="shared" si="11"/>
        <v>0.7963897000265463</v>
      </c>
    </row>
    <row r="114" spans="1:11" x14ac:dyDescent="0.25">
      <c r="A114" s="3" t="s">
        <v>125</v>
      </c>
      <c r="B114" s="4" t="str">
        <f t="shared" si="6"/>
        <v>30.08</v>
      </c>
      <c r="C114" s="4" t="str">
        <f t="shared" si="7"/>
        <v>30</v>
      </c>
      <c r="D114" s="5" t="str">
        <f t="shared" si="8"/>
        <v>08</v>
      </c>
      <c r="E114" s="6">
        <f t="shared" si="9"/>
        <v>2016</v>
      </c>
      <c r="F114" s="4">
        <f t="shared" si="10"/>
        <v>42612</v>
      </c>
      <c r="G114" s="19">
        <f>F114-$F$148</f>
        <v>-233</v>
      </c>
      <c r="H114" s="2">
        <v>157</v>
      </c>
      <c r="I114" s="3">
        <v>3.2669999999999999</v>
      </c>
      <c r="J114" s="3">
        <v>2.7170000000000001</v>
      </c>
      <c r="K114" s="2">
        <f t="shared" si="11"/>
        <v>0.83164983164983175</v>
      </c>
    </row>
    <row r="115" spans="1:11" x14ac:dyDescent="0.25">
      <c r="A115" s="4">
        <v>42619</v>
      </c>
      <c r="B115" s="4" t="str">
        <f t="shared" si="6"/>
        <v>42619</v>
      </c>
      <c r="C115" s="4" t="str">
        <f t="shared" si="7"/>
        <v>42</v>
      </c>
      <c r="D115" s="5" t="str">
        <f t="shared" si="8"/>
        <v>19</v>
      </c>
      <c r="E115" s="6">
        <f t="shared" si="9"/>
        <v>2019</v>
      </c>
      <c r="F115" s="4">
        <f>A115</f>
        <v>42619</v>
      </c>
      <c r="G115" s="19">
        <f>F115-$F$148</f>
        <v>-226</v>
      </c>
      <c r="H115" s="2">
        <v>94</v>
      </c>
      <c r="I115" s="3">
        <v>2.2330000000000001</v>
      </c>
      <c r="J115" s="3">
        <v>2.0169999999999999</v>
      </c>
      <c r="K115" s="2">
        <f t="shared" si="11"/>
        <v>0.90326914464845487</v>
      </c>
    </row>
    <row r="116" spans="1:11" x14ac:dyDescent="0.25">
      <c r="A116" s="4">
        <v>42633</v>
      </c>
      <c r="B116" s="4" t="str">
        <f t="shared" si="6"/>
        <v>42633</v>
      </c>
      <c r="C116" s="4" t="str">
        <f t="shared" si="7"/>
        <v>42</v>
      </c>
      <c r="D116" s="5" t="str">
        <f t="shared" si="8"/>
        <v>33</v>
      </c>
      <c r="E116" s="6">
        <f t="shared" si="9"/>
        <v>2033</v>
      </c>
      <c r="F116" s="4">
        <f t="shared" ref="F116:F164" si="13">A116</f>
        <v>42633</v>
      </c>
      <c r="G116" s="19">
        <f>F116-$F$148</f>
        <v>-212</v>
      </c>
      <c r="H116" s="2">
        <v>114</v>
      </c>
      <c r="I116" s="3">
        <v>2.64</v>
      </c>
      <c r="J116" s="3">
        <v>2.173</v>
      </c>
      <c r="K116" s="2">
        <f t="shared" si="11"/>
        <v>0.82310606060606062</v>
      </c>
    </row>
    <row r="117" spans="1:11" x14ac:dyDescent="0.25">
      <c r="A117" s="4">
        <v>42643</v>
      </c>
      <c r="B117" s="4" t="str">
        <f t="shared" si="6"/>
        <v>42643</v>
      </c>
      <c r="C117" s="4" t="str">
        <f t="shared" si="7"/>
        <v>42</v>
      </c>
      <c r="D117" s="5" t="str">
        <f t="shared" si="8"/>
        <v>43</v>
      </c>
      <c r="E117" s="6">
        <f t="shared" si="9"/>
        <v>2043</v>
      </c>
      <c r="F117" s="4">
        <f t="shared" si="13"/>
        <v>42643</v>
      </c>
      <c r="G117" s="19">
        <f>F117-$F$148</f>
        <v>-202</v>
      </c>
      <c r="H117" s="2">
        <v>123.30456226880395</v>
      </c>
      <c r="I117" s="3">
        <v>2.4329999999999998</v>
      </c>
      <c r="J117" s="3">
        <v>2.15</v>
      </c>
      <c r="K117" s="2">
        <f t="shared" si="11"/>
        <v>0.88368269625976159</v>
      </c>
    </row>
    <row r="118" spans="1:11" x14ac:dyDescent="0.25">
      <c r="A118" s="11">
        <v>42649</v>
      </c>
      <c r="F118" s="4">
        <f t="shared" si="13"/>
        <v>42649</v>
      </c>
      <c r="G118" s="19">
        <f>F118-$F$148</f>
        <v>-196</v>
      </c>
      <c r="H118" s="13">
        <v>113.33333333333333</v>
      </c>
      <c r="I118" s="14">
        <v>3</v>
      </c>
      <c r="J118" s="15">
        <v>2.3330000000000002</v>
      </c>
      <c r="K118" s="2">
        <f t="shared" si="11"/>
        <v>0.77766666666666673</v>
      </c>
    </row>
    <row r="119" spans="1:11" x14ac:dyDescent="0.25">
      <c r="A119" s="11">
        <v>42655</v>
      </c>
      <c r="F119" s="4">
        <f t="shared" si="13"/>
        <v>42655</v>
      </c>
      <c r="G119" s="19">
        <f>F119-$F$148</f>
        <v>-190</v>
      </c>
      <c r="H119" s="13">
        <v>125</v>
      </c>
      <c r="I119" s="16">
        <v>2.88</v>
      </c>
      <c r="J119" s="16">
        <v>2.3330000000000002</v>
      </c>
      <c r="K119" s="2">
        <f t="shared" si="11"/>
        <v>0.81006944444444451</v>
      </c>
    </row>
    <row r="120" spans="1:11" x14ac:dyDescent="0.25">
      <c r="A120" s="11">
        <v>42664</v>
      </c>
      <c r="F120" s="4">
        <f t="shared" si="13"/>
        <v>42664</v>
      </c>
      <c r="G120" s="19">
        <f>F120-$F$148</f>
        <v>-181</v>
      </c>
      <c r="H120" s="13">
        <v>59.400059400059398</v>
      </c>
      <c r="I120" s="16">
        <v>3.367</v>
      </c>
      <c r="J120" s="16">
        <v>2.95</v>
      </c>
      <c r="K120" s="2">
        <f t="shared" si="11"/>
        <v>0.87615087615087617</v>
      </c>
    </row>
    <row r="121" spans="1:11" x14ac:dyDescent="0.25">
      <c r="A121" s="11">
        <v>42670</v>
      </c>
      <c r="F121" s="4">
        <f t="shared" si="13"/>
        <v>42670</v>
      </c>
      <c r="G121" s="19">
        <f>F121-$F$148</f>
        <v>-175</v>
      </c>
      <c r="H121" s="13">
        <v>115.94202898550725</v>
      </c>
      <c r="I121" s="16">
        <v>2.76</v>
      </c>
      <c r="J121" s="16">
        <v>2.2999999999999998</v>
      </c>
      <c r="K121" s="2">
        <f t="shared" si="11"/>
        <v>0.83333333333333337</v>
      </c>
    </row>
    <row r="122" spans="1:11" x14ac:dyDescent="0.25">
      <c r="A122" s="11">
        <v>42677</v>
      </c>
      <c r="F122" s="4">
        <f t="shared" si="13"/>
        <v>42677</v>
      </c>
      <c r="G122" s="19">
        <f>F122-$F$148</f>
        <v>-168</v>
      </c>
      <c r="H122" s="13">
        <v>112.58278145695364</v>
      </c>
      <c r="I122" s="16">
        <v>3.02</v>
      </c>
      <c r="J122" s="16">
        <v>2.4129999999999998</v>
      </c>
      <c r="K122" s="2">
        <f t="shared" si="11"/>
        <v>0.79900662251655619</v>
      </c>
    </row>
    <row r="123" spans="1:11" x14ac:dyDescent="0.25">
      <c r="A123" s="11">
        <v>42682</v>
      </c>
      <c r="F123" s="4">
        <f t="shared" si="13"/>
        <v>42682</v>
      </c>
      <c r="G123" s="19">
        <f>F123-$F$148</f>
        <v>-163</v>
      </c>
      <c r="H123" s="13">
        <v>122.93642430628732</v>
      </c>
      <c r="I123" s="16">
        <v>2.847</v>
      </c>
      <c r="J123" s="16">
        <v>2.3330000000000002</v>
      </c>
      <c r="K123" s="2">
        <f t="shared" si="11"/>
        <v>0.81945907973305243</v>
      </c>
    </row>
    <row r="124" spans="1:11" x14ac:dyDescent="0.25">
      <c r="A124" s="11">
        <v>42696</v>
      </c>
      <c r="F124" s="4">
        <f t="shared" si="13"/>
        <v>42696</v>
      </c>
      <c r="G124" s="19">
        <f>F124-$F$148</f>
        <v>-149</v>
      </c>
      <c r="H124" s="13">
        <v>137.09898546750756</v>
      </c>
      <c r="I124" s="16">
        <v>3.6469999999999998</v>
      </c>
      <c r="J124" s="16">
        <v>2.8929999999999998</v>
      </c>
      <c r="K124" s="2">
        <f t="shared" si="11"/>
        <v>0.79325472991499857</v>
      </c>
    </row>
    <row r="125" spans="1:11" x14ac:dyDescent="0.25">
      <c r="A125" s="11">
        <v>42703</v>
      </c>
      <c r="F125" s="4">
        <f t="shared" si="13"/>
        <v>42703</v>
      </c>
      <c r="G125" s="19">
        <f>F125-$F$148</f>
        <v>-142</v>
      </c>
      <c r="H125" s="13">
        <v>119.72065181243764</v>
      </c>
      <c r="I125" s="16">
        <v>3.0070000000000001</v>
      </c>
      <c r="J125" s="16">
        <v>2.4470000000000001</v>
      </c>
      <c r="K125" s="2">
        <f t="shared" si="11"/>
        <v>0.81376787495843028</v>
      </c>
    </row>
    <row r="126" spans="1:11" x14ac:dyDescent="0.25">
      <c r="A126" s="11">
        <v>42710</v>
      </c>
      <c r="F126" s="4">
        <f t="shared" si="13"/>
        <v>42710</v>
      </c>
      <c r="G126" s="19">
        <f>F126-$F$148</f>
        <v>-135</v>
      </c>
      <c r="H126" s="13">
        <v>118.58879335902756</v>
      </c>
      <c r="I126" s="17">
        <v>3.3730000000000002</v>
      </c>
      <c r="J126" s="17">
        <v>2.7130000000000001</v>
      </c>
      <c r="K126" s="2">
        <f t="shared" si="11"/>
        <v>0.8043284909576045</v>
      </c>
    </row>
    <row r="127" spans="1:11" x14ac:dyDescent="0.25">
      <c r="A127" s="11">
        <v>42716</v>
      </c>
      <c r="F127" s="4">
        <f t="shared" si="13"/>
        <v>42716</v>
      </c>
      <c r="G127" s="19">
        <f>F127-$F$148</f>
        <v>-129</v>
      </c>
      <c r="H127" s="13">
        <v>150.68493150684932</v>
      </c>
      <c r="I127" s="17">
        <v>4.38</v>
      </c>
      <c r="J127" s="17">
        <v>3.4729999999999999</v>
      </c>
      <c r="K127" s="2">
        <f t="shared" si="11"/>
        <v>0.79292237442922375</v>
      </c>
    </row>
    <row r="128" spans="1:11" x14ac:dyDescent="0.25">
      <c r="A128" s="11">
        <v>42726</v>
      </c>
      <c r="F128" s="4">
        <f t="shared" si="13"/>
        <v>42726</v>
      </c>
      <c r="G128" s="19">
        <f>F128-$F$148</f>
        <v>-119</v>
      </c>
      <c r="H128" s="13">
        <v>47.242234557694573</v>
      </c>
      <c r="I128" s="17">
        <v>8.4670000000000005</v>
      </c>
      <c r="J128" s="17">
        <v>6.6</v>
      </c>
      <c r="K128" s="2">
        <f t="shared" ref="K128:K164" si="14">J128/I128</f>
        <v>0.77949687020196046</v>
      </c>
    </row>
    <row r="129" spans="1:11" x14ac:dyDescent="0.25">
      <c r="A129" s="11">
        <v>42741</v>
      </c>
      <c r="F129" s="4">
        <f t="shared" si="13"/>
        <v>42741</v>
      </c>
      <c r="G129" s="19">
        <f t="shared" ref="G129:G147" si="15">F129-$F$148</f>
        <v>-104</v>
      </c>
      <c r="H129" s="13">
        <v>133.25772611284378</v>
      </c>
      <c r="I129" s="17">
        <v>3.5270000000000001</v>
      </c>
      <c r="J129" s="17">
        <v>2.7669999999999999</v>
      </c>
      <c r="K129" s="2">
        <f t="shared" si="14"/>
        <v>0.78451942160476318</v>
      </c>
    </row>
    <row r="130" spans="1:11" x14ac:dyDescent="0.25">
      <c r="A130" s="11">
        <v>42745</v>
      </c>
      <c r="F130" s="4">
        <f t="shared" si="13"/>
        <v>42745</v>
      </c>
      <c r="G130" s="19">
        <f t="shared" si="15"/>
        <v>-100</v>
      </c>
      <c r="H130" s="13">
        <v>143.15538323889055</v>
      </c>
      <c r="I130" s="17">
        <v>3.3530000000000002</v>
      </c>
      <c r="J130" s="17">
        <v>2.6269999999999998</v>
      </c>
      <c r="K130" s="2">
        <f t="shared" si="14"/>
        <v>0.78347748285117791</v>
      </c>
    </row>
    <row r="131" spans="1:11" x14ac:dyDescent="0.25">
      <c r="A131" s="11">
        <v>42753</v>
      </c>
      <c r="F131" s="4">
        <f t="shared" si="13"/>
        <v>42753</v>
      </c>
      <c r="G131" s="19">
        <f t="shared" si="15"/>
        <v>-92</v>
      </c>
      <c r="H131" s="13">
        <v>156.05336018122327</v>
      </c>
      <c r="I131" s="17">
        <v>3.9729999999999999</v>
      </c>
      <c r="J131" s="17">
        <v>3.12</v>
      </c>
      <c r="K131" s="2">
        <f t="shared" si="14"/>
        <v>0.78530078026680095</v>
      </c>
    </row>
    <row r="132" spans="1:11" x14ac:dyDescent="0.25">
      <c r="A132" s="11">
        <v>42759</v>
      </c>
      <c r="F132" s="4">
        <f t="shared" si="13"/>
        <v>42759</v>
      </c>
      <c r="G132" s="19">
        <f t="shared" si="15"/>
        <v>-86</v>
      </c>
      <c r="H132" s="13">
        <v>141.71833480956599</v>
      </c>
      <c r="I132" s="16">
        <v>3.387</v>
      </c>
      <c r="J132" s="16">
        <v>2.6869999999999998</v>
      </c>
      <c r="K132" s="2">
        <f t="shared" si="14"/>
        <v>0.79332742840271619</v>
      </c>
    </row>
    <row r="133" spans="1:11" x14ac:dyDescent="0.25">
      <c r="A133" s="11">
        <v>42766</v>
      </c>
      <c r="F133" s="4">
        <f t="shared" si="13"/>
        <v>42766</v>
      </c>
      <c r="G133" s="19">
        <f t="shared" si="15"/>
        <v>-79</v>
      </c>
      <c r="H133" s="13">
        <v>148.88337468982633</v>
      </c>
      <c r="I133" s="16">
        <v>3.6269999999999998</v>
      </c>
      <c r="J133" s="16">
        <v>2.8330000000000002</v>
      </c>
      <c r="K133" s="2">
        <f t="shared" si="14"/>
        <v>0.78108629721532952</v>
      </c>
    </row>
    <row r="134" spans="1:11" x14ac:dyDescent="0.25">
      <c r="A134" s="11">
        <v>42774</v>
      </c>
      <c r="F134" s="4">
        <f t="shared" si="13"/>
        <v>42774</v>
      </c>
      <c r="G134" s="19">
        <f t="shared" si="15"/>
        <v>-71</v>
      </c>
      <c r="H134" s="13">
        <v>175.31044558071585</v>
      </c>
      <c r="I134" s="16">
        <v>4.1070000000000002</v>
      </c>
      <c r="J134" s="16">
        <v>3.173</v>
      </c>
      <c r="K134" s="2">
        <f t="shared" si="14"/>
        <v>0.77258339420501576</v>
      </c>
    </row>
    <row r="135" spans="1:11" x14ac:dyDescent="0.25">
      <c r="A135" s="11">
        <v>42783</v>
      </c>
      <c r="F135" s="4">
        <f t="shared" si="13"/>
        <v>42783</v>
      </c>
      <c r="G135" s="19">
        <f t="shared" si="15"/>
        <v>-62</v>
      </c>
      <c r="H135" s="13">
        <v>130.07187572455368</v>
      </c>
      <c r="I135" s="16">
        <v>4.3129999999999997</v>
      </c>
      <c r="J135" s="16">
        <v>3.427</v>
      </c>
      <c r="K135" s="2">
        <f t="shared" si="14"/>
        <v>0.79457454208207745</v>
      </c>
    </row>
    <row r="136" spans="1:11" x14ac:dyDescent="0.25">
      <c r="A136" s="11">
        <v>42787</v>
      </c>
      <c r="F136" s="4">
        <f t="shared" si="13"/>
        <v>42787</v>
      </c>
      <c r="G136" s="19">
        <f t="shared" si="15"/>
        <v>-58</v>
      </c>
      <c r="H136" s="13">
        <v>147.18309859154931</v>
      </c>
      <c r="I136" s="16">
        <v>4.26</v>
      </c>
      <c r="J136" s="16">
        <v>3.3130000000000002</v>
      </c>
      <c r="K136" s="2">
        <f t="shared" si="14"/>
        <v>0.77769953051643204</v>
      </c>
    </row>
    <row r="137" spans="1:11" x14ac:dyDescent="0.25">
      <c r="A137" s="11">
        <v>42795</v>
      </c>
      <c r="F137" s="4">
        <f t="shared" si="13"/>
        <v>42795</v>
      </c>
      <c r="G137" s="19">
        <f t="shared" si="15"/>
        <v>-50</v>
      </c>
      <c r="H137" s="13">
        <v>168.66666666666666</v>
      </c>
      <c r="I137" s="16">
        <v>4.5</v>
      </c>
      <c r="J137" s="16">
        <v>3.6</v>
      </c>
      <c r="K137" s="2">
        <f t="shared" si="14"/>
        <v>0.8</v>
      </c>
    </row>
    <row r="138" spans="1:11" x14ac:dyDescent="0.25">
      <c r="A138" s="11">
        <v>42802</v>
      </c>
      <c r="F138" s="4">
        <f t="shared" si="13"/>
        <v>42802</v>
      </c>
      <c r="G138" s="19">
        <f t="shared" si="15"/>
        <v>-43</v>
      </c>
      <c r="H138" s="13">
        <v>165.51724137931035</v>
      </c>
      <c r="I138" s="16">
        <v>5.0750000000000002</v>
      </c>
      <c r="J138" s="16">
        <v>4.4000000000000004</v>
      </c>
      <c r="K138" s="2">
        <f t="shared" si="14"/>
        <v>0.86699507389162567</v>
      </c>
    </row>
    <row r="139" spans="1:11" x14ac:dyDescent="0.25">
      <c r="A139" s="11">
        <v>42810</v>
      </c>
      <c r="F139" s="4">
        <f t="shared" si="13"/>
        <v>42810</v>
      </c>
      <c r="G139" s="19">
        <f t="shared" si="15"/>
        <v>-35</v>
      </c>
      <c r="H139" s="13">
        <v>160</v>
      </c>
      <c r="I139" s="16">
        <v>4.95</v>
      </c>
      <c r="J139" s="16">
        <v>4.1749999999999998</v>
      </c>
      <c r="K139" s="2">
        <f t="shared" si="14"/>
        <v>0.84343434343434331</v>
      </c>
    </row>
    <row r="140" spans="1:11" x14ac:dyDescent="0.25">
      <c r="A140" s="11">
        <v>42816</v>
      </c>
      <c r="F140" s="4">
        <f t="shared" si="13"/>
        <v>42816</v>
      </c>
      <c r="G140" s="19">
        <f t="shared" si="15"/>
        <v>-29</v>
      </c>
      <c r="H140" s="13">
        <v>190.66666666666666</v>
      </c>
      <c r="I140" s="16">
        <v>4.5</v>
      </c>
      <c r="J140" s="16">
        <v>3.9</v>
      </c>
      <c r="K140" s="2">
        <f t="shared" si="14"/>
        <v>0.8666666666666667</v>
      </c>
    </row>
    <row r="141" spans="1:11" x14ac:dyDescent="0.25">
      <c r="A141" s="11"/>
      <c r="F141" s="20">
        <v>42817</v>
      </c>
      <c r="G141" s="19">
        <f t="shared" si="15"/>
        <v>-28</v>
      </c>
      <c r="H141" s="13">
        <v>167.68292682926827</v>
      </c>
      <c r="I141" s="16"/>
      <c r="J141" s="16"/>
    </row>
    <row r="142" spans="1:11" x14ac:dyDescent="0.25">
      <c r="A142" s="11"/>
      <c r="F142" s="20">
        <v>42822</v>
      </c>
      <c r="G142" s="19">
        <f t="shared" si="15"/>
        <v>-23</v>
      </c>
      <c r="H142" s="13">
        <v>176</v>
      </c>
      <c r="I142" s="16"/>
      <c r="J142" s="16"/>
    </row>
    <row r="143" spans="1:11" x14ac:dyDescent="0.25">
      <c r="A143" s="11">
        <v>42824</v>
      </c>
      <c r="F143" s="4">
        <f t="shared" si="13"/>
        <v>42824</v>
      </c>
      <c r="G143" s="19">
        <f t="shared" si="15"/>
        <v>-21</v>
      </c>
      <c r="H143" s="13">
        <v>152.53333333333333</v>
      </c>
      <c r="I143" s="16">
        <v>5.625</v>
      </c>
      <c r="J143" s="16">
        <v>4.7</v>
      </c>
      <c r="K143" s="2">
        <f t="shared" si="14"/>
        <v>0.83555555555555561</v>
      </c>
    </row>
    <row r="144" spans="1:11" x14ac:dyDescent="0.25">
      <c r="A144" s="11"/>
      <c r="F144" s="20">
        <v>42829</v>
      </c>
      <c r="G144" s="19">
        <f t="shared" si="15"/>
        <v>-16</v>
      </c>
      <c r="H144" s="13">
        <v>177.41935483870967</v>
      </c>
      <c r="I144" s="16"/>
      <c r="J144" s="16"/>
    </row>
    <row r="145" spans="1:11" x14ac:dyDescent="0.25">
      <c r="A145" s="11">
        <v>42830</v>
      </c>
      <c r="F145" s="4">
        <f t="shared" si="13"/>
        <v>42830</v>
      </c>
      <c r="G145" s="19">
        <f t="shared" si="15"/>
        <v>-15</v>
      </c>
      <c r="H145" s="13">
        <v>160.19417475728153</v>
      </c>
      <c r="I145" s="16">
        <v>5.15</v>
      </c>
      <c r="J145" s="16">
        <v>4.7</v>
      </c>
      <c r="K145" s="2">
        <f t="shared" si="14"/>
        <v>0.9126213592233009</v>
      </c>
    </row>
    <row r="146" spans="1:11" x14ac:dyDescent="0.25">
      <c r="A146" s="11"/>
      <c r="F146" s="20">
        <v>42837</v>
      </c>
      <c r="G146" s="19">
        <f t="shared" si="15"/>
        <v>-8</v>
      </c>
      <c r="H146" s="13">
        <v>155.59921414538309</v>
      </c>
      <c r="I146" s="16"/>
      <c r="J146" s="16"/>
    </row>
    <row r="147" spans="1:11" x14ac:dyDescent="0.25">
      <c r="A147" s="11"/>
      <c r="F147" s="20">
        <v>42844</v>
      </c>
      <c r="G147" s="19">
        <f t="shared" si="15"/>
        <v>-1</v>
      </c>
      <c r="H147" s="13">
        <v>167.66467065868264</v>
      </c>
      <c r="I147" s="16"/>
      <c r="J147" s="16"/>
    </row>
    <row r="148" spans="1:11" x14ac:dyDescent="0.25">
      <c r="A148" s="11">
        <v>42845</v>
      </c>
      <c r="F148" s="4">
        <f t="shared" si="13"/>
        <v>42845</v>
      </c>
      <c r="G148" s="19">
        <f>F148-$F$148</f>
        <v>0</v>
      </c>
      <c r="H148" s="13">
        <v>153.71716042481833</v>
      </c>
      <c r="I148" s="16">
        <v>5.367</v>
      </c>
      <c r="J148" s="18" t="s">
        <v>31</v>
      </c>
    </row>
    <row r="149" spans="1:11" x14ac:dyDescent="0.25">
      <c r="A149" s="11"/>
      <c r="F149" s="4">
        <v>42851</v>
      </c>
      <c r="G149" s="19">
        <f>F149-$F$148</f>
        <v>6</v>
      </c>
      <c r="H149" s="13">
        <v>174.63617463617464</v>
      </c>
      <c r="I149" s="16"/>
      <c r="J149" s="18"/>
    </row>
    <row r="150" spans="1:11" x14ac:dyDescent="0.25">
      <c r="A150" s="11"/>
      <c r="F150" s="4">
        <v>42852</v>
      </c>
      <c r="G150" s="19">
        <f>F150-$F$148</f>
        <v>7</v>
      </c>
      <c r="H150" s="13">
        <v>155.30303030303028</v>
      </c>
      <c r="I150" s="16"/>
      <c r="J150" s="18"/>
    </row>
    <row r="151" spans="1:11" x14ac:dyDescent="0.25">
      <c r="A151" s="11"/>
      <c r="F151" s="4">
        <v>42853</v>
      </c>
      <c r="G151" s="19">
        <f>F151-$F$148</f>
        <v>8</v>
      </c>
      <c r="H151" s="13">
        <v>160.64257028112448</v>
      </c>
      <c r="I151" s="16"/>
      <c r="J151" s="18"/>
    </row>
    <row r="152" spans="1:11" x14ac:dyDescent="0.25">
      <c r="A152" s="11">
        <v>42857</v>
      </c>
      <c r="F152" s="4">
        <f t="shared" si="13"/>
        <v>42857</v>
      </c>
      <c r="G152" s="19">
        <f>F152-$F$148</f>
        <v>12</v>
      </c>
      <c r="H152" s="13">
        <v>145.09803921568627</v>
      </c>
      <c r="I152" s="16">
        <v>5.0999999999999996</v>
      </c>
      <c r="J152" s="16">
        <v>4.2</v>
      </c>
      <c r="K152" s="2">
        <f t="shared" si="14"/>
        <v>0.82352941176470595</v>
      </c>
    </row>
    <row r="153" spans="1:11" x14ac:dyDescent="0.25">
      <c r="A153" s="11"/>
      <c r="F153" s="4">
        <v>42860</v>
      </c>
      <c r="G153" s="19">
        <f>F153-$F$148</f>
        <v>15</v>
      </c>
      <c r="H153" s="13">
        <v>158.73015873015873</v>
      </c>
      <c r="I153" s="16"/>
      <c r="J153" s="16"/>
    </row>
    <row r="154" spans="1:11" x14ac:dyDescent="0.25">
      <c r="A154" s="11">
        <v>42865</v>
      </c>
      <c r="F154" s="4">
        <f t="shared" si="13"/>
        <v>42865</v>
      </c>
      <c r="G154" s="19">
        <f>F154-$F$148</f>
        <v>20</v>
      </c>
      <c r="H154" s="13">
        <v>163.14606741573033</v>
      </c>
      <c r="I154" s="16">
        <v>4.45</v>
      </c>
      <c r="J154" s="16">
        <v>3.85</v>
      </c>
      <c r="K154" s="2">
        <f t="shared" si="14"/>
        <v>0.8651685393258427</v>
      </c>
    </row>
    <row r="155" spans="1:11" x14ac:dyDescent="0.25">
      <c r="A155" s="11">
        <v>42874</v>
      </c>
      <c r="F155" s="4">
        <f t="shared" si="13"/>
        <v>42874</v>
      </c>
      <c r="G155" s="19">
        <f>F155-$F$148</f>
        <v>29</v>
      </c>
      <c r="H155" s="13">
        <v>163.26530612244898</v>
      </c>
      <c r="I155" s="16">
        <v>4.9000000000000004</v>
      </c>
      <c r="J155" s="16">
        <v>4.0999999999999996</v>
      </c>
      <c r="K155" s="2">
        <f t="shared" si="14"/>
        <v>0.83673469387755084</v>
      </c>
    </row>
    <row r="156" spans="1:11" x14ac:dyDescent="0.25">
      <c r="A156" s="11">
        <v>42878</v>
      </c>
      <c r="F156" s="4">
        <f t="shared" si="13"/>
        <v>42878</v>
      </c>
      <c r="G156" s="19">
        <f>F156-$F$148</f>
        <v>33</v>
      </c>
      <c r="H156" s="13">
        <v>161.61616161616161</v>
      </c>
      <c r="I156" s="16">
        <v>4.95</v>
      </c>
      <c r="J156" s="16">
        <v>4.3250000000000002</v>
      </c>
      <c r="K156" s="2">
        <f t="shared" si="14"/>
        <v>0.8737373737373737</v>
      </c>
    </row>
    <row r="157" spans="1:11" x14ac:dyDescent="0.25">
      <c r="A157" s="11">
        <v>42886</v>
      </c>
      <c r="F157" s="4">
        <f t="shared" si="13"/>
        <v>42886</v>
      </c>
      <c r="G157" s="19">
        <f>F157-$F$148</f>
        <v>41</v>
      </c>
      <c r="H157" s="21">
        <v>144.76190476190476</v>
      </c>
      <c r="I157" s="2">
        <v>5.25</v>
      </c>
      <c r="J157" s="2">
        <v>4.3</v>
      </c>
      <c r="K157" s="2">
        <f t="shared" si="14"/>
        <v>0.81904761904761902</v>
      </c>
    </row>
    <row r="158" spans="1:11" x14ac:dyDescent="0.25">
      <c r="A158" s="11">
        <v>42894</v>
      </c>
      <c r="F158" s="4">
        <f t="shared" si="13"/>
        <v>42894</v>
      </c>
      <c r="G158" s="19">
        <f>F158-$F$148</f>
        <v>49</v>
      </c>
      <c r="H158" s="21">
        <v>134.07821229050279</v>
      </c>
      <c r="I158" s="2">
        <v>4.4749999999999996</v>
      </c>
      <c r="J158" s="2">
        <v>4</v>
      </c>
      <c r="K158" s="2">
        <f t="shared" si="14"/>
        <v>0.89385474860335201</v>
      </c>
    </row>
    <row r="159" spans="1:11" x14ac:dyDescent="0.25">
      <c r="A159" s="11">
        <v>42900</v>
      </c>
      <c r="F159" s="4">
        <f t="shared" si="13"/>
        <v>42900</v>
      </c>
      <c r="G159" s="19">
        <f>F159-$F$148</f>
        <v>55</v>
      </c>
      <c r="H159" s="21">
        <v>157.69230769230768</v>
      </c>
      <c r="I159" s="2">
        <v>5.2</v>
      </c>
      <c r="J159" s="2">
        <v>4.45</v>
      </c>
      <c r="K159" s="2">
        <f t="shared" si="14"/>
        <v>0.85576923076923073</v>
      </c>
    </row>
    <row r="160" spans="1:11" x14ac:dyDescent="0.25">
      <c r="A160" s="11">
        <v>42907</v>
      </c>
      <c r="F160" s="4">
        <f t="shared" si="13"/>
        <v>42907</v>
      </c>
      <c r="G160" s="19">
        <f>F160-$F$148</f>
        <v>62</v>
      </c>
      <c r="H160" s="21">
        <v>131.40096618357489</v>
      </c>
      <c r="I160" s="2">
        <v>5.1749999999999998</v>
      </c>
      <c r="J160" s="2">
        <v>4.3</v>
      </c>
      <c r="K160" s="2">
        <f t="shared" si="14"/>
        <v>0.83091787439613529</v>
      </c>
    </row>
    <row r="161" spans="1:11" x14ac:dyDescent="0.25">
      <c r="A161" s="11">
        <v>42933</v>
      </c>
      <c r="F161" s="4">
        <f t="shared" si="13"/>
        <v>42933</v>
      </c>
      <c r="G161" s="19">
        <f>F161-$F$148</f>
        <v>88</v>
      </c>
      <c r="H161" s="21">
        <v>158.64022662889519</v>
      </c>
      <c r="I161" s="2">
        <v>4.58</v>
      </c>
      <c r="J161" s="2">
        <v>4.03</v>
      </c>
      <c r="K161" s="2">
        <f t="shared" si="14"/>
        <v>0.87991266375545851</v>
      </c>
    </row>
    <row r="162" spans="1:11" x14ac:dyDescent="0.25">
      <c r="A162" s="11">
        <v>42944</v>
      </c>
      <c r="F162" s="4">
        <f t="shared" si="13"/>
        <v>42944</v>
      </c>
      <c r="G162" s="19">
        <f>F162-$F$148</f>
        <v>99</v>
      </c>
      <c r="H162" s="21">
        <v>121.49532710280373</v>
      </c>
      <c r="I162" s="2">
        <v>3.53</v>
      </c>
      <c r="J162" s="2">
        <v>3.05</v>
      </c>
      <c r="K162" s="2">
        <f t="shared" si="14"/>
        <v>0.86402266288951846</v>
      </c>
    </row>
    <row r="163" spans="1:11" x14ac:dyDescent="0.25">
      <c r="A163" s="11">
        <v>42955</v>
      </c>
      <c r="F163" s="4">
        <f t="shared" si="13"/>
        <v>42955</v>
      </c>
      <c r="G163" s="19">
        <f>F163-$F$148</f>
        <v>110</v>
      </c>
      <c r="H163" s="21">
        <v>100.43478260869566</v>
      </c>
      <c r="I163" s="2">
        <v>4.28</v>
      </c>
      <c r="J163" s="2">
        <v>3.6</v>
      </c>
      <c r="K163" s="2">
        <f t="shared" si="14"/>
        <v>0.84112149532710279</v>
      </c>
    </row>
    <row r="164" spans="1:11" x14ac:dyDescent="0.25">
      <c r="A164" s="11">
        <v>42969</v>
      </c>
      <c r="F164" s="4">
        <f t="shared" si="13"/>
        <v>42969</v>
      </c>
      <c r="G164" s="19">
        <f>F164-$F$148</f>
        <v>124</v>
      </c>
      <c r="H164" s="21">
        <v>104.41767068273091</v>
      </c>
      <c r="I164" s="2">
        <v>4.5999999999999996</v>
      </c>
      <c r="J164" s="2">
        <v>4</v>
      </c>
      <c r="K164" s="2">
        <f t="shared" si="14"/>
        <v>0.86956521739130443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Nerea Uri</dc:creator>
  <cp:lastModifiedBy>Dorottya Wágner-Zafirov</cp:lastModifiedBy>
  <dcterms:created xsi:type="dcterms:W3CDTF">2017-11-08T14:02:40Z</dcterms:created>
  <dcterms:modified xsi:type="dcterms:W3CDTF">2022-11-17T11:44:12Z</dcterms:modified>
</cp:coreProperties>
</file>