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4600" windowHeight="15600" tabRatio="941"/>
  </bookViews>
  <sheets>
    <sheet name="Content (Inhalt)" sheetId="1" r:id="rId1"/>
    <sheet name="1.3 Klima-Indikatoren" sheetId="2" r:id="rId2"/>
    <sheet name="1.5 Heiz- und Kühlbedarf" sheetId="4" r:id="rId3"/>
    <sheet name="1.6 Vergleich des Wärmebedarfs" sheetId="5" r:id="rId4"/>
    <sheet name="1.9 Verfügbare EE-Potenziale" sheetId="3" r:id="rId5"/>
    <sheet name="1.10 Abwärme aus konv. Quellen" sheetId="6" r:id="rId6"/>
    <sheet name="2.1 Projektion des Wärmedarfs" sheetId="7" r:id="rId7"/>
    <sheet name="2.2.1 Dez. Wärmebereitstellung" sheetId="8" r:id="rId8"/>
    <sheet name="2.2.2 Dez. Wärmebereitstellung" sheetId="9" r:id="rId9"/>
    <sheet name="2.2.3 Dez. Wärmebereitstellung" sheetId="10" r:id="rId10"/>
  </sheets>
  <definedNames>
    <definedName name="_xlnm.Print_Area" localSheetId="2">'1.5 Heiz- und Kühlbedarf'!$B$26</definedName>
    <definedName name="Z_E9CCB959_D040_493B_99A0_013AB9292204_.wvu.Rows" localSheetId="6" hidden="1">'2.1 Projektion des Wärmedarfs'!$2:$2</definedName>
    <definedName name="Z_E9CCB959_D040_493B_99A0_013AB9292204_.wvu.Rows" localSheetId="7" hidden="1">'2.2.1 Dez. Wärmebereitstellung'!$2:$2</definedName>
    <definedName name="Z_E9CCB959_D040_493B_99A0_013AB9292204_.wvu.Rows" localSheetId="8" hidden="1">'2.2.2 Dez. Wärmebereitstellung'!$2:$2</definedName>
    <definedName name="Z_E9CCB959_D040_493B_99A0_013AB9292204_.wvu.Rows" localSheetId="9" hidden="1">'2.2.3 Dez. Wärmebereitstellung'!$2:$2</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6" i="10" l="1"/>
  <c r="F109" i="10"/>
  <c r="F132" i="10"/>
  <c r="G106" i="10"/>
  <c r="G109" i="10"/>
  <c r="G132" i="10"/>
  <c r="H106" i="10"/>
  <c r="H109" i="10"/>
  <c r="H121" i="10"/>
  <c r="H132" i="10"/>
  <c r="I106" i="10"/>
  <c r="I109" i="10"/>
  <c r="I121" i="10"/>
  <c r="I132" i="10"/>
  <c r="J106" i="10"/>
  <c r="J109" i="10"/>
  <c r="J132" i="10"/>
  <c r="K106" i="10"/>
  <c r="K109" i="10"/>
  <c r="K132" i="10"/>
  <c r="L106" i="10"/>
  <c r="L109" i="10"/>
  <c r="L121" i="10"/>
  <c r="L132" i="10"/>
  <c r="M106" i="10"/>
  <c r="M109" i="10"/>
  <c r="M121" i="10"/>
  <c r="M132" i="10"/>
  <c r="N106" i="10"/>
  <c r="N109" i="10"/>
  <c r="N132" i="10"/>
  <c r="O106" i="10"/>
  <c r="O109" i="10"/>
  <c r="O132" i="10"/>
  <c r="F110" i="10"/>
  <c r="F122" i="10"/>
  <c r="F136" i="10"/>
  <c r="F206" i="10"/>
  <c r="G110" i="10"/>
  <c r="G122" i="10"/>
  <c r="H110" i="10"/>
  <c r="I110" i="10"/>
  <c r="I122" i="10"/>
  <c r="J110" i="10"/>
  <c r="J122" i="10"/>
  <c r="J136" i="10"/>
  <c r="J206" i="10"/>
  <c r="K110" i="10"/>
  <c r="L110" i="10"/>
  <c r="M110" i="10"/>
  <c r="M122" i="10"/>
  <c r="N110" i="10"/>
  <c r="N122" i="10"/>
  <c r="O110" i="10"/>
  <c r="F111" i="10"/>
  <c r="F123" i="10"/>
  <c r="G111" i="10"/>
  <c r="H111" i="10"/>
  <c r="H123" i="10"/>
  <c r="I111" i="10"/>
  <c r="I123" i="10"/>
  <c r="J111" i="10"/>
  <c r="J123" i="10"/>
  <c r="K111" i="10"/>
  <c r="L111" i="10"/>
  <c r="L123" i="10"/>
  <c r="M111" i="10"/>
  <c r="M123" i="10"/>
  <c r="N111" i="10"/>
  <c r="N123" i="10"/>
  <c r="O111" i="10"/>
  <c r="F112" i="10"/>
  <c r="F124" i="10"/>
  <c r="G112" i="10"/>
  <c r="H112" i="10"/>
  <c r="I112" i="10"/>
  <c r="I124" i="10"/>
  <c r="J112" i="10"/>
  <c r="J124" i="10"/>
  <c r="K112" i="10"/>
  <c r="L112" i="10"/>
  <c r="M112" i="10"/>
  <c r="M124" i="10"/>
  <c r="N112" i="10"/>
  <c r="N124" i="10"/>
  <c r="O112" i="10"/>
  <c r="F113" i="10"/>
  <c r="F125" i="10"/>
  <c r="G113" i="10"/>
  <c r="H113" i="10"/>
  <c r="H125" i="10"/>
  <c r="I113" i="10"/>
  <c r="I125" i="10"/>
  <c r="J113" i="10"/>
  <c r="J125" i="10"/>
  <c r="J139" i="10"/>
  <c r="J209" i="10"/>
  <c r="K113" i="10"/>
  <c r="L113" i="10"/>
  <c r="L125" i="10"/>
  <c r="M113" i="10"/>
  <c r="M125" i="10"/>
  <c r="N113" i="10"/>
  <c r="N125" i="10"/>
  <c r="O113" i="10"/>
  <c r="F114" i="10"/>
  <c r="F126" i="10"/>
  <c r="G114" i="10"/>
  <c r="H114" i="10"/>
  <c r="I114" i="10"/>
  <c r="I126" i="10"/>
  <c r="J114" i="10"/>
  <c r="J126" i="10"/>
  <c r="K114" i="10"/>
  <c r="L114" i="10"/>
  <c r="M114" i="10"/>
  <c r="M126" i="10"/>
  <c r="N114" i="10"/>
  <c r="N126" i="10"/>
  <c r="N140" i="10"/>
  <c r="N162" i="10"/>
  <c r="O114" i="10"/>
  <c r="F115" i="10"/>
  <c r="F127" i="10"/>
  <c r="G115" i="10"/>
  <c r="H115" i="10"/>
  <c r="H127" i="10"/>
  <c r="I115" i="10"/>
  <c r="I127" i="10"/>
  <c r="J115" i="10"/>
  <c r="J127" i="10"/>
  <c r="K115" i="10"/>
  <c r="L115" i="10"/>
  <c r="L127" i="10"/>
  <c r="M115" i="10"/>
  <c r="M127" i="10"/>
  <c r="N115" i="10"/>
  <c r="N127" i="10"/>
  <c r="N141" i="10"/>
  <c r="N211" i="10"/>
  <c r="O115" i="10"/>
  <c r="F116" i="10"/>
  <c r="F128" i="10"/>
  <c r="F142" i="10"/>
  <c r="F212" i="10"/>
  <c r="G116" i="10"/>
  <c r="H116" i="10"/>
  <c r="I116" i="10"/>
  <c r="I128" i="10"/>
  <c r="J116" i="10"/>
  <c r="J128" i="10"/>
  <c r="K116" i="10"/>
  <c r="L116" i="10"/>
  <c r="M116" i="10"/>
  <c r="M128" i="10"/>
  <c r="N116" i="10"/>
  <c r="N128" i="10"/>
  <c r="N142" i="10"/>
  <c r="N201" i="10"/>
  <c r="O116" i="10"/>
  <c r="F117" i="10"/>
  <c r="F129" i="10"/>
  <c r="G117" i="10"/>
  <c r="G129" i="10"/>
  <c r="H117" i="10"/>
  <c r="I117" i="10"/>
  <c r="I129" i="10"/>
  <c r="J117" i="10"/>
  <c r="J129" i="10"/>
  <c r="J143" i="10"/>
  <c r="J202" i="10"/>
  <c r="K117" i="10"/>
  <c r="K129" i="10"/>
  <c r="L117" i="10"/>
  <c r="M117" i="10"/>
  <c r="M129" i="10"/>
  <c r="N117" i="10"/>
  <c r="N129" i="10"/>
  <c r="N143" i="10"/>
  <c r="N202" i="10"/>
  <c r="O117" i="10"/>
  <c r="O129" i="10"/>
  <c r="O92" i="10"/>
  <c r="N92" i="10"/>
  <c r="M92" i="10"/>
  <c r="L92" i="10"/>
  <c r="K92" i="10"/>
  <c r="J92" i="10"/>
  <c r="I92" i="10"/>
  <c r="H92" i="10"/>
  <c r="G92" i="10"/>
  <c r="F92" i="10"/>
  <c r="L27" i="10"/>
  <c r="K27" i="10"/>
  <c r="J27" i="10"/>
  <c r="I27" i="10"/>
  <c r="H27" i="10"/>
  <c r="G27" i="10"/>
  <c r="F27" i="10"/>
  <c r="E27" i="10"/>
  <c r="D27" i="10"/>
  <c r="C27" i="10"/>
  <c r="M16" i="10"/>
  <c r="G24" i="8"/>
  <c r="G29" i="8"/>
  <c r="F24" i="8"/>
  <c r="F29" i="8"/>
  <c r="G26" i="8"/>
  <c r="F26" i="8"/>
  <c r="C13" i="5"/>
  <c r="D13" i="5"/>
  <c r="C20" i="4"/>
  <c r="C19" i="4"/>
  <c r="F18" i="3"/>
  <c r="F17" i="3"/>
  <c r="F16" i="3"/>
  <c r="F15" i="3"/>
  <c r="F14" i="3"/>
  <c r="F13" i="3"/>
  <c r="F12" i="3"/>
  <c r="F11" i="3"/>
  <c r="F10" i="3"/>
  <c r="F9" i="3"/>
  <c r="F141" i="10"/>
  <c r="F211" i="10"/>
  <c r="F143" i="10"/>
  <c r="F202" i="10"/>
  <c r="F139" i="10"/>
  <c r="F209" i="10"/>
  <c r="F137" i="10"/>
  <c r="F207" i="10"/>
  <c r="H141" i="10"/>
  <c r="H189" i="10"/>
  <c r="H139" i="10"/>
  <c r="H209" i="10"/>
  <c r="H137" i="10"/>
  <c r="H207" i="10"/>
  <c r="O121" i="10"/>
  <c r="O135" i="10"/>
  <c r="O205" i="10"/>
  <c r="O127" i="10"/>
  <c r="O141" i="10"/>
  <c r="O174" i="10"/>
  <c r="G127" i="10"/>
  <c r="K125" i="10"/>
  <c r="O123" i="10"/>
  <c r="G123" i="10"/>
  <c r="G137" i="10"/>
  <c r="G196" i="10"/>
  <c r="L128" i="10"/>
  <c r="L142" i="10"/>
  <c r="L201" i="10"/>
  <c r="L126" i="10"/>
  <c r="L140" i="10"/>
  <c r="L210" i="10"/>
  <c r="H126" i="10"/>
  <c r="H140" i="10"/>
  <c r="H151" i="10"/>
  <c r="L124" i="10"/>
  <c r="L138" i="10"/>
  <c r="L208" i="10"/>
  <c r="H124" i="10"/>
  <c r="L122" i="10"/>
  <c r="N121" i="10"/>
  <c r="J121" i="10"/>
  <c r="F121" i="10"/>
  <c r="K127" i="10"/>
  <c r="O125" i="10"/>
  <c r="G125" i="10"/>
  <c r="G139" i="10"/>
  <c r="K123" i="10"/>
  <c r="O128" i="10"/>
  <c r="O142" i="10"/>
  <c r="O201" i="10"/>
  <c r="H128" i="10"/>
  <c r="H142" i="10"/>
  <c r="H212" i="10"/>
  <c r="L129" i="10"/>
  <c r="L143" i="10"/>
  <c r="L154" i="10"/>
  <c r="H129" i="10"/>
  <c r="H143" i="10"/>
  <c r="H213" i="10"/>
  <c r="K128" i="10"/>
  <c r="K142" i="10"/>
  <c r="G128" i="10"/>
  <c r="O126" i="10"/>
  <c r="O140" i="10"/>
  <c r="K126" i="10"/>
  <c r="G126" i="10"/>
  <c r="O124" i="10"/>
  <c r="K124" i="10"/>
  <c r="K138" i="10"/>
  <c r="G124" i="10"/>
  <c r="O122" i="10"/>
  <c r="O136" i="10"/>
  <c r="K122" i="10"/>
  <c r="K136" i="10"/>
  <c r="H122" i="10"/>
  <c r="H136" i="10"/>
  <c r="H195" i="10"/>
  <c r="K121" i="10"/>
  <c r="K135" i="10"/>
  <c r="G121" i="10"/>
  <c r="C109" i="10"/>
  <c r="C117" i="10"/>
  <c r="N136" i="10"/>
  <c r="N195" i="10"/>
  <c r="J118" i="10"/>
  <c r="N118" i="10"/>
  <c r="C113" i="10"/>
  <c r="L186" i="10"/>
  <c r="H210" i="10"/>
  <c r="H199" i="10"/>
  <c r="C114" i="10"/>
  <c r="K118" i="10"/>
  <c r="O118" i="10"/>
  <c r="C111" i="10"/>
  <c r="C115" i="10"/>
  <c r="H118" i="10"/>
  <c r="L118" i="10"/>
  <c r="M136" i="10"/>
  <c r="M158" i="10"/>
  <c r="C110" i="10"/>
  <c r="G118" i="10"/>
  <c r="C112" i="10"/>
  <c r="C116" i="10"/>
  <c r="I118" i="10"/>
  <c r="M118" i="10"/>
  <c r="F118" i="10"/>
  <c r="H153" i="10"/>
  <c r="H188" i="10"/>
  <c r="N175" i="10"/>
  <c r="F154" i="10"/>
  <c r="N153" i="10"/>
  <c r="J150" i="10"/>
  <c r="J172" i="10"/>
  <c r="J187" i="10"/>
  <c r="J198" i="10"/>
  <c r="L151" i="10"/>
  <c r="H154" i="10"/>
  <c r="N190" i="10"/>
  <c r="H201" i="10"/>
  <c r="N174" i="10"/>
  <c r="H176" i="10"/>
  <c r="N200" i="10"/>
  <c r="H196" i="10"/>
  <c r="N189" i="10"/>
  <c r="H191" i="10"/>
  <c r="N163" i="10"/>
  <c r="N152" i="10"/>
  <c r="N199" i="10"/>
  <c r="L153" i="10"/>
  <c r="L164" i="10"/>
  <c r="J142" i="10"/>
  <c r="J201" i="10"/>
  <c r="J137" i="10"/>
  <c r="J170" i="10"/>
  <c r="I140" i="10"/>
  <c r="I210" i="10"/>
  <c r="H165" i="10"/>
  <c r="H202" i="10"/>
  <c r="G142" i="10"/>
  <c r="F175" i="10"/>
  <c r="F140" i="10"/>
  <c r="F210" i="10"/>
  <c r="F138" i="10"/>
  <c r="F197" i="10"/>
  <c r="F148" i="10"/>
  <c r="I136" i="10"/>
  <c r="I158" i="10"/>
  <c r="I138" i="10"/>
  <c r="I186" i="10"/>
  <c r="H159" i="10"/>
  <c r="H135" i="10"/>
  <c r="H138" i="10"/>
  <c r="H171" i="10"/>
  <c r="H150" i="10"/>
  <c r="F169" i="10"/>
  <c r="F159" i="10"/>
  <c r="F170" i="10"/>
  <c r="G136" i="10"/>
  <c r="G206" i="10"/>
  <c r="H184" i="10"/>
  <c r="J161" i="10"/>
  <c r="J141" i="10"/>
  <c r="J165" i="10"/>
  <c r="J138" i="10"/>
  <c r="J149" i="10"/>
  <c r="K143" i="10"/>
  <c r="K176" i="10"/>
  <c r="L175" i="10"/>
  <c r="L212" i="10"/>
  <c r="M138" i="10"/>
  <c r="M160" i="10"/>
  <c r="N139" i="10"/>
  <c r="N138" i="10"/>
  <c r="N197" i="10"/>
  <c r="N137" i="10"/>
  <c r="N159" i="10"/>
  <c r="O138" i="10"/>
  <c r="O186" i="10"/>
  <c r="O183" i="10"/>
  <c r="O137" i="10"/>
  <c r="O157" i="10"/>
  <c r="O143" i="10"/>
  <c r="O213" i="10"/>
  <c r="O139" i="10"/>
  <c r="O187" i="10"/>
  <c r="N164" i="10"/>
  <c r="N158" i="10"/>
  <c r="N173" i="10"/>
  <c r="N212" i="10"/>
  <c r="N151" i="10"/>
  <c r="N147" i="10"/>
  <c r="N165" i="10"/>
  <c r="N169" i="10"/>
  <c r="M140" i="10"/>
  <c r="M137" i="10"/>
  <c r="M170" i="10"/>
  <c r="M171" i="10"/>
  <c r="M143" i="10"/>
  <c r="M213" i="10"/>
  <c r="M142" i="10"/>
  <c r="M201" i="10"/>
  <c r="M141" i="10"/>
  <c r="M135" i="10"/>
  <c r="M157" i="10"/>
  <c r="M139" i="10"/>
  <c r="L191" i="10"/>
  <c r="L190" i="10"/>
  <c r="K141" i="10"/>
  <c r="K174" i="10"/>
  <c r="K140" i="10"/>
  <c r="K199" i="10"/>
  <c r="K139" i="10"/>
  <c r="K137" i="10"/>
  <c r="J140" i="10"/>
  <c r="J184" i="10"/>
  <c r="J158" i="10"/>
  <c r="I143" i="10"/>
  <c r="I165" i="10"/>
  <c r="I139" i="10"/>
  <c r="I137" i="10"/>
  <c r="I185" i="10"/>
  <c r="I141" i="10"/>
  <c r="I135" i="10"/>
  <c r="I142" i="10"/>
  <c r="H172" i="10"/>
  <c r="H185" i="10"/>
  <c r="H198" i="10"/>
  <c r="F153" i="10"/>
  <c r="F147" i="10"/>
  <c r="F161" i="10"/>
  <c r="F176" i="10"/>
  <c r="F190" i="10"/>
  <c r="F201" i="10"/>
  <c r="F195" i="10"/>
  <c r="F164" i="10"/>
  <c r="F187" i="10"/>
  <c r="J147" i="10"/>
  <c r="O146" i="10"/>
  <c r="J154" i="10"/>
  <c r="N154" i="10"/>
  <c r="H161" i="10"/>
  <c r="F172" i="10"/>
  <c r="H170" i="10"/>
  <c r="H169" i="10"/>
  <c r="N188" i="10"/>
  <c r="F184" i="10"/>
  <c r="J195" i="10"/>
  <c r="O194" i="10"/>
  <c r="L202" i="10"/>
  <c r="N213" i="10"/>
  <c r="L213" i="10"/>
  <c r="J213" i="10"/>
  <c r="J212" i="10"/>
  <c r="N210" i="10"/>
  <c r="M206" i="10"/>
  <c r="F150" i="10"/>
  <c r="H148" i="10"/>
  <c r="M147" i="10"/>
  <c r="F158" i="10"/>
  <c r="J169" i="10"/>
  <c r="O168" i="10"/>
  <c r="J176" i="10"/>
  <c r="N176" i="10"/>
  <c r="H190" i="10"/>
  <c r="L188" i="10"/>
  <c r="H187" i="10"/>
  <c r="G141" i="10"/>
  <c r="G143" i="10"/>
  <c r="A106" i="10"/>
  <c r="F198" i="10"/>
  <c r="F152" i="10"/>
  <c r="F163" i="10"/>
  <c r="F174" i="10"/>
  <c r="F189" i="10"/>
  <c r="F200" i="10"/>
  <c r="F213" i="10"/>
  <c r="L136" i="10"/>
  <c r="L135" i="10"/>
  <c r="J135" i="10"/>
  <c r="N135" i="10"/>
  <c r="J191" i="10"/>
  <c r="N191" i="10"/>
  <c r="L141" i="10"/>
  <c r="L139" i="10"/>
  <c r="L137" i="10"/>
  <c r="F135" i="10"/>
  <c r="F205" i="10"/>
  <c r="F185" i="10"/>
  <c r="F191" i="10"/>
  <c r="F165" i="10"/>
  <c r="F196" i="10"/>
  <c r="H200" i="10"/>
  <c r="H211" i="10"/>
  <c r="H164" i="10"/>
  <c r="H158" i="10"/>
  <c r="H152" i="10"/>
  <c r="H162" i="10"/>
  <c r="H163" i="10"/>
  <c r="H147" i="10"/>
  <c r="H206" i="10"/>
  <c r="H174" i="10"/>
  <c r="H175" i="10"/>
  <c r="H173" i="10"/>
  <c r="K195" i="10"/>
  <c r="K147" i="10"/>
  <c r="L149" i="10"/>
  <c r="L171" i="10"/>
  <c r="K151" i="10"/>
  <c r="L162" i="10"/>
  <c r="L165" i="10"/>
  <c r="L199" i="10"/>
  <c r="L160" i="10"/>
  <c r="O160" i="10"/>
  <c r="M148" i="10"/>
  <c r="L176" i="10"/>
  <c r="L197" i="10"/>
  <c r="L173" i="10"/>
  <c r="G184" i="10"/>
  <c r="K169" i="10"/>
  <c r="N184" i="10"/>
  <c r="O197" i="10"/>
  <c r="K184" i="10"/>
  <c r="M184" i="10"/>
  <c r="K158" i="10"/>
  <c r="K206" i="10"/>
  <c r="M195" i="10"/>
  <c r="N206" i="10"/>
  <c r="O209" i="10"/>
  <c r="M169" i="10"/>
  <c r="I208" i="10"/>
  <c r="K165" i="10"/>
  <c r="K191" i="10"/>
  <c r="K202" i="10"/>
  <c r="J175" i="10"/>
  <c r="J190" i="10"/>
  <c r="F208" i="10"/>
  <c r="G195" i="10"/>
  <c r="K154" i="10"/>
  <c r="I202" i="10"/>
  <c r="O153" i="10"/>
  <c r="K213" i="10"/>
  <c r="N160" i="10"/>
  <c r="J171" i="10"/>
  <c r="I199" i="10"/>
  <c r="F149" i="10"/>
  <c r="F186" i="10"/>
  <c r="F188" i="10"/>
  <c r="O200" i="10"/>
  <c r="G158" i="10"/>
  <c r="K173" i="10"/>
  <c r="J197" i="10"/>
  <c r="N186" i="10"/>
  <c r="N185" i="10"/>
  <c r="I173" i="10"/>
  <c r="I147" i="10"/>
  <c r="I188" i="10"/>
  <c r="M165" i="10"/>
  <c r="I162" i="10"/>
  <c r="I184" i="10"/>
  <c r="F160" i="10"/>
  <c r="F171" i="10"/>
  <c r="O163" i="10"/>
  <c r="O189" i="10"/>
  <c r="N196" i="10"/>
  <c r="M212" i="10"/>
  <c r="J207" i="10"/>
  <c r="J185" i="10"/>
  <c r="J159" i="10"/>
  <c r="J148" i="10"/>
  <c r="J196" i="10"/>
  <c r="J164" i="10"/>
  <c r="J153" i="10"/>
  <c r="C143" i="10"/>
  <c r="I160" i="10"/>
  <c r="C136" i="10"/>
  <c r="I151" i="10"/>
  <c r="I206" i="10"/>
  <c r="I171" i="10"/>
  <c r="H208" i="10"/>
  <c r="G164" i="10"/>
  <c r="G190" i="10"/>
  <c r="G201" i="10"/>
  <c r="G153" i="10"/>
  <c r="G175" i="10"/>
  <c r="G209" i="10"/>
  <c r="G172" i="10"/>
  <c r="G150" i="10"/>
  <c r="G198" i="10"/>
  <c r="F162" i="10"/>
  <c r="F173" i="10"/>
  <c r="F151" i="10"/>
  <c r="F199" i="10"/>
  <c r="C141" i="10"/>
  <c r="I197" i="10"/>
  <c r="I149" i="10"/>
  <c r="I195" i="10"/>
  <c r="I169" i="10"/>
  <c r="H149" i="10"/>
  <c r="H197" i="10"/>
  <c r="H186" i="10"/>
  <c r="H160" i="10"/>
  <c r="H205" i="10"/>
  <c r="H183" i="10"/>
  <c r="H168" i="10"/>
  <c r="H157" i="10"/>
  <c r="H194" i="10"/>
  <c r="H146" i="10"/>
  <c r="G187" i="10"/>
  <c r="G161" i="10"/>
  <c r="G169" i="10"/>
  <c r="G147" i="10"/>
  <c r="G148" i="10"/>
  <c r="G185" i="10"/>
  <c r="G170" i="10"/>
  <c r="C139" i="10"/>
  <c r="G159" i="10"/>
  <c r="J163" i="10"/>
  <c r="J200" i="10"/>
  <c r="J152" i="10"/>
  <c r="J211" i="10"/>
  <c r="J174" i="10"/>
  <c r="J189" i="10"/>
  <c r="J208" i="10"/>
  <c r="J186" i="10"/>
  <c r="J160" i="10"/>
  <c r="C123" i="10"/>
  <c r="E72" i="10"/>
  <c r="K152" i="10"/>
  <c r="K211" i="10"/>
  <c r="C127" i="10"/>
  <c r="E76" i="10"/>
  <c r="M186" i="10"/>
  <c r="M197" i="10"/>
  <c r="M208" i="10"/>
  <c r="M149" i="10"/>
  <c r="N209" i="10"/>
  <c r="N150" i="10"/>
  <c r="N172" i="10"/>
  <c r="N198" i="10"/>
  <c r="N161" i="10"/>
  <c r="N207" i="10"/>
  <c r="N170" i="10"/>
  <c r="N148" i="10"/>
  <c r="N187" i="10"/>
  <c r="N208" i="10"/>
  <c r="N171" i="10"/>
  <c r="N149" i="10"/>
  <c r="O208" i="10"/>
  <c r="O171" i="10"/>
  <c r="O149" i="10"/>
  <c r="O211" i="10"/>
  <c r="O152" i="10"/>
  <c r="O165" i="10"/>
  <c r="O210" i="10"/>
  <c r="O173" i="10"/>
  <c r="O199" i="10"/>
  <c r="O162" i="10"/>
  <c r="O188" i="10"/>
  <c r="O151" i="10"/>
  <c r="O212" i="10"/>
  <c r="O190" i="10"/>
  <c r="O164" i="10"/>
  <c r="O206" i="10"/>
  <c r="O169" i="10"/>
  <c r="O147" i="10"/>
  <c r="O195" i="10"/>
  <c r="O184" i="10"/>
  <c r="O158" i="10"/>
  <c r="C122" i="10"/>
  <c r="E71" i="10"/>
  <c r="O175" i="10"/>
  <c r="O161" i="10"/>
  <c r="O198" i="10"/>
  <c r="O172" i="10"/>
  <c r="O150" i="10"/>
  <c r="O185" i="10"/>
  <c r="O196" i="10"/>
  <c r="O159" i="10"/>
  <c r="O148" i="10"/>
  <c r="O207" i="10"/>
  <c r="O170" i="10"/>
  <c r="O202" i="10"/>
  <c r="O154" i="10"/>
  <c r="O176" i="10"/>
  <c r="O191" i="10"/>
  <c r="M175" i="10"/>
  <c r="M190" i="10"/>
  <c r="M164" i="10"/>
  <c r="M210" i="10"/>
  <c r="M188" i="10"/>
  <c r="M162" i="10"/>
  <c r="M151" i="10"/>
  <c r="M199" i="10"/>
  <c r="M173" i="10"/>
  <c r="M209" i="10"/>
  <c r="M198" i="10"/>
  <c r="M172" i="10"/>
  <c r="M150" i="10"/>
  <c r="M187" i="10"/>
  <c r="M161" i="10"/>
  <c r="M191" i="10"/>
  <c r="M202" i="10"/>
  <c r="M154" i="10"/>
  <c r="M176" i="10"/>
  <c r="M183" i="10"/>
  <c r="M168" i="10"/>
  <c r="M194" i="10"/>
  <c r="M146" i="10"/>
  <c r="M205" i="10"/>
  <c r="M153" i="10"/>
  <c r="M211" i="10"/>
  <c r="M174" i="10"/>
  <c r="M152" i="10"/>
  <c r="M200" i="10"/>
  <c r="M189" i="10"/>
  <c r="M163" i="10"/>
  <c r="M207" i="10"/>
  <c r="M185" i="10"/>
  <c r="M159" i="10"/>
  <c r="M196" i="10"/>
  <c r="K209" i="10"/>
  <c r="K187" i="10"/>
  <c r="K161" i="10"/>
  <c r="K150" i="10"/>
  <c r="K205" i="10"/>
  <c r="K194" i="10"/>
  <c r="K168" i="10"/>
  <c r="K146" i="10"/>
  <c r="K157" i="10"/>
  <c r="K183" i="10"/>
  <c r="K210" i="10"/>
  <c r="K188" i="10"/>
  <c r="K162" i="10"/>
  <c r="C125" i="10"/>
  <c r="E74" i="10"/>
  <c r="K198" i="10"/>
  <c r="K172" i="10"/>
  <c r="K196" i="10"/>
  <c r="K170" i="10"/>
  <c r="K185" i="10"/>
  <c r="K148" i="10"/>
  <c r="K207" i="10"/>
  <c r="K159" i="10"/>
  <c r="K200" i="10"/>
  <c r="K189" i="10"/>
  <c r="K163" i="10"/>
  <c r="K208" i="10"/>
  <c r="K186" i="10"/>
  <c r="K197" i="10"/>
  <c r="K171" i="10"/>
  <c r="K160" i="10"/>
  <c r="K149" i="10"/>
  <c r="K212" i="10"/>
  <c r="K201" i="10"/>
  <c r="K153" i="10"/>
  <c r="K175" i="10"/>
  <c r="K164" i="10"/>
  <c r="K190" i="10"/>
  <c r="J188" i="10"/>
  <c r="J173" i="10"/>
  <c r="J162" i="10"/>
  <c r="J151" i="10"/>
  <c r="J199" i="10"/>
  <c r="J210" i="10"/>
  <c r="I207" i="10"/>
  <c r="I170" i="10"/>
  <c r="I148" i="10"/>
  <c r="I196" i="10"/>
  <c r="I159" i="10"/>
  <c r="I175" i="10"/>
  <c r="I164" i="10"/>
  <c r="I201" i="10"/>
  <c r="I212" i="10"/>
  <c r="I190" i="10"/>
  <c r="I153" i="10"/>
  <c r="I211" i="10"/>
  <c r="I189" i="10"/>
  <c r="I200" i="10"/>
  <c r="I174" i="10"/>
  <c r="I163" i="10"/>
  <c r="I152" i="10"/>
  <c r="I213" i="10"/>
  <c r="I191" i="10"/>
  <c r="I176" i="10"/>
  <c r="I154" i="10"/>
  <c r="C128" i="10"/>
  <c r="E77" i="10"/>
  <c r="I205" i="10"/>
  <c r="I168" i="10"/>
  <c r="I157" i="10"/>
  <c r="I146" i="10"/>
  <c r="I194" i="10"/>
  <c r="I183" i="10"/>
  <c r="I209" i="10"/>
  <c r="I198" i="10"/>
  <c r="I172" i="10"/>
  <c r="I161" i="10"/>
  <c r="I150" i="10"/>
  <c r="I187" i="10"/>
  <c r="G212" i="10"/>
  <c r="C142" i="10"/>
  <c r="G207" i="10"/>
  <c r="C137" i="10"/>
  <c r="G138" i="10"/>
  <c r="C138" i="10"/>
  <c r="C124" i="10"/>
  <c r="E73" i="10"/>
  <c r="G140" i="10"/>
  <c r="C140" i="10"/>
  <c r="C126" i="10"/>
  <c r="E75" i="10"/>
  <c r="G135" i="10"/>
  <c r="C121" i="10"/>
  <c r="E70" i="10"/>
  <c r="A129" i="10"/>
  <c r="G176" i="10"/>
  <c r="G165" i="10"/>
  <c r="G154" i="10"/>
  <c r="G191" i="10"/>
  <c r="G213" i="10"/>
  <c r="G202" i="10"/>
  <c r="C129" i="10"/>
  <c r="E78" i="10"/>
  <c r="G163" i="10"/>
  <c r="G152" i="10"/>
  <c r="G211" i="10"/>
  <c r="G200" i="10"/>
  <c r="G189" i="10"/>
  <c r="G174" i="10"/>
  <c r="F194" i="10"/>
  <c r="F183" i="10"/>
  <c r="F168" i="10"/>
  <c r="F157" i="10"/>
  <c r="F146" i="10"/>
  <c r="J205" i="10"/>
  <c r="J194" i="10"/>
  <c r="J183" i="10"/>
  <c r="J168" i="10"/>
  <c r="J157" i="10"/>
  <c r="J146" i="10"/>
  <c r="L205" i="10"/>
  <c r="L194" i="10"/>
  <c r="L183" i="10"/>
  <c r="L168" i="10"/>
  <c r="L157" i="10"/>
  <c r="L146" i="10"/>
  <c r="L198" i="10"/>
  <c r="L187" i="10"/>
  <c r="L172" i="10"/>
  <c r="L161" i="10"/>
  <c r="L150" i="10"/>
  <c r="L209" i="10"/>
  <c r="L200" i="10"/>
  <c r="L189" i="10"/>
  <c r="L174" i="10"/>
  <c r="L163" i="10"/>
  <c r="L152" i="10"/>
  <c r="L211" i="10"/>
  <c r="N205" i="10"/>
  <c r="N194" i="10"/>
  <c r="N183" i="10"/>
  <c r="N168" i="10"/>
  <c r="N157" i="10"/>
  <c r="N146" i="10"/>
  <c r="L196" i="10"/>
  <c r="L185" i="10"/>
  <c r="L170" i="10"/>
  <c r="L159" i="10"/>
  <c r="L148" i="10"/>
  <c r="L207" i="10"/>
  <c r="L195" i="10"/>
  <c r="L184" i="10"/>
  <c r="L169" i="10"/>
  <c r="L158" i="10"/>
  <c r="L147" i="10"/>
  <c r="L206" i="10"/>
  <c r="C191" i="10"/>
  <c r="C165" i="10"/>
  <c r="A143" i="10"/>
  <c r="C212" i="10"/>
  <c r="E67" i="10"/>
  <c r="C206" i="10"/>
  <c r="E61" i="10"/>
  <c r="C184" i="10"/>
  <c r="C195" i="10"/>
  <c r="E51" i="10"/>
  <c r="C164" i="10"/>
  <c r="C187" i="10"/>
  <c r="C198" i="10"/>
  <c r="E54" i="10"/>
  <c r="C190" i="10"/>
  <c r="C201" i="10"/>
  <c r="E57" i="10"/>
  <c r="C211" i="10"/>
  <c r="E66" i="10"/>
  <c r="C158" i="10"/>
  <c r="C175" i="10"/>
  <c r="C172" i="10"/>
  <c r="C202" i="10"/>
  <c r="E58" i="10"/>
  <c r="C174" i="10"/>
  <c r="C147" i="10"/>
  <c r="C161" i="10"/>
  <c r="C185" i="10"/>
  <c r="C209" i="10"/>
  <c r="E64" i="10"/>
  <c r="C153" i="10"/>
  <c r="C196" i="10"/>
  <c r="E52" i="10"/>
  <c r="C150" i="10"/>
  <c r="C152" i="10"/>
  <c r="C176" i="10"/>
  <c r="C163" i="10"/>
  <c r="C148" i="10"/>
  <c r="C135" i="10"/>
  <c r="C170" i="10"/>
  <c r="C189" i="10"/>
  <c r="C213" i="10"/>
  <c r="E68" i="10"/>
  <c r="C200" i="10"/>
  <c r="E56" i="10"/>
  <c r="C154" i="10"/>
  <c r="C207" i="10"/>
  <c r="E62" i="10"/>
  <c r="C159" i="10"/>
  <c r="C169" i="10"/>
  <c r="E82" i="10"/>
  <c r="G210" i="10"/>
  <c r="C210" i="10"/>
  <c r="E65" i="10"/>
  <c r="G199" i="10"/>
  <c r="C199" i="10"/>
  <c r="E55" i="10"/>
  <c r="G188" i="10"/>
  <c r="C188" i="10"/>
  <c r="G173" i="10"/>
  <c r="C173" i="10"/>
  <c r="G162" i="10"/>
  <c r="C162" i="10"/>
  <c r="G151" i="10"/>
  <c r="C151" i="10"/>
  <c r="G205" i="10"/>
  <c r="C205" i="10"/>
  <c r="E60" i="10"/>
  <c r="G194" i="10"/>
  <c r="G183" i="10"/>
  <c r="C183" i="10"/>
  <c r="G168" i="10"/>
  <c r="C168" i="10"/>
  <c r="G157" i="10"/>
  <c r="C157" i="10"/>
  <c r="G146" i="10"/>
  <c r="C146" i="10"/>
  <c r="G208" i="10"/>
  <c r="C208" i="10"/>
  <c r="E63" i="10"/>
  <c r="G197" i="10"/>
  <c r="C197" i="10"/>
  <c r="E53" i="10"/>
  <c r="G160" i="10"/>
  <c r="C160" i="10"/>
  <c r="G149" i="10"/>
  <c r="C149" i="10"/>
  <c r="G186" i="10"/>
  <c r="C186" i="10"/>
  <c r="G171" i="10"/>
  <c r="C171" i="10"/>
  <c r="A202" i="10"/>
  <c r="E48" i="10"/>
  <c r="E84" i="10"/>
  <c r="A154" i="10"/>
  <c r="E45" i="10"/>
  <c r="A165" i="10"/>
  <c r="E46" i="10"/>
  <c r="C194" i="10"/>
  <c r="E50" i="10"/>
  <c r="E80" i="10"/>
  <c r="A176" i="10"/>
  <c r="E47" i="10"/>
  <c r="E81" i="10"/>
  <c r="A213" i="10"/>
  <c r="A214" i="10"/>
  <c r="A191" i="10"/>
  <c r="E83" i="10"/>
  <c r="E85" i="10"/>
  <c r="E86" i="10"/>
</calcChain>
</file>

<file path=xl/sharedStrings.xml><?xml version="1.0" encoding="utf-8"?>
<sst xmlns="http://schemas.openxmlformats.org/spreadsheetml/2006/main" count="1090" uniqueCount="291">
  <si>
    <t>mgag@planenergi.dk</t>
  </si>
  <si>
    <t>[%]</t>
  </si>
  <si>
    <t>[Abs.]</t>
  </si>
  <si>
    <t xml:space="preserve">Max Guddat, Marcus Hummel, Schmidinger David, Magda Kowalska </t>
  </si>
  <si>
    <t>Lauf</t>
  </si>
  <si>
    <t>EIN</t>
  </si>
  <si>
    <t>B.</t>
  </si>
  <si>
    <t xml:space="preserve">Parameter </t>
  </si>
  <si>
    <t>- -</t>
  </si>
  <si>
    <t>%.</t>
  </si>
  <si>
    <t>AUSWAHL DER EINGANGSTYPEN</t>
  </si>
  <si>
    <t>country_id_number</t>
  </si>
  <si>
    <t>Typ: nut_id_number</t>
  </si>
  <si>
    <t>nut_id_number</t>
  </si>
  <si>
    <t>lau2_id_number</t>
  </si>
  <si>
    <t>gfa_res_curr_density</t>
  </si>
  <si>
    <t>gfa_nonres_curr_density</t>
  </si>
  <si>
    <t>heat_res_curr_density</t>
  </si>
  <si>
    <t>heat_nonres_curr_density</t>
  </si>
  <si>
    <t>ghs_built_1975_100_share</t>
  </si>
  <si>
    <t>ghs_built_1990_100_share</t>
  </si>
  <si>
    <t>ghs_built_2000_100_share</t>
  </si>
  <si>
    <t>ghs_built_2014_100_share</t>
  </si>
  <si>
    <t>RESULTS_BUILDING_FOOTPRINT</t>
  </si>
  <si>
    <t>Subparameter</t>
  </si>
  <si>
    <t>Vor 1945</t>
  </si>
  <si>
    <t>1970 - 1979</t>
  </si>
  <si>
    <t>2000 - 2010</t>
  </si>
  <si>
    <t>m²</t>
  </si>
  <si>
    <t>C.</t>
  </si>
  <si>
    <t>D.</t>
  </si>
  <si>
    <t>E.</t>
  </si>
  <si>
    <t>F.</t>
  </si>
  <si>
    <t>G</t>
  </si>
  <si>
    <t>H.</t>
  </si>
  <si>
    <t>ich</t>
  </si>
  <si>
    <t>J.</t>
  </si>
  <si>
    <t>Prüfen</t>
  </si>
  <si>
    <t>check (1)</t>
  </si>
  <si>
    <t>EUR / Jahr</t>
  </si>
  <si>
    <t>MWh / Jahr</t>
  </si>
  <si>
    <t>SUMs</t>
  </si>
  <si>
    <t>tCO2 / Jahr</t>
  </si>
  <si>
    <t>Parameter</t>
  </si>
  <si>
    <t xml:space="preserve"> MWh / Jahr</t>
  </si>
  <si>
    <t>27-03-2020; 14-04-2020; 28-04-20</t>
  </si>
  <si>
    <t>Bitte laden Sie die entsprechenden Karten herunter, benennen Sie sie mit dem angegebenen Layernamen um und laden Sie sie neu. Sie werden als Eingabedateien für einige der nächsten Berechnungsmodule verwendet.</t>
  </si>
  <si>
    <t>Aufgabe 1: Abbildung des Wärmebedarfs und der Ressourcenpotentiale 
(Exercise 1: Mapping of heat demand and resource potentials) 
Aufgabe 2: Berechnung der Kosten für die dezentrale Wärmeversorgung
(Exercise 2: Calculation of decentral heat supply costs)</t>
  </si>
  <si>
    <t xml:space="preserve"> ()</t>
  </si>
  <si>
    <t>Klimaindikatoren. (Climatic Indicators.)</t>
  </si>
  <si>
    <t>AUSGABEDATEN (OUTPUT DATA)</t>
  </si>
  <si>
    <t>Durchschnittlich (Average)</t>
  </si>
  <si>
    <t>Maximal (Maximum)</t>
  </si>
  <si>
    <t>Minimum (Minimum)</t>
  </si>
  <si>
    <t>Heiz- und Kühlungskartierung. (Heating and cooling mapping.)</t>
  </si>
  <si>
    <t>Mapping | 1.5 - Heiz- und Kühlbedarf (Heating and cooling demand)</t>
  </si>
  <si>
    <t>GWh / Jahr (GWh/yr)</t>
  </si>
  <si>
    <t>Pers. (Pers.)</t>
  </si>
  <si>
    <t>MWh / Pers. * Jahr (MWh/pers.*yr)</t>
  </si>
  <si>
    <t>MW (MW)</t>
  </si>
  <si>
    <t>Einheit (Unit)</t>
  </si>
  <si>
    <t>Auswahl 1: (Selection 1:)</t>
  </si>
  <si>
    <t>NÜSSE / LAU (NUTS/LAU)</t>
  </si>
  <si>
    <t>Vergleichen Sie den Wärmebedarf mit zwei anderen Städten. (Compare heat demand with two other cities.)</t>
  </si>
  <si>
    <t>Mapping | 1.6 - Vergleichen Sie den Wärmebedarf mit zwei anderen Städten (Compare heat demand with two other cities)</t>
  </si>
  <si>
    <t>MWh / Pers. (MWh/pers.)</t>
  </si>
  <si>
    <t>[Tomaszów Mazowiecki] (City in training exercise)</t>
  </si>
  <si>
    <t>[Stadt A]  (City A)</t>
  </si>
  <si>
    <t>Kartierung von RES-Potentialen. (Mapping of RES potentials.)</t>
  </si>
  <si>
    <t>Potenzial (Potential)</t>
  </si>
  <si>
    <t xml:space="preserve"> (Max. Resolution (NUTS, LAU)[1])</t>
  </si>
  <si>
    <t>Zahl (Figure)</t>
  </si>
  <si>
    <t>Davon realistisch ausnutzbar  (Of which realistically exploitable )</t>
  </si>
  <si>
    <t>Punkte (Points)</t>
  </si>
  <si>
    <t>NUTS3 (NUTS3)</t>
  </si>
  <si>
    <t>Durchschn. MWh / ha / Jahr (Avg. MWh/ha/yr)</t>
  </si>
  <si>
    <t>Ha (ha)</t>
  </si>
  <si>
    <t>Abbildung überschüssiger Wärmepotentiale. (Mapping of excess heat potentials.)</t>
  </si>
  <si>
    <t>Prognose der zukünftigen Reduzierung oder Erhöhung der Nachfrage basierend auf den Auswirkungen von Renovierungs- und Gebäudeabbrucharbeiten. (Projecting future demand reduction or increase, based on impact of renovation and building demolishment.)</t>
  </si>
  <si>
    <t>EINGABEDATEN (INPUT DATA)</t>
  </si>
  <si>
    <t>Parameter  (Parameter )</t>
  </si>
  <si>
    <t>Standarddaten (Default data)</t>
  </si>
  <si>
    <t>Szenario auswählen (Select scenario)</t>
  </si>
  <si>
    <t>ehrgeizig (ambitious)</t>
  </si>
  <si>
    <t>Referenz (reference)</t>
  </si>
  <si>
    <t>Zieljahr auswählen (Select target year)</t>
  </si>
  <si>
    <t>Reduzierung der Grundfläche im Vergleich zum Referenzszenario: Constr. Zeitraum vor 1977 (Reduction of floor area compared to reference scenario: Constr. period before 1977)</t>
  </si>
  <si>
    <t>Reduzierung der Grundfläche im Vergleich zum Referenzszenario: Constr. Zeitraum 1977-1990 (Reduction of floor area compared to reference scenario: Constr. period 1977-1990)</t>
  </si>
  <si>
    <t>Reduzierung der Grundfläche im Vergleich zum Referenzszenario: Constr. Zeitraum nach 1990 (Reduction of floor area compared to reference scenario: Constr. period after 1990)</t>
  </si>
  <si>
    <t>Reduzierung des spezifischen Energiebedarfs im Vergleich zum Referenzszenario: Constr. Zeitraum vor 1977 (Reduction of specific energy needs compared to reference scenario: Constr. period before 1977)</t>
  </si>
  <si>
    <t>Reduzierung des spezifischen Energiebedarfs im Vergleich zum Referenzszenario: Constr. Zeitraum 1977-1990 (Reduction of specific energy needs compared to reference scenario: Constr. period 1977-1990)</t>
  </si>
  <si>
    <t>Reduzierung des spezifischen Energiebedarfs im Vergleich zum Referenzszenario: Constr. Zeitraum nach 1990 (Reduction of specific energy needs compared to reference scenario: Constr. period after 1990)</t>
  </si>
  <si>
    <t>Methode zum Hinzufügen neu errichteter Gebäude zur Karte (Method to add newly constructed buildings to map)</t>
  </si>
  <si>
    <t>Typ: nut_id_number (Type: nuts_id_number)</t>
  </si>
  <si>
    <t>Keine neuen Gebäude (No new buildings)</t>
  </si>
  <si>
    <t>Ersetzen Sie nur abgerissene Gebäude (Replace only demolished buildings)</t>
  </si>
  <si>
    <t>Type: country_id_number</t>
  </si>
  <si>
    <t>Type: nuts_id_number</t>
  </si>
  <si>
    <t>Type: lau2_id_number</t>
  </si>
  <si>
    <t>EINGÄNGE (INPUTS)</t>
  </si>
  <si>
    <t>AUSWAHL DER EINGANGSTYPEN (INPUT TYPE SELECTION)</t>
  </si>
  <si>
    <t>im Jahr 2014 (in 2014)</t>
  </si>
  <si>
    <t>im Jahr 2050 (in 2050)</t>
  </si>
  <si>
    <t>Energieverbrauch (Energy consumption)</t>
  </si>
  <si>
    <t>Beheizter Bereich (Heated area)</t>
  </si>
  <si>
    <t>Mio. m2 (Mio. m2)</t>
  </si>
  <si>
    <t>Wärmedichte insgesamt - Wärmebedarf insgesamt (Heat density total - Heat Demand Total)</t>
  </si>
  <si>
    <t>hdm_25.tif (hdm_25.tif)</t>
  </si>
  <si>
    <t>hdm_200.tif (hdm_200.tif)</t>
  </si>
  <si>
    <t>Bruttogeschossfläche insgesamt (Gross floor area total)</t>
  </si>
  <si>
    <t>m2 (m2)</t>
  </si>
  <si>
    <t>gfa_25.tif (gfa_25.tif)</t>
  </si>
  <si>
    <t>gfa_200.tif (gfa_200.tif)</t>
  </si>
  <si>
    <t>Berechnung der Kosten einzelner Heiztechnologien anhand einer Mischung aus Einfamilienhäusern.  (Calculating cost of individual heating technologies based on a mixture of Single family buildings.  )</t>
  </si>
  <si>
    <t>GRUNDGRUNDLEGENDE EINGÄNGE (BASIC INPUTS)</t>
  </si>
  <si>
    <t>AUSWAHL DER EINGANGSTYPENAUSGABEDATEN (OUTPUT DATA)</t>
  </si>
  <si>
    <t>CM - Dezentrale Heizungsversorgung (CM - Decentral heating supply)</t>
  </si>
  <si>
    <t>Subparameter (Subparameter)</t>
  </si>
  <si>
    <t>Bauzeitalter (Building age)</t>
  </si>
  <si>
    <t>Zinsrate (interest rate)</t>
  </si>
  <si>
    <t>Bruttogeschossfläche (Gross Floor Area)</t>
  </si>
  <si>
    <t>Gebäudekategorie (Building category)</t>
  </si>
  <si>
    <t>Jahr (year)</t>
  </si>
  <si>
    <t>Einsparungen bei der Raumheizung (savings for space heating)</t>
  </si>
  <si>
    <t>Emissionsfaktor - Strom (emission factor - Electricity)</t>
  </si>
  <si>
    <t>Emissionsfaktor - Leichtes Heizöl (emission factor - Light fuel oil)</t>
  </si>
  <si>
    <t>Emissionsfaktor - Biomasse fest (emission factor - Biomass solid)</t>
  </si>
  <si>
    <t>Emissionsfaktor - Erdgas (emission factor - Natural gas)</t>
  </si>
  <si>
    <t>Mehrfamilienhäuser (Multifamily houses)</t>
  </si>
  <si>
    <t>Einfamilienhäuser (Single family- Terraced houses)</t>
  </si>
  <si>
    <t>Nützlicher Energiebedarf (Useful energy demand)</t>
  </si>
  <si>
    <t>Nutzbedarf pro qm (Useful energy demand per sqm)</t>
  </si>
  <si>
    <t>Wärmebelastung (Q max) (Heat load (Q max))</t>
  </si>
  <si>
    <t>Nivellierte Wärmekosten (EUR / MWh) (Levelized cost of heat (EUR/MWh))</t>
  </si>
  <si>
    <t>Ölkessel (Oil boiler)</t>
  </si>
  <si>
    <t>Erdgas (Natural gas)</t>
  </si>
  <si>
    <t>Biomasse_Automatisch (Biomass_Automatic)</t>
  </si>
  <si>
    <t>Biomasse_Handbuch (Biomass_Manual)</t>
  </si>
  <si>
    <t>Holzofen (Wood stove)</t>
  </si>
  <si>
    <t>HP Air-to-Air (HP Air-to-Air)</t>
  </si>
  <si>
    <t>HP Luft-Wasser (HP Air-to-Water)</t>
  </si>
  <si>
    <t>HP Sole-zu-Wasser (HP Brine-to-Water)</t>
  </si>
  <si>
    <t>Elektrische Heizung (Electric heater)</t>
  </si>
  <si>
    <t>Energiepreis (EUR / MWh) (Energy price (EUR/MWh))</t>
  </si>
  <si>
    <t>Investitionskosten (EUR / Jahr) (CAPEX (EUR/yr))</t>
  </si>
  <si>
    <t>Energiekosten (EUR / Jahr) (Energy Costs (EUR/yr))</t>
  </si>
  <si>
    <t>Endenergiebedarf (MWh / Jahr) (Final Energy Demand (MWh/yr))</t>
  </si>
  <si>
    <t>OPEX (EUR / Jahr) (OPEX (EUR/yr))</t>
  </si>
  <si>
    <t>Gesamtkosten (EUR / Jahr) (Total Costs (EUR/yr))</t>
  </si>
  <si>
    <t>Rentenfaktor (Annuity Factor)</t>
  </si>
  <si>
    <t>Effizienz Heizsystem (%) (Efficiency heating system (%))</t>
  </si>
  <si>
    <t>CO2-Emission (tCO2 / Jahr) (CO2 Emission (tCO2/yr))</t>
  </si>
  <si>
    <t>Berechnung der Kosten für einzelne Heiztechnologien basierend auf einer Mischung der verbleibenden Gebäudetypologien.  (Calculating cost of individual heating technologies based on a mixture of the remaining building typologies.  )</t>
  </si>
  <si>
    <t>EINGABEDATEN  (INPUT DATA )</t>
  </si>
  <si>
    <t>GRUNDLEGENDE EINGÄNGE (BASIC INPUTS)</t>
  </si>
  <si>
    <t>Vor 1945 (Before 1945)</t>
  </si>
  <si>
    <t>Wohnblöcke (Apartment blocks)</t>
  </si>
  <si>
    <t>Hotels und Restaurants (Hotels and Restaurants)</t>
  </si>
  <si>
    <t>Büros (Offices)</t>
  </si>
  <si>
    <t>Lauf 1,3 C. (Run 1,3 C)</t>
  </si>
  <si>
    <t>Lauf 1,3 D. (Run 1,3 D)</t>
  </si>
  <si>
    <t>Lauf 1,3 E. (Run 1,3 E)</t>
  </si>
  <si>
    <t>Lauf 1,3 F. (Run 1,3 F)</t>
  </si>
  <si>
    <t>Lauf 1,3 G (Run 1,3 G)</t>
  </si>
  <si>
    <t>Lauf 1,3 H. (Run 1,3 H)</t>
  </si>
  <si>
    <t>Lauf 1,3 ich (Run 1,3 I)</t>
  </si>
  <si>
    <t>Lauf 1,3 J. (Run 1,3 J)</t>
  </si>
  <si>
    <t>Beispiel (Example)</t>
  </si>
  <si>
    <t>Lauf 1,3 A (Run 1,3 A)</t>
  </si>
  <si>
    <t>Lauf 1,3 B (Run 1,3 B)</t>
  </si>
  <si>
    <t>MWh / Jahr (MWh/year)</t>
  </si>
  <si>
    <t>kWh / m².Jahr (kWh/m².year)</t>
  </si>
  <si>
    <t>kW (kW)</t>
  </si>
  <si>
    <t>Berechnung der Kosten einzelner Heiztechnologien anhand einer Mischung aus zehn verschiedenen Gebäudetypologien.  (Calculating the cost of individual heating technologies based on a mixture of ten different building typologies.  )</t>
  </si>
  <si>
    <t>Wärmebedarf insgesamt (Endenergiebedarf) (Heat demand total (Final energy demand))</t>
  </si>
  <si>
    <t>CO2-Preis (CO2 price)</t>
  </si>
  <si>
    <t>EUR / tCO2 (EUR/tCO2)</t>
  </si>
  <si>
    <t>Anteil des Gebäudetyps am gesamten nutzbaren Energiebedarf für Wärme im Jahr 2050 (Share of building type on the  total useful energy demand for heat in 2050)</t>
  </si>
  <si>
    <t>AUSGABEDATEN  (OUTPUT DATA )</t>
  </si>
  <si>
    <t>Kosten (costs)</t>
  </si>
  <si>
    <t>Investitionen  (capex )</t>
  </si>
  <si>
    <t>EUR / Jahr (EUR/yr)</t>
  </si>
  <si>
    <t>opex (opex)</t>
  </si>
  <si>
    <t>Energie (energy)</t>
  </si>
  <si>
    <t>CO2 (CO2)</t>
  </si>
  <si>
    <t>CO2-Emissionen (CO2 emissions)</t>
  </si>
  <si>
    <t>tCO2/yr (tCO2/yr)</t>
  </si>
  <si>
    <t>Endenergie (final energy)</t>
  </si>
  <si>
    <t>MWh / Jahr (MWh/yr)</t>
  </si>
  <si>
    <t>nützliche Energie (useful energy)</t>
  </si>
  <si>
    <t>Gesamt-CO2-Emissionen (total CO2 emissions)</t>
  </si>
  <si>
    <t>tCO2 / Jahr (tCO2/yr)</t>
  </si>
  <si>
    <t>Endenergie  (final energy )</t>
  </si>
  <si>
    <t>CO2-Kosten (CO2 costs)</t>
  </si>
  <si>
    <t>Gesamtkosten (total costs)</t>
  </si>
  <si>
    <t>Gesamt LCOH (Overall LCOH)</t>
  </si>
  <si>
    <t>EUR / MWh (EUR/MWh)</t>
  </si>
  <si>
    <t>Zwischenberechnungen. NICHT EINSTELLEN! (Intermediate calculations. DO NOT ADJUST!)</t>
  </si>
  <si>
    <t>Kategorie (Category)</t>
  </si>
  <si>
    <t>Durchschnittliche Effizienz (nützlich / endgültig) in den Standarddaten: (Average efficiency (useful/final) in the default data:)</t>
  </si>
  <si>
    <t>SUMME pro Technologie (SUM per technology)</t>
  </si>
  <si>
    <t>Summe (sum)</t>
  </si>
  <si>
    <t>check (1) (check(1))</t>
  </si>
  <si>
    <t>Endenergie (final energy):</t>
  </si>
  <si>
    <t>co2:</t>
  </si>
  <si>
    <t>Gesamtkosten (total costs):</t>
  </si>
  <si>
    <t>nutzbare Energie pro Gebäudeklasse (MWh / Jahr) (useful energy per one building class MWh/yr):</t>
  </si>
  <si>
    <t>Gebäudeanteil nach Typ (building share by a type):</t>
  </si>
  <si>
    <t>Wärmeversorgungsanteil für einzelne Heiztechnologien (heat supply share for individual heating technologies):</t>
  </si>
  <si>
    <t>nutzbare Energie für alle Gebäude innerhalb einer Gebäudeklasse (MWh / Jahr) (useful energy for all buildings within a building class MWh/yr):</t>
  </si>
  <si>
    <t>Anzahl der Gebäude (count of buildings):</t>
  </si>
  <si>
    <t>CAPEX:</t>
  </si>
  <si>
    <t>OPEX:</t>
  </si>
  <si>
    <t>Energiekosten (energy costs):</t>
  </si>
  <si>
    <t>Anteil des gesamten Nutzwärmebedarfs am Gebäudetyp, der durch die verschiedenen einzelnen Heiztechnologien geliefert wird (Share of total useful heat demand in the building type supplied by the different individual heating technologies):</t>
  </si>
  <si>
    <t>Prüfen (check)</t>
  </si>
  <si>
    <t>Lauf 1,1 A (Run 1,1 A)</t>
  </si>
  <si>
    <t>Lauf 1,1 B (Run 1,1 B)</t>
  </si>
  <si>
    <t>Anleitung (Instructions)</t>
  </si>
  <si>
    <t>Mapping | 1.3 - Klima-Indikatoren (Climatic indicators)</t>
  </si>
  <si>
    <t>HDD (Heizgrad Tage) (heating degree days)</t>
  </si>
  <si>
    <t>CDD (Tage mit Kühlgrad) (cooling degree days)</t>
  </si>
  <si>
    <t>Mapping | 1.9 - Verfügbare EE-Potentiale (Available RES potentials)</t>
  </si>
  <si>
    <t>Mapping | 1.10 - Identifizierung von Abwärme aus konventionellen Quellen (Identify excess heat from conventional sources)</t>
  </si>
  <si>
    <t>CM | 2.2.3 Dezentrale Wärmebereitstellung (Decentral heating supply)</t>
  </si>
  <si>
    <t>Bitte geben Sie den gesamten Endenergiebedarf (aus den Ergebnissen der CM - Bedarfsprognose) ein und wählen Sie in den gelben Feldern einen Preis für die Kohlenstoffemissionen für den Referenzfall aus.</t>
  </si>
  <si>
    <t>Bitte fügen Sie die resultierenden Indikatoren des Moduls in die gelben Felder ein.</t>
  </si>
  <si>
    <t>CM | 2.2.2 Dezentrale Wärmebereitstellung (Decentral heating supply)</t>
  </si>
  <si>
    <t>CM | 2.2.1 Dezentrale Wärmebereitstellung (Decentral heating supply)</t>
  </si>
  <si>
    <t>CM | 2.1 Projektion des Wärmebedarfs(Demand projection)</t>
  </si>
  <si>
    <t>Datum:</t>
  </si>
  <si>
    <t>Überarbeitungen:</t>
  </si>
  <si>
    <t>Ziel:</t>
  </si>
  <si>
    <t>Zielgruppe:</t>
  </si>
  <si>
    <t>Farbcodierung:</t>
  </si>
  <si>
    <t>Tabellenkalkulation der Ein- und Ausgabe für die Übungen zu den Berechnungsmodulen.</t>
  </si>
  <si>
    <t>Behörde, Planer und Berater im Bereich Heizen und Kühlen</t>
  </si>
  <si>
    <t>Felder auszufüllen. BITTE BEARBEITEN SIE NUR DIESE FELDER.</t>
  </si>
  <si>
    <t>Eingabeparameter, die im Standard- / vorherigen Szenario geändert werden sollen</t>
  </si>
  <si>
    <t>Werte, die als Eingabedaten in eine andere Tabelle kopiert werden sollen</t>
  </si>
  <si>
    <t>Anweisungen zum Einfügen von Ergebnissen oder zum Kopieren von Zahlen für spätere Ausarbeitungen</t>
  </si>
  <si>
    <t>Zwischenberechnungen oder Standarddaten. NICHT BEARBEITEN!</t>
  </si>
  <si>
    <t>Bitte Punkt als Dezimaltrennzeichen verwenden (z. B. 40,50)</t>
  </si>
  <si>
    <t>Hinweise:</t>
  </si>
  <si>
    <t>Dieses Projekt wurde aus Mitteln des Forschungs- und Innovationsprogramms „Horizont 2020“ der Europäischen Union im Rahmen der Finanzhilfevereinbarung Nr. 723677 finanziert</t>
  </si>
  <si>
    <t>Autoren:</t>
  </si>
  <si>
    <t>Kontakt:</t>
  </si>
  <si>
    <r>
      <t xml:space="preserve"> (kWh/m</t>
    </r>
    <r>
      <rPr>
        <vertAlign val="superscript"/>
        <sz val="11"/>
        <color rgb="FF1C1915"/>
        <rFont val="Calibri"/>
        <family val="2"/>
        <scheme val="minor"/>
      </rPr>
      <t>2</t>
    </r>
    <r>
      <rPr>
        <sz val="11"/>
        <color rgb="FF1C1915"/>
        <rFont val="Calibri"/>
        <family val="2"/>
        <scheme val="minor"/>
      </rPr>
      <t>)</t>
    </r>
  </si>
  <si>
    <r>
      <t xml:space="preserve"> (m</t>
    </r>
    <r>
      <rPr>
        <vertAlign val="superscript"/>
        <sz val="11"/>
        <color rgb="FF1C1915"/>
        <rFont val="Calibri"/>
        <family val="2"/>
        <scheme val="minor"/>
      </rPr>
      <t>2</t>
    </r>
    <r>
      <rPr>
        <sz val="11"/>
        <color rgb="FF1C1915"/>
        <rFont val="Calibri"/>
        <family val="2"/>
        <scheme val="minor"/>
      </rPr>
      <t>)</t>
    </r>
  </si>
  <si>
    <t>Wärmebedarf insgesamt (HEAT DENSITY TOTAL)
(Heat demand total (HEAT DENSITY TOTAL))</t>
  </si>
  <si>
    <t>Wärmebedarf insgesamt (HEAT DENSITY RESIDENTIAL)
(Heat demand total (HEAT DENSITY RESIDENTIAL))</t>
  </si>
  <si>
    <t>Wärmebedarf insgesamt (WÄRMEDICHTE NICHT RESIDENTIAL)
(Heat demand total (HEAT DENSITY NON- RESIDENTIAL))</t>
  </si>
  <si>
    <t>Bruttogeschossfläche (GESAMT)
(Gross Floor Area (TOTAL))</t>
  </si>
  <si>
    <t>Bruttogeschossfläche (WOHN)
(Gross Floor Area (RESIDENTIAL))</t>
  </si>
  <si>
    <t>Durchschnittliche Wärmedichte (HEAT DENSITY TOTAL)
(Average heat density (HEAT DENSITY TOTAL))</t>
  </si>
  <si>
    <t>Theoretischer Kühlbedarf insgesamt (KÜHLDICHTE)
(Theoretical cooling needs total (COOLING DENSITY))</t>
  </si>
  <si>
    <t>Gesamtbevölkerung (BEVÖLKERUNG)
(Total population (POPULATION))</t>
  </si>
  <si>
    <t>Wärmebedarf pro Person (HEAT DENSITY TOTAL)
(Heat demand per person (HEAT DENSITY TOTAL))</t>
  </si>
  <si>
    <t>Theoretischer Kühlbedarf pro Person (KÜHLDICHTE) 
(Theoretical cooling needs per person (COOLING DENSITY))</t>
  </si>
  <si>
    <t>Bruttogeschossfläche (NICHT WOHNSITZ)
(Gross Floor Area (NON-RESIDENTIAL))</t>
  </si>
  <si>
    <t>Winter max. Wärmebelastung (Grafik, maximale Kurve zB: Januar-Wert)
(Winter Max. heatload (Graphics, max curve e.g.: January value))</t>
  </si>
  <si>
    <t>Durchschnittlicher spezifischer Heizbedarf (wird hier im Datenblatt berechnet)</t>
  </si>
  <si>
    <t>Durchschnittlicher spezifischer Kühlbedarf (wird hier im Datenblatt berechnet)</t>
  </si>
  <si>
    <t>Sommer min. Wärmebelastung (Grafik, Min-Kurve zB: Juli-Wert)
(Summer Min. heatload (Graphics, min curve e.g.: July value))</t>
  </si>
  <si>
    <t>Abwasserbehandlungsanlagen (POWER)
(Waste Water Treatment Plants (POWER))</t>
  </si>
  <si>
    <t>Kläranlagen (KAPAZITÄT)
(Waste Water Treatment Plants (CAPACITY))</t>
  </si>
  <si>
    <t>Landwirtschaftliche Rückstände 
(Agricultural Residues)</t>
  </si>
  <si>
    <t>Waldreste 
(Forest residues)</t>
  </si>
  <si>
    <t>Windpotential bei 50 Metern 
(Wind potential at 50 meters)</t>
  </si>
  <si>
    <t>Sonneneinstrahlung auf Gebäudegrundfläche 
(Solar radiation on building footprint)</t>
  </si>
  <si>
    <t>Geothermische potentielle Wärmeleitfähigkeit
(Geothermal potential heat conductivity)</t>
  </si>
  <si>
    <t>Gesamtes solarthermisches Potenzial - Dach
(Total solar thermal potential - Rooftop)</t>
  </si>
  <si>
    <t>Gesamtes solarthermisches Potential - Offenes Feld
(Total solar thermal potential - Open Field)</t>
  </si>
  <si>
    <t>NUTS3, disagg.</t>
  </si>
  <si>
    <t>NUTS3</t>
  </si>
  <si>
    <t>GWh / Jahr
(GWh/yr)</t>
  </si>
  <si>
    <t>Durchschn. Geschwindigkeit m / s
(Avg. speed m/s)</t>
  </si>
  <si>
    <t>SPORT (PE)
Personeneinheiten</t>
  </si>
  <si>
    <t>MW</t>
  </si>
  <si>
    <t>GWh / Jahr 
(GWh/yr)</t>
  </si>
  <si>
    <t>Durchschn. W / mK
(Avg. W/mK)</t>
  </si>
  <si>
    <t>CO2-Emissionen energieintensiver Industrien 
(CO2-emissions of energy intensive industries)</t>
  </si>
  <si>
    <t>Überschusswärmepotenzial [100°C - 200°C] 
(Excess heat potential [100°C - 200°C])</t>
  </si>
  <si>
    <t>Überschusswärmepotenzial [200°C - 500°C] 
(Excess heat potential [200°C - 500°C])</t>
  </si>
  <si>
    <t>Überschusswärmepotenzial [&gt;500°C]
 (Excess heat potential [&gt;500°C])</t>
  </si>
  <si>
    <t>Gesamtüberschusswärmepotential energieintensiver Industrien 
(Total Excess Heat Potential of Energy-intensive industries)</t>
  </si>
  <si>
    <t>t / Jahr 
(t/yr)</t>
  </si>
  <si>
    <t>CM - Bedarfsprojektion - Layername 
(CM - Demand projection - Layer name)</t>
  </si>
  <si>
    <t>CM - Nachfrageprojektion 
(CM - Demand projection)</t>
  </si>
  <si>
    <t>Diese Daten sollten später in die Tabelle zur Szenariobewertung (Aufgabe 5) kopiert werden. (This data should be later copied to the Scenario Assessment (exercise 5) spread sheet.)</t>
  </si>
  <si>
    <r>
      <rPr>
        <b/>
        <sz val="11"/>
        <color rgb="FF000000"/>
        <rFont val="Calibri"/>
        <scheme val="minor"/>
      </rPr>
      <t>HAFTUNGSAUSSCHLUSS</t>
    </r>
    <r>
      <rPr>
        <sz val="11"/>
        <color rgb="FF000000"/>
        <rFont val="Calibri"/>
        <family val="2"/>
        <scheme val="minor"/>
      </rPr>
      <t>: Bitte beachten Sie, dass die vorliegende deutsche Übersetzung nicht immer aussagekräftig ist. Einige Begriffe sind nicht immer die richtige deutsche Übersetzung (z.B. NUSS für NUTS, Biomasse-Handbuch für Biomass-Manual), aber Sie finden genau diese Begriffe, wenn Sie die mit Google Translate automatisch übersetzte Toolbox verwenden. Daher haben wir beschlossen, sie unverändert beizubehalten.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</si>
</sst>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8"/>
      <color theme="1"/>
      <name val="Segoe UI"/>
      <family val="2"/>
    </font>
    <font>
      <sz val="11"/>
      <color indexed="8"/>
      <name val="Calibri"/>
      <family val="2"/>
      <charset val="1"/>
    </font>
    <font>
      <sz val="11"/>
      <name val="Calibri"/>
      <family val="2"/>
      <charset val="1"/>
    </font>
    <font>
      <b/>
      <i/>
      <sz val="11"/>
      <color rgb="FFFF0000"/>
      <name val="Calibri"/>
      <family val="2"/>
      <scheme val="minor"/>
    </font>
    <font>
      <sz val="10"/>
      <color theme="1"/>
      <name val="Calibri"/>
      <family val="2"/>
      <scheme val="minor"/>
    </font>
    <font>
      <b/>
      <sz val="18"/>
      <color theme="0"/>
      <name val="Calibri"/>
      <family val="2"/>
      <scheme val="minor"/>
    </font>
    <font>
      <sz val="18"/>
      <color theme="0"/>
      <name val="Calibri"/>
      <family val="2"/>
      <scheme val="minor"/>
    </font>
    <font>
      <b/>
      <sz val="14"/>
      <color theme="1"/>
      <name val="Calibri"/>
      <family val="2"/>
      <scheme val="minor"/>
    </font>
    <font>
      <sz val="12"/>
      <color rgb="FF1C1915"/>
      <name val="Calibri"/>
      <family val="2"/>
      <scheme val="minor"/>
    </font>
    <font>
      <sz val="11"/>
      <color rgb="FF1C1915"/>
      <name val="Calibri"/>
      <family val="2"/>
      <scheme val="minor"/>
    </font>
    <font>
      <b/>
      <u/>
      <sz val="11"/>
      <color rgb="FF299297"/>
      <name val="Calibri"/>
      <family val="2"/>
      <scheme val="minor"/>
    </font>
    <font>
      <u/>
      <sz val="11"/>
      <color theme="11"/>
      <name val="Calibri"/>
      <family val="2"/>
      <scheme val="minor"/>
    </font>
    <font>
      <sz val="8"/>
      <name val="Calibri"/>
      <family val="2"/>
      <scheme val="minor"/>
    </font>
    <font>
      <b/>
      <sz val="13.5"/>
      <color theme="1"/>
      <name val="Calibri"/>
      <family val="2"/>
      <scheme val="minor"/>
    </font>
    <font>
      <b/>
      <sz val="11"/>
      <color rgb="FFFF0000"/>
      <name val="Calibri"/>
      <family val="2"/>
      <scheme val="minor"/>
    </font>
    <font>
      <sz val="14"/>
      <color theme="1"/>
      <name val="Calibri"/>
      <family val="2"/>
      <scheme val="minor"/>
    </font>
    <font>
      <b/>
      <sz val="10"/>
      <color theme="1"/>
      <name val="Calibri"/>
      <family val="2"/>
      <scheme val="minor"/>
    </font>
    <font>
      <i/>
      <sz val="11"/>
      <color theme="1"/>
      <name val="Calibri"/>
      <family val="2"/>
      <scheme val="minor"/>
    </font>
    <font>
      <sz val="11"/>
      <color rgb="FF000000"/>
      <name val="Calibri"/>
      <family val="2"/>
      <scheme val="minor"/>
    </font>
    <font>
      <b/>
      <sz val="11"/>
      <color rgb="FF000000"/>
      <name val="Calibri"/>
      <scheme val="minor"/>
    </font>
    <font>
      <vertAlign val="superscript"/>
      <sz val="11"/>
      <color rgb="FF1C1915"/>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7" tint="0.59999389629810485"/>
        <bgColor indexed="27"/>
      </patternFill>
    </fill>
    <fill>
      <patternFill patternType="solid">
        <fgColor rgb="FF32B2B8"/>
        <bgColor indexed="27"/>
      </patternFill>
    </fill>
    <fill>
      <patternFill patternType="solid">
        <fgColor theme="5" tint="0.39997558519241921"/>
        <bgColor indexed="64"/>
      </patternFill>
    </fill>
    <fill>
      <patternFill patternType="solid">
        <fgColor theme="0" tint="-0.14999847407452621"/>
        <bgColor indexed="64"/>
      </patternFill>
    </fill>
    <fill>
      <patternFill patternType="solid">
        <fgColor rgb="FF3DB8C6"/>
        <bgColor indexed="64"/>
      </patternFill>
    </fill>
    <fill>
      <patternFill patternType="solid">
        <fgColor rgb="FFD8F0F3"/>
        <bgColor indexed="64"/>
      </patternFill>
    </fill>
    <fill>
      <patternFill patternType="solid">
        <fgColor theme="7" tint="0.59999389629810485"/>
        <bgColor indexed="64"/>
      </patternFill>
    </fill>
    <fill>
      <patternFill patternType="solid">
        <fgColor rgb="FF32B2B8"/>
        <bgColor indexed="64"/>
      </patternFill>
    </fill>
    <fill>
      <patternFill patternType="solid">
        <fgColor theme="9"/>
        <bgColor indexed="64"/>
      </patternFill>
    </fill>
    <fill>
      <patternFill patternType="solid">
        <fgColor rgb="FFFFFF00"/>
        <bgColor indexed="64"/>
      </patternFill>
    </fill>
    <fill>
      <patternFill patternType="solid">
        <fgColor rgb="FFFFFFFF"/>
        <bgColor rgb="FF000000"/>
      </patternFill>
    </fill>
  </fills>
  <borders count="4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ck">
        <color rgb="FF027C89"/>
      </left>
      <right style="thick">
        <color rgb="FF027C89"/>
      </right>
      <top style="thick">
        <color rgb="FF027C89"/>
      </top>
      <bottom/>
      <diagonal/>
    </border>
    <border>
      <left/>
      <right style="thick">
        <color rgb="FF027C89"/>
      </right>
      <top style="thick">
        <color rgb="FF027C89"/>
      </top>
      <bottom/>
      <diagonal/>
    </border>
    <border>
      <left style="thick">
        <color rgb="FF027C89"/>
      </left>
      <right style="thick">
        <color rgb="FF027C89"/>
      </right>
      <top/>
      <bottom style="thick">
        <color rgb="FF027C89"/>
      </bottom>
      <diagonal/>
    </border>
    <border>
      <left/>
      <right style="thick">
        <color rgb="FF027C89"/>
      </right>
      <top/>
      <bottom style="thick">
        <color rgb="FF027C89"/>
      </bottom>
      <diagonal/>
    </border>
    <border>
      <left style="thick">
        <color rgb="FF027C89"/>
      </left>
      <right style="thick">
        <color rgb="FF027C89"/>
      </right>
      <top style="thick">
        <color rgb="FF027C89"/>
      </top>
      <bottom style="thick">
        <color rgb="FF027C89"/>
      </bottom>
      <diagonal/>
    </border>
    <border>
      <left/>
      <right style="thick">
        <color rgb="FF027C89"/>
      </right>
      <top style="thick">
        <color rgb="FF027C89"/>
      </top>
      <bottom style="thick">
        <color rgb="FF027C89"/>
      </bottom>
      <diagonal/>
    </border>
    <border>
      <left style="thick">
        <color rgb="FF027C89"/>
      </left>
      <right/>
      <top style="thick">
        <color rgb="FF027C89"/>
      </top>
      <bottom style="thick">
        <color rgb="FF027C89"/>
      </bottom>
      <diagonal/>
    </border>
    <border>
      <left style="thick">
        <color rgb="FF027C89"/>
      </left>
      <right style="thick">
        <color rgb="FF027C89"/>
      </right>
      <top/>
      <bottom/>
      <diagonal/>
    </border>
    <border>
      <left/>
      <right/>
      <top style="thick">
        <color rgb="FF027C89"/>
      </top>
      <bottom style="thick">
        <color rgb="FF027C89"/>
      </bottom>
      <diagonal/>
    </border>
    <border>
      <left style="thick">
        <color rgb="FF299297"/>
      </left>
      <right style="thick">
        <color rgb="FF299297"/>
      </right>
      <top style="thick">
        <color rgb="FF299297"/>
      </top>
      <bottom style="thick">
        <color rgb="FF299297"/>
      </bottom>
      <diagonal/>
    </border>
    <border>
      <left style="thick">
        <color rgb="FF299297"/>
      </left>
      <right style="thick">
        <color rgb="FF299297"/>
      </right>
      <top/>
      <bottom style="thick">
        <color rgb="FF299297"/>
      </bottom>
      <diagonal/>
    </border>
    <border>
      <left style="thick">
        <color rgb="FF299297"/>
      </left>
      <right/>
      <top/>
      <bottom style="thick">
        <color rgb="FF299297"/>
      </bottom>
      <diagonal/>
    </border>
    <border>
      <left style="thick">
        <color rgb="FF299297"/>
      </left>
      <right/>
      <top style="thick">
        <color rgb="FF299297"/>
      </top>
      <bottom/>
      <diagonal/>
    </border>
    <border>
      <left/>
      <right style="thick">
        <color rgb="FF299297"/>
      </right>
      <top style="thick">
        <color rgb="FF299297"/>
      </top>
      <bottom/>
      <diagonal/>
    </border>
    <border>
      <left style="thick">
        <color rgb="FF299297"/>
      </left>
      <right/>
      <top style="thick">
        <color rgb="FF299297"/>
      </top>
      <bottom style="thick">
        <color rgb="FF299297"/>
      </bottom>
      <diagonal/>
    </border>
    <border>
      <left/>
      <right style="thick">
        <color rgb="FF299297"/>
      </right>
      <top/>
      <bottom style="thick">
        <color rgb="FF299297"/>
      </bottom>
      <diagonal/>
    </border>
    <border>
      <left style="thick">
        <color rgb="FF299297"/>
      </left>
      <right/>
      <top/>
      <bottom/>
      <diagonal/>
    </border>
    <border>
      <left/>
      <right style="thick">
        <color rgb="FF299297"/>
      </right>
      <top/>
      <bottom/>
      <diagonal/>
    </border>
    <border>
      <left style="thick">
        <color rgb="FF027C89"/>
      </left>
      <right/>
      <top style="thick">
        <color rgb="FF027C89"/>
      </top>
      <bottom style="thick">
        <color rgb="FF299297"/>
      </bottom>
      <diagonal/>
    </border>
    <border>
      <left/>
      <right/>
      <top style="thick">
        <color rgb="FF027C89"/>
      </top>
      <bottom style="thick">
        <color rgb="FF299297"/>
      </bottom>
      <diagonal/>
    </border>
    <border>
      <left/>
      <right style="thick">
        <color rgb="FF027C89"/>
      </right>
      <top style="thick">
        <color rgb="FF027C89"/>
      </top>
      <bottom style="thick">
        <color rgb="FF299297"/>
      </bottom>
      <diagonal/>
    </border>
    <border>
      <left style="thick">
        <color rgb="FF299297"/>
      </left>
      <right style="thick">
        <color rgb="FF299297"/>
      </right>
      <top style="thick">
        <color rgb="FF299297"/>
      </top>
      <bottom/>
      <diagonal/>
    </border>
    <border>
      <left style="thick">
        <color rgb="FF299297"/>
      </left>
      <right style="thick">
        <color rgb="FF299297"/>
      </right>
      <top/>
      <bottom/>
      <diagonal/>
    </border>
    <border>
      <left style="thick">
        <color rgb="FF027C89"/>
      </left>
      <right/>
      <top/>
      <bottom/>
      <diagonal/>
    </border>
    <border>
      <left style="thick">
        <color rgb="FF299297"/>
      </left>
      <right/>
      <top style="thick">
        <color rgb="FF027C89"/>
      </top>
      <bottom/>
      <diagonal/>
    </border>
    <border>
      <left/>
      <right/>
      <top/>
      <bottom style="thick">
        <color rgb="FF299297"/>
      </bottom>
      <diagonal/>
    </border>
    <border>
      <left/>
      <right style="thick">
        <color rgb="FF299297"/>
      </right>
      <top style="thick">
        <color rgb="FF027C89"/>
      </top>
      <bottom style="thick">
        <color rgb="FF027C89"/>
      </bottom>
      <diagonal/>
    </border>
    <border>
      <left/>
      <right style="thick">
        <color rgb="FF027C89"/>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6">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6" fillId="0" borderId="0"/>
    <xf numFmtId="9" fontId="1"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6">
    <xf numFmtId="0" fontId="0" fillId="0" borderId="0" xfId="0"/>
    <xf numFmtId="0" fontId="0" fillId="2" borderId="0" xfId="0" applyFill="1"/>
    <xf numFmtId="0" fontId="3" fillId="2" borderId="0" xfId="2" applyFill="1"/>
    <xf numFmtId="0" fontId="0" fillId="2" borderId="0" xfId="0" applyFill="1" applyAlignment="1">
      <alignment vertical="top"/>
    </xf>
    <xf numFmtId="0" fontId="5" fillId="2" borderId="0" xfId="0" applyFont="1" applyFill="1" applyAlignment="1">
      <alignment vertical="top"/>
    </xf>
    <xf numFmtId="0" fontId="7" fillId="3" borderId="1" xfId="3" applyFont="1" applyFill="1" applyBorder="1" applyAlignment="1" applyProtection="1">
      <alignment horizontal="center" vertical="center"/>
      <protection locked="0"/>
    </xf>
    <xf numFmtId="0" fontId="7" fillId="3" borderId="2" xfId="3" applyFont="1" applyFill="1" applyBorder="1" applyAlignment="1" applyProtection="1">
      <alignment horizontal="center" vertical="center"/>
      <protection locked="0"/>
    </xf>
    <xf numFmtId="0" fontId="7" fillId="4" borderId="3" xfId="3" applyFont="1" applyFill="1" applyBorder="1" applyAlignment="1" applyProtection="1">
      <alignment horizontal="center" vertical="center"/>
      <protection locked="0"/>
    </xf>
    <xf numFmtId="0" fontId="7" fillId="4" borderId="4" xfId="3" applyFont="1" applyFill="1" applyBorder="1" applyAlignment="1" applyProtection="1">
      <alignment horizontal="center" vertical="center"/>
      <protection locked="0"/>
    </xf>
    <xf numFmtId="0" fontId="0" fillId="5" borderId="3" xfId="0" applyFill="1" applyBorder="1" applyAlignment="1">
      <alignment vertical="top"/>
    </xf>
    <xf numFmtId="0" fontId="0" fillId="5" borderId="4" xfId="0" applyFill="1" applyBorder="1" applyAlignment="1">
      <alignment vertical="top"/>
    </xf>
    <xf numFmtId="0" fontId="8" fillId="6" borderId="5" xfId="0" applyFont="1" applyFill="1" applyBorder="1" applyAlignment="1">
      <alignment vertical="top"/>
    </xf>
    <xf numFmtId="0" fontId="0" fillId="6" borderId="6" xfId="0" applyFill="1" applyBorder="1" applyAlignment="1">
      <alignment vertical="top"/>
    </xf>
    <xf numFmtId="0" fontId="2" fillId="2" borderId="0" xfId="0" applyFont="1" applyFill="1" applyAlignment="1">
      <alignment vertical="top"/>
    </xf>
    <xf numFmtId="0" fontId="10" fillId="7" borderId="0" xfId="0" applyFont="1" applyFill="1" applyAlignment="1">
      <alignment vertical="center"/>
    </xf>
    <xf numFmtId="0" fontId="11" fillId="7" borderId="0" xfId="0" applyFont="1" applyFill="1" applyAlignment="1">
      <alignment vertical="center"/>
    </xf>
    <xf numFmtId="0" fontId="12" fillId="0" borderId="0" xfId="0" applyFont="1" applyAlignment="1">
      <alignment wrapText="1"/>
    </xf>
    <xf numFmtId="0" fontId="13" fillId="8" borderId="8" xfId="0" applyFont="1" applyFill="1" applyBorder="1" applyAlignment="1">
      <alignment vertical="center" wrapText="1"/>
    </xf>
    <xf numFmtId="0" fontId="13" fillId="8" borderId="10" xfId="0" applyFont="1" applyFill="1" applyBorder="1" applyAlignment="1">
      <alignment vertical="center" wrapText="1"/>
    </xf>
    <xf numFmtId="0" fontId="14" fillId="0" borderId="9" xfId="0" applyFont="1" applyBorder="1" applyAlignment="1">
      <alignment vertical="center" wrapText="1"/>
    </xf>
    <xf numFmtId="0" fontId="14" fillId="9" borderId="10" xfId="0" applyFont="1" applyFill="1" applyBorder="1" applyAlignment="1">
      <alignment vertical="center" wrapText="1"/>
    </xf>
    <xf numFmtId="0" fontId="14" fillId="0" borderId="0" xfId="0" applyFont="1" applyAlignment="1">
      <alignment vertical="center" wrapText="1"/>
    </xf>
    <xf numFmtId="0" fontId="13" fillId="8" borderId="7" xfId="0" applyFont="1" applyFill="1" applyBorder="1" applyAlignment="1">
      <alignment vertical="center" wrapText="1"/>
    </xf>
    <xf numFmtId="0" fontId="13" fillId="8" borderId="9" xfId="0" applyFont="1" applyFill="1" applyBorder="1" applyAlignment="1">
      <alignment vertical="center" wrapText="1"/>
    </xf>
    <xf numFmtId="0" fontId="14" fillId="0" borderId="10" xfId="0" applyFont="1" applyBorder="1" applyAlignment="1">
      <alignment horizontal="center" vertical="center" wrapText="1"/>
    </xf>
    <xf numFmtId="165" fontId="14" fillId="0" borderId="10" xfId="0" applyNumberFormat="1" applyFont="1" applyBorder="1" applyAlignment="1">
      <alignment horizontal="right" vertical="center" wrapText="1"/>
    </xf>
    <xf numFmtId="165" fontId="14" fillId="9" borderId="10" xfId="0" applyNumberFormat="1" applyFont="1" applyFill="1" applyBorder="1" applyAlignment="1">
      <alignment horizontal="right" vertical="center" wrapText="1"/>
    </xf>
    <xf numFmtId="0" fontId="13" fillId="8" borderId="11" xfId="0" applyFont="1" applyFill="1" applyBorder="1" applyAlignment="1">
      <alignment vertical="center" wrapText="1"/>
    </xf>
    <xf numFmtId="0" fontId="13" fillId="8" borderId="12" xfId="0" applyFont="1" applyFill="1" applyBorder="1" applyAlignment="1">
      <alignment vertical="center" wrapText="1"/>
    </xf>
    <xf numFmtId="0" fontId="13" fillId="8" borderId="12" xfId="0" applyFont="1" applyFill="1" applyBorder="1" applyAlignment="1">
      <alignment horizontal="center" vertical="center" wrapText="1"/>
    </xf>
    <xf numFmtId="164" fontId="14" fillId="0" borderId="10" xfId="1" applyFont="1" applyBorder="1" applyAlignment="1">
      <alignment vertical="center" wrapText="1"/>
    </xf>
    <xf numFmtId="0" fontId="15" fillId="0" borderId="0" xfId="0" applyFont="1" applyAlignment="1">
      <alignment horizontal="left" vertical="center" wrapText="1"/>
    </xf>
    <xf numFmtId="14" fontId="0" fillId="2" borderId="0" xfId="0" applyNumberFormat="1" applyFill="1" applyAlignment="1">
      <alignment vertical="top"/>
    </xf>
    <xf numFmtId="0" fontId="13" fillId="8" borderId="7" xfId="0" applyFont="1" applyFill="1" applyBorder="1" applyAlignment="1">
      <alignment vertical="center" wrapText="1"/>
    </xf>
    <xf numFmtId="0" fontId="0" fillId="0" borderId="0" xfId="0" applyBorder="1"/>
    <xf numFmtId="0" fontId="15" fillId="0" borderId="0" xfId="0" applyFont="1" applyBorder="1" applyAlignment="1">
      <alignment horizontal="left" vertical="center" wrapText="1"/>
    </xf>
    <xf numFmtId="0" fontId="0" fillId="0" borderId="0" xfId="0" applyBorder="1" applyAlignment="1">
      <alignment horizontal="right"/>
    </xf>
    <xf numFmtId="0" fontId="18" fillId="0" borderId="0" xfId="0" applyFont="1" applyBorder="1" applyAlignment="1">
      <alignment vertical="center"/>
    </xf>
    <xf numFmtId="0" fontId="12" fillId="0" borderId="0" xfId="0" applyFont="1" applyAlignment="1">
      <alignment horizontal="left"/>
    </xf>
    <xf numFmtId="0" fontId="19" fillId="0" borderId="0" xfId="0" applyFont="1" applyBorder="1"/>
    <xf numFmtId="0" fontId="12" fillId="0" borderId="0" xfId="0" applyFont="1" applyBorder="1" applyAlignment="1">
      <alignment horizontal="center" vertical="center"/>
    </xf>
    <xf numFmtId="0" fontId="20" fillId="0" borderId="0" xfId="0" applyFont="1" applyBorder="1"/>
    <xf numFmtId="0" fontId="14" fillId="6" borderId="9" xfId="0" applyFont="1" applyFill="1" applyBorder="1" applyAlignment="1">
      <alignment vertical="center" wrapText="1"/>
    </xf>
    <xf numFmtId="0" fontId="0" fillId="10" borderId="11" xfId="0" applyFill="1" applyBorder="1"/>
    <xf numFmtId="0" fontId="0" fillId="0" borderId="11" xfId="0" applyBorder="1"/>
    <xf numFmtId="0" fontId="0" fillId="0" borderId="11" xfId="0" applyFill="1" applyBorder="1"/>
    <xf numFmtId="0" fontId="0" fillId="0" borderId="11" xfId="0" applyFont="1" applyBorder="1" applyAlignment="1">
      <alignment vertical="center"/>
    </xf>
    <xf numFmtId="0" fontId="21" fillId="0" borderId="0" xfId="0" applyFont="1" applyBorder="1" applyAlignment="1">
      <alignment vertical="center"/>
    </xf>
    <xf numFmtId="0" fontId="19" fillId="0" borderId="0" xfId="0" applyFont="1" applyBorder="1" applyAlignment="1">
      <alignment horizontal="left"/>
    </xf>
    <xf numFmtId="0" fontId="13" fillId="8" borderId="16" xfId="0" applyFont="1" applyFill="1" applyBorder="1" applyAlignment="1">
      <alignment vertical="center" wrapText="1"/>
    </xf>
    <xf numFmtId="0" fontId="14" fillId="0" borderId="17" xfId="0" applyFont="1" applyBorder="1" applyAlignment="1">
      <alignment vertical="center" wrapText="1"/>
    </xf>
    <xf numFmtId="0" fontId="0" fillId="0" borderId="18" xfId="0" applyBorder="1"/>
    <xf numFmtId="0" fontId="14" fillId="0" borderId="16" xfId="0" applyFont="1" applyBorder="1" applyAlignment="1">
      <alignment vertical="center" wrapText="1"/>
    </xf>
    <xf numFmtId="0" fontId="0" fillId="0" borderId="16" xfId="0" applyFill="1" applyBorder="1"/>
    <xf numFmtId="0" fontId="0" fillId="0" borderId="21" xfId="0" applyBorder="1"/>
    <xf numFmtId="0" fontId="13" fillId="9" borderId="16" xfId="0" applyFont="1" applyFill="1" applyBorder="1" applyAlignment="1">
      <alignment vertical="center" wrapText="1"/>
    </xf>
    <xf numFmtId="9" fontId="0" fillId="0" borderId="0" xfId="4" applyFont="1" applyBorder="1"/>
    <xf numFmtId="0" fontId="15" fillId="0" borderId="0" xfId="0" applyFont="1" applyBorder="1" applyAlignment="1">
      <alignment vertical="center"/>
    </xf>
    <xf numFmtId="0" fontId="22" fillId="0" borderId="0" xfId="0" applyFont="1" applyBorder="1"/>
    <xf numFmtId="0" fontId="0" fillId="0" borderId="0" xfId="0" applyFont="1" applyBorder="1"/>
    <xf numFmtId="0" fontId="19" fillId="0" borderId="0" xfId="0" applyFont="1"/>
    <xf numFmtId="0" fontId="0" fillId="6" borderId="11" xfId="0" applyFill="1" applyBorder="1"/>
    <xf numFmtId="0" fontId="0" fillId="0" borderId="11" xfId="0" applyBorder="1" applyAlignment="1">
      <alignment horizontal="right"/>
    </xf>
    <xf numFmtId="0" fontId="0" fillId="0" borderId="11" xfId="0" applyFill="1" applyBorder="1" applyAlignment="1">
      <alignment horizontal="left" vertical="top"/>
    </xf>
    <xf numFmtId="0" fontId="0" fillId="6" borderId="11" xfId="0" applyFill="1" applyBorder="1" applyAlignment="1">
      <alignment horizontal="left" vertical="top" wrapText="1"/>
    </xf>
    <xf numFmtId="0" fontId="0" fillId="10" borderId="11" xfId="0" applyFill="1" applyBorder="1" applyAlignment="1">
      <alignment horizontal="left" vertical="top" wrapText="1"/>
    </xf>
    <xf numFmtId="0" fontId="0" fillId="0" borderId="11" xfId="0" applyFill="1" applyBorder="1" applyAlignment="1">
      <alignment horizontal="left" vertical="top" wrapText="1"/>
    </xf>
    <xf numFmtId="0" fontId="9" fillId="0" borderId="11" xfId="0" applyFont="1" applyBorder="1" applyAlignment="1">
      <alignment horizontal="right" vertical="center"/>
    </xf>
    <xf numFmtId="0" fontId="0" fillId="0" borderId="11" xfId="0" applyBorder="1" applyAlignment="1">
      <alignment vertical="center"/>
    </xf>
    <xf numFmtId="0" fontId="0" fillId="6" borderId="11" xfId="0" applyFill="1" applyBorder="1" applyAlignment="1">
      <alignment vertical="center"/>
    </xf>
    <xf numFmtId="0" fontId="0" fillId="0" borderId="11" xfId="0" applyFill="1" applyBorder="1" applyAlignment="1">
      <alignment vertical="center"/>
    </xf>
    <xf numFmtId="0" fontId="8" fillId="0" borderId="0" xfId="0" applyFont="1" applyBorder="1"/>
    <xf numFmtId="0" fontId="8" fillId="0" borderId="0" xfId="0" applyFont="1" applyBorder="1" applyAlignment="1"/>
    <xf numFmtId="0" fontId="0" fillId="0" borderId="17" xfId="0" applyBorder="1" applyAlignment="1">
      <alignment horizontal="right"/>
    </xf>
    <xf numFmtId="0" fontId="0" fillId="0" borderId="17" xfId="0" applyBorder="1"/>
    <xf numFmtId="2" fontId="0" fillId="9" borderId="11" xfId="0" applyNumberFormat="1" applyFont="1" applyFill="1" applyBorder="1"/>
    <xf numFmtId="165" fontId="0" fillId="0" borderId="11" xfId="0" applyNumberFormat="1" applyFill="1" applyBorder="1"/>
    <xf numFmtId="0" fontId="0" fillId="9" borderId="11" xfId="0" applyFont="1" applyFill="1" applyBorder="1"/>
    <xf numFmtId="0" fontId="0" fillId="9" borderId="23" xfId="0" applyFill="1" applyBorder="1"/>
    <xf numFmtId="0" fontId="0" fillId="9" borderId="24" xfId="0" applyFill="1" applyBorder="1"/>
    <xf numFmtId="0" fontId="0" fillId="0" borderId="16" xfId="0" applyBorder="1" applyAlignment="1">
      <alignment horizontal="right"/>
    </xf>
    <xf numFmtId="0" fontId="0" fillId="0" borderId="16" xfId="0" applyBorder="1"/>
    <xf numFmtId="2" fontId="0" fillId="9" borderId="23" xfId="0" applyNumberFormat="1" applyFill="1" applyBorder="1"/>
    <xf numFmtId="2" fontId="0" fillId="9" borderId="24" xfId="0" applyNumberFormat="1" applyFill="1" applyBorder="1"/>
    <xf numFmtId="2" fontId="0" fillId="9" borderId="18" xfId="0" applyNumberFormat="1" applyFill="1" applyBorder="1"/>
    <xf numFmtId="2" fontId="0" fillId="9" borderId="22" xfId="0" applyNumberFormat="1" applyFill="1" applyBorder="1"/>
    <xf numFmtId="0" fontId="0" fillId="0" borderId="0" xfId="0" applyBorder="1" applyAlignment="1">
      <alignment vertical="center" wrapText="1"/>
    </xf>
    <xf numFmtId="0" fontId="22" fillId="0" borderId="0" xfId="0" applyFont="1" applyBorder="1" applyAlignment="1">
      <alignment horizontal="right"/>
    </xf>
    <xf numFmtId="0" fontId="0" fillId="0" borderId="0" xfId="0" applyFont="1" applyBorder="1" applyAlignment="1">
      <alignment horizontal="right"/>
    </xf>
    <xf numFmtId="0" fontId="0" fillId="9" borderId="19" xfId="0" applyFill="1" applyBorder="1"/>
    <xf numFmtId="0" fontId="0" fillId="9" borderId="20" xfId="0" applyFill="1" applyBorder="1"/>
    <xf numFmtId="2" fontId="0" fillId="0" borderId="16" xfId="0" applyNumberFormat="1" applyBorder="1"/>
    <xf numFmtId="0" fontId="0" fillId="0" borderId="16" xfId="0" applyBorder="1" applyAlignment="1">
      <alignment horizontal="left"/>
    </xf>
    <xf numFmtId="0" fontId="0" fillId="0" borderId="16" xfId="0" applyBorder="1" applyAlignment="1"/>
    <xf numFmtId="1" fontId="0" fillId="9" borderId="28" xfId="0" applyNumberFormat="1" applyFill="1" applyBorder="1"/>
    <xf numFmtId="0" fontId="0" fillId="9" borderId="16" xfId="0" applyFill="1" applyBorder="1"/>
    <xf numFmtId="0" fontId="0" fillId="2" borderId="11" xfId="0" applyFill="1" applyBorder="1" applyAlignment="1">
      <alignment wrapText="1"/>
    </xf>
    <xf numFmtId="0" fontId="0" fillId="9" borderId="11" xfId="4" applyNumberFormat="1" applyFont="1" applyFill="1" applyBorder="1"/>
    <xf numFmtId="0" fontId="0" fillId="11" borderId="0" xfId="0" applyFill="1" applyBorder="1"/>
    <xf numFmtId="0" fontId="0" fillId="2" borderId="11" xfId="0" applyFill="1" applyBorder="1"/>
    <xf numFmtId="0" fontId="8" fillId="0" borderId="0" xfId="0" applyFont="1" applyFill="1" applyBorder="1"/>
    <xf numFmtId="0" fontId="13" fillId="8" borderId="13" xfId="0" applyFont="1" applyFill="1" applyBorder="1" applyAlignment="1">
      <alignment horizontal="left" vertical="center"/>
    </xf>
    <xf numFmtId="0" fontId="13" fillId="8" borderId="15" xfId="0" applyFont="1" applyFill="1" applyBorder="1" applyAlignment="1">
      <alignment horizontal="left" vertical="center"/>
    </xf>
    <xf numFmtId="0" fontId="13" fillId="8" borderId="12" xfId="0" applyFont="1" applyFill="1" applyBorder="1" applyAlignment="1">
      <alignment horizontal="left" vertical="center"/>
    </xf>
    <xf numFmtId="3" fontId="0" fillId="5" borderId="28" xfId="0" applyNumberFormat="1" applyFill="1" applyBorder="1"/>
    <xf numFmtId="3" fontId="0" fillId="5" borderId="29" xfId="0" applyNumberFormat="1" applyFill="1" applyBorder="1"/>
    <xf numFmtId="3" fontId="0" fillId="5" borderId="17" xfId="0" applyNumberFormat="1" applyFill="1" applyBorder="1"/>
    <xf numFmtId="0" fontId="13" fillId="8" borderId="30" xfId="0" applyFont="1" applyFill="1" applyBorder="1" applyAlignment="1">
      <alignment horizontal="left" vertical="center" wrapText="1"/>
    </xf>
    <xf numFmtId="0" fontId="13" fillId="8" borderId="0" xfId="0" applyFont="1" applyFill="1" applyBorder="1" applyAlignment="1">
      <alignment horizontal="left" vertical="center" wrapText="1"/>
    </xf>
    <xf numFmtId="0" fontId="13" fillId="8" borderId="24" xfId="0" applyFont="1" applyFill="1" applyBorder="1" applyAlignment="1">
      <alignment horizontal="left" vertical="center" wrapText="1"/>
    </xf>
    <xf numFmtId="3" fontId="0" fillId="0" borderId="16" xfId="0" applyNumberFormat="1" applyBorder="1"/>
    <xf numFmtId="3" fontId="0" fillId="0" borderId="16" xfId="0" applyNumberFormat="1" applyFill="1" applyBorder="1"/>
    <xf numFmtId="0" fontId="2" fillId="0" borderId="0" xfId="0" applyFont="1" applyBorder="1"/>
    <xf numFmtId="0" fontId="0" fillId="6" borderId="11" xfId="4" applyNumberFormat="1" applyFont="1" applyFill="1" applyBorder="1"/>
    <xf numFmtId="0" fontId="2" fillId="6" borderId="11" xfId="0" applyFont="1" applyFill="1" applyBorder="1" applyAlignment="1">
      <alignment horizontal="left"/>
    </xf>
    <xf numFmtId="9" fontId="0" fillId="6" borderId="11" xfId="4" applyFont="1" applyFill="1" applyBorder="1"/>
    <xf numFmtId="0" fontId="2" fillId="6" borderId="11" xfId="0" applyFont="1" applyFill="1" applyBorder="1"/>
    <xf numFmtId="0" fontId="0" fillId="6" borderId="11" xfId="0" applyFill="1" applyBorder="1" applyAlignment="1">
      <alignment horizontal="right"/>
    </xf>
    <xf numFmtId="1" fontId="0" fillId="6" borderId="11" xfId="0" applyNumberFormat="1" applyFill="1" applyBorder="1"/>
    <xf numFmtId="2" fontId="0" fillId="6" borderId="11" xfId="0" applyNumberFormat="1" applyFill="1" applyBorder="1"/>
    <xf numFmtId="0" fontId="0" fillId="9" borderId="31" xfId="0" applyFill="1" applyBorder="1"/>
    <xf numFmtId="2" fontId="0" fillId="9" borderId="32" xfId="0" applyNumberFormat="1" applyFill="1" applyBorder="1"/>
    <xf numFmtId="0" fontId="0" fillId="6" borderId="11" xfId="0" applyFill="1" applyBorder="1" applyAlignment="1">
      <alignment vertical="center" wrapText="1"/>
    </xf>
    <xf numFmtId="0" fontId="0" fillId="6" borderId="11" xfId="0" applyFill="1" applyBorder="1" applyAlignment="1">
      <alignment horizontal="center" vertical="center"/>
    </xf>
    <xf numFmtId="3" fontId="0" fillId="0" borderId="0" xfId="0" applyNumberFormat="1" applyBorder="1"/>
    <xf numFmtId="0" fontId="15" fillId="0" borderId="0" xfId="0" applyFont="1" applyAlignment="1">
      <alignment horizontal="left" vertical="center" wrapText="1"/>
    </xf>
    <xf numFmtId="0" fontId="13" fillId="8" borderId="15" xfId="0" applyFont="1" applyFill="1" applyBorder="1" applyAlignment="1">
      <alignment horizontal="left" vertical="center" wrapText="1"/>
    </xf>
    <xf numFmtId="0" fontId="13" fillId="8" borderId="12" xfId="0" applyFont="1" applyFill="1" applyBorder="1" applyAlignment="1">
      <alignment horizontal="left" vertical="center" wrapText="1"/>
    </xf>
    <xf numFmtId="0" fontId="13" fillId="8" borderId="33" xfId="0" applyFont="1" applyFill="1" applyBorder="1" applyAlignment="1">
      <alignment horizontal="left" vertical="center" wrapText="1"/>
    </xf>
    <xf numFmtId="0" fontId="4" fillId="2" borderId="0" xfId="0" applyFont="1" applyFill="1" applyAlignment="1">
      <alignment vertical="top" wrapText="1"/>
    </xf>
    <xf numFmtId="0" fontId="15" fillId="0" borderId="0" xfId="0" applyFont="1" applyAlignment="1">
      <alignment vertical="center" wrapText="1"/>
    </xf>
    <xf numFmtId="0" fontId="15" fillId="0" borderId="0" xfId="0" applyFont="1" applyAlignment="1">
      <alignment vertical="center"/>
    </xf>
    <xf numFmtId="0" fontId="0" fillId="2" borderId="0" xfId="0" applyFill="1" applyAlignment="1"/>
    <xf numFmtId="0" fontId="12" fillId="0" borderId="0" xfId="0" applyFont="1" applyAlignment="1"/>
    <xf numFmtId="0" fontId="0" fillId="0" borderId="0" xfId="0" applyAlignment="1"/>
    <xf numFmtId="0" fontId="0" fillId="10" borderId="11"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9" fillId="0" borderId="11" xfId="0" applyFont="1" applyBorder="1" applyAlignment="1">
      <alignment horizontal="center" vertical="center" wrapText="1"/>
    </xf>
    <xf numFmtId="0" fontId="22" fillId="0" borderId="0" xfId="0" applyFont="1" applyBorder="1" applyAlignment="1"/>
    <xf numFmtId="0" fontId="15" fillId="0" borderId="0" xfId="0" applyFont="1" applyBorder="1" applyAlignment="1">
      <alignment horizontal="left" vertical="center"/>
    </xf>
    <xf numFmtId="0" fontId="0" fillId="0" borderId="0" xfId="0" applyFont="1" applyBorder="1" applyAlignment="1"/>
    <xf numFmtId="0" fontId="0" fillId="0" borderId="11" xfId="0" applyFill="1" applyBorder="1" applyAlignment="1">
      <alignment wrapText="1"/>
    </xf>
    <xf numFmtId="0" fontId="0" fillId="0" borderId="11" xfId="0" applyBorder="1" applyAlignment="1">
      <alignment wrapText="1"/>
    </xf>
    <xf numFmtId="0" fontId="0" fillId="0" borderId="0" xfId="0" applyAlignment="1">
      <alignment wrapText="1"/>
    </xf>
    <xf numFmtId="0" fontId="0" fillId="0" borderId="0" xfId="0" applyBorder="1" applyAlignment="1">
      <alignment wrapText="1"/>
    </xf>
    <xf numFmtId="0" fontId="0" fillId="0" borderId="16" xfId="0" applyBorder="1" applyAlignment="1">
      <alignment horizontal="left" wrapText="1"/>
    </xf>
    <xf numFmtId="0" fontId="9" fillId="2" borderId="0" xfId="0" applyFont="1" applyFill="1" applyAlignment="1">
      <alignment vertical="center" wrapText="1"/>
    </xf>
    <xf numFmtId="0" fontId="0" fillId="12" borderId="18" xfId="0" applyFill="1" applyBorder="1"/>
    <xf numFmtId="0" fontId="0" fillId="12" borderId="17" xfId="0" applyFill="1" applyBorder="1"/>
    <xf numFmtId="0" fontId="0" fillId="12" borderId="21" xfId="0" applyFill="1" applyBorder="1"/>
    <xf numFmtId="0" fontId="0" fillId="12" borderId="16" xfId="0" applyFill="1" applyBorder="1"/>
    <xf numFmtId="0" fontId="23" fillId="13" borderId="0" xfId="0" applyFont="1" applyFill="1" applyBorder="1" applyAlignment="1">
      <alignment wrapText="1"/>
    </xf>
    <xf numFmtId="0" fontId="0" fillId="2" borderId="0" xfId="0" applyFill="1" applyBorder="1"/>
    <xf numFmtId="0" fontId="0" fillId="2" borderId="0" xfId="0" applyFill="1" applyBorder="1" applyAlignment="1">
      <alignment wrapText="1"/>
    </xf>
    <xf numFmtId="0" fontId="23" fillId="13" borderId="35" xfId="0" applyFont="1" applyFill="1" applyBorder="1" applyAlignment="1">
      <alignment horizontal="left" wrapText="1"/>
    </xf>
    <xf numFmtId="0" fontId="23" fillId="13" borderId="36" xfId="0" applyFont="1" applyFill="1" applyBorder="1" applyAlignment="1">
      <alignment horizontal="left" wrapText="1"/>
    </xf>
    <xf numFmtId="0" fontId="23" fillId="13" borderId="37" xfId="0" applyFont="1" applyFill="1" applyBorder="1" applyAlignment="1">
      <alignment horizontal="left" wrapText="1"/>
    </xf>
    <xf numFmtId="0" fontId="23" fillId="13" borderId="38" xfId="0" applyFont="1" applyFill="1" applyBorder="1" applyAlignment="1">
      <alignment horizontal="left" wrapText="1"/>
    </xf>
    <xf numFmtId="0" fontId="23" fillId="13" borderId="0" xfId="0" applyFont="1" applyFill="1" applyBorder="1" applyAlignment="1">
      <alignment horizontal="left" wrapText="1"/>
    </xf>
    <xf numFmtId="0" fontId="23" fillId="13" borderId="39" xfId="0" applyFont="1" applyFill="1" applyBorder="1" applyAlignment="1">
      <alignment horizontal="left" wrapText="1"/>
    </xf>
    <xf numFmtId="0" fontId="23" fillId="13" borderId="40" xfId="0" applyFont="1" applyFill="1" applyBorder="1" applyAlignment="1">
      <alignment horizontal="left" wrapText="1"/>
    </xf>
    <xf numFmtId="0" fontId="23" fillId="13" borderId="41" xfId="0" applyFont="1" applyFill="1" applyBorder="1" applyAlignment="1">
      <alignment horizontal="left" wrapText="1"/>
    </xf>
    <xf numFmtId="0" fontId="23" fillId="13" borderId="42" xfId="0" applyFont="1" applyFill="1" applyBorder="1" applyAlignment="1">
      <alignment horizontal="left" wrapText="1"/>
    </xf>
    <xf numFmtId="14" fontId="0" fillId="2" borderId="0" xfId="0" applyNumberFormat="1" applyFill="1" applyAlignment="1">
      <alignment horizontal="left"/>
    </xf>
    <xf numFmtId="0" fontId="4" fillId="2" borderId="0" xfId="0" applyFont="1" applyFill="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9" fillId="2" borderId="0" xfId="0" applyFont="1" applyFill="1" applyAlignment="1">
      <alignment horizontal="right" vertical="center" wrapText="1"/>
    </xf>
    <xf numFmtId="0" fontId="13" fillId="8" borderId="7" xfId="0" applyFont="1" applyFill="1" applyBorder="1" applyAlignment="1">
      <alignment vertical="center" wrapText="1"/>
    </xf>
    <xf numFmtId="0" fontId="13" fillId="8" borderId="9" xfId="0" applyFont="1" applyFill="1" applyBorder="1" applyAlignment="1">
      <alignment vertical="center" wrapText="1"/>
    </xf>
    <xf numFmtId="0" fontId="13" fillId="8" borderId="7" xfId="0"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5" fillId="0" borderId="0" xfId="0" applyFont="1" applyBorder="1" applyAlignment="1">
      <alignment horizontal="left" vertical="center" wrapText="1"/>
    </xf>
    <xf numFmtId="0" fontId="13" fillId="8" borderId="13" xfId="0" applyFont="1" applyFill="1" applyBorder="1" applyAlignment="1">
      <alignment horizontal="left" vertical="center" wrapText="1"/>
    </xf>
    <xf numFmtId="0" fontId="13" fillId="8" borderId="15" xfId="0" applyFont="1" applyFill="1" applyBorder="1" applyAlignment="1">
      <alignment horizontal="left" vertical="center" wrapText="1"/>
    </xf>
    <xf numFmtId="0" fontId="0" fillId="0" borderId="7"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13" fillId="8" borderId="12" xfId="0" applyFont="1" applyFill="1" applyBorder="1" applyAlignment="1">
      <alignment horizontal="left" vertical="center" wrapText="1"/>
    </xf>
    <xf numFmtId="0" fontId="13" fillId="8" borderId="25" xfId="0" applyFont="1" applyFill="1" applyBorder="1" applyAlignment="1">
      <alignment horizontal="left" vertical="center" wrapText="1"/>
    </xf>
    <xf numFmtId="0" fontId="13" fillId="8" borderId="26" xfId="0" applyFont="1" applyFill="1" applyBorder="1" applyAlignment="1">
      <alignment horizontal="left" vertical="center" wrapText="1"/>
    </xf>
    <xf numFmtId="0" fontId="13" fillId="8" borderId="27" xfId="0" applyFont="1" applyFill="1" applyBorder="1" applyAlignment="1">
      <alignment horizontal="left" vertical="center" wrapText="1"/>
    </xf>
    <xf numFmtId="0" fontId="13" fillId="8" borderId="7" xfId="0" applyFont="1" applyFill="1" applyBorder="1" applyAlignment="1">
      <alignment horizontal="left" vertical="center" wrapText="1"/>
    </xf>
    <xf numFmtId="0" fontId="13" fillId="8" borderId="9" xfId="0" applyFont="1" applyFill="1" applyBorder="1" applyAlignment="1">
      <alignment horizontal="left" vertical="center" wrapText="1"/>
    </xf>
    <xf numFmtId="0" fontId="0" fillId="2" borderId="13" xfId="0" applyFill="1" applyBorder="1" applyAlignment="1">
      <alignment horizontal="left" wrapText="1"/>
    </xf>
    <xf numFmtId="0" fontId="0" fillId="2" borderId="15" xfId="0" applyFill="1" applyBorder="1" applyAlignment="1">
      <alignment horizontal="left" wrapText="1"/>
    </xf>
    <xf numFmtId="0" fontId="0" fillId="2" borderId="12" xfId="0" applyFill="1" applyBorder="1" applyAlignment="1">
      <alignment horizontal="left" wrapText="1"/>
    </xf>
    <xf numFmtId="0" fontId="0" fillId="0" borderId="8" xfId="0" applyBorder="1" applyAlignment="1">
      <alignment horizontal="center" vertical="center" wrapText="1"/>
    </xf>
    <xf numFmtId="0" fontId="0" fillId="0" borderId="34" xfId="0" applyBorder="1" applyAlignment="1">
      <alignment horizontal="center" vertical="center" wrapText="1"/>
    </xf>
    <xf numFmtId="0" fontId="0" fillId="0" borderId="10" xfId="0" applyBorder="1" applyAlignment="1">
      <alignment horizontal="center" vertical="center" wrapText="1"/>
    </xf>
  </cellXfs>
  <cellStyles count="56">
    <cellStyle name="Comma" xfId="1" builtinId="3"/>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2" builtinId="8"/>
    <cellStyle name="Normal" xfId="0" builtinId="0"/>
    <cellStyle name="Percent" xfId="4" builtinId="5"/>
    <cellStyle name="Standard 9" xfId="3"/>
  </cellStyles>
  <dxfs count="3">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a:t>
            </a:r>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'2.2.3 Dez. Wärmebereitstellung'!$B$60</c:f>
              <c:strCache>
                <c:ptCount val="1"/>
                <c:pt idx="0">
                  <c:v>Endenergie (final energy)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D071-45D8-9A00-F99A3C7B37BF}"/>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D071-45D8-9A00-F99A3C7B37BF}"/>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D071-45D8-9A00-F99A3C7B37BF}"/>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D071-45D8-9A00-F99A3C7B37BF}"/>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D071-45D8-9A00-F99A3C7B37BF}"/>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D071-45D8-9A00-F99A3C7B37BF}"/>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D071-45D8-9A00-F99A3C7B37BF}"/>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D071-45D8-9A00-F99A3C7B37BF}"/>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D071-45D8-9A00-F99A3C7B3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'2.2.3 Dez. Wärmebereitstellung'!$C$60:$C$68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Wärmebereitstellung'!$E$60:$E$68</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395273660066823"/>
          <c:h val="0.581579038184323"/>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useful energy</a:t>
            </a:r>
            <a:endParaRPr lang="de-AT" baseline="0"/>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'2.2.3 Dez. Wärmebereitstellung'!$B$70</c:f>
              <c:strCache>
                <c:ptCount val="1"/>
                <c:pt idx="0">
                  <c:v>nützliche Energie (useful energy)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5A73-45D5-9371-0C3026E017B9}"/>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5A73-45D5-9371-0C3026E017B9}"/>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5A73-45D5-9371-0C3026E017B9}"/>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5A73-45D5-9371-0C3026E017B9}"/>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5A73-45D5-9371-0C3026E017B9}"/>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5A73-45D5-9371-0C3026E017B9}"/>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5A73-45D5-9371-0C3026E017B9}"/>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5A73-45D5-9371-0C3026E017B9}"/>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5A73-45D5-9371-0C3026E01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'2.2.3 Dez. Wärmebereitstellung'!$C$70:$C$78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Wärmebereitstellung'!$E$70:$E$78</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395273660066823"/>
          <c:h val="0.581579038184323"/>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CO2 emissions</a:t>
            </a:r>
            <a:endParaRPr lang="de-AT" baseline="0"/>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'2.2.3 Dez. Wärmebereitstellung'!$B$50</c:f>
              <c:strCache>
                <c:ptCount val="1"/>
                <c:pt idx="0">
                  <c:v>CO2-Emissionen (CO2 emissions)</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4A7A-4712-9775-04216C34B2DB}"/>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4A7A-4712-9775-04216C34B2DB}"/>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4A7A-4712-9775-04216C34B2DB}"/>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4A7A-4712-9775-04216C34B2DB}"/>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4A7A-4712-9775-04216C34B2DB}"/>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4A7A-4712-9775-04216C34B2DB}"/>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4A7A-4712-9775-04216C34B2DB}"/>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4A7A-4712-9775-04216C34B2DB}"/>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4A7A-4712-9775-04216C34B2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'2.2.3 Dez. Wärmebereitstellung'!$C$50:$C$58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Wärmebereitstellung'!$E$50:$E$58</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395273660066823"/>
          <c:h val="0.581579038184323"/>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792480</xdr:colOff>
      <xdr:row>34</xdr:row>
      <xdr:rowOff>60960</xdr:rowOff>
    </xdr:from>
    <xdr:to>
      <xdr:col>7</xdr:col>
      <xdr:colOff>784860</xdr:colOff>
      <xdr:row>38</xdr:row>
      <xdr:rowOff>176799</xdr:rowOff>
    </xdr:to>
    <xdr:pic>
      <xdr:nvPicPr>
        <xdr:cNvPr id="2" name="Grafik 1">
          <a:extLst>
            <a:ext uri="{FF2B5EF4-FFF2-40B4-BE49-F238E27FC236}">
              <a16:creationId xmlns:a16="http://schemas.microsoft.com/office/drawing/2014/main" xmlns="" id="{1F87DD41-1DF3-497F-AF64-DBD7F2EB0D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5680" y="6372860"/>
          <a:ext cx="1744980" cy="827039"/>
        </a:xfrm>
        <a:prstGeom prst="rect">
          <a:avLst/>
        </a:prstGeom>
      </xdr:spPr>
    </xdr:pic>
    <xdr:clientData/>
  </xdr:twoCellAnchor>
  <xdr:twoCellAnchor editAs="oneCell">
    <xdr:from>
      <xdr:col>2</xdr:col>
      <xdr:colOff>259080</xdr:colOff>
      <xdr:row>0</xdr:row>
      <xdr:rowOff>0</xdr:rowOff>
    </xdr:from>
    <xdr:to>
      <xdr:col>5</xdr:col>
      <xdr:colOff>600710</xdr:colOff>
      <xdr:row>8</xdr:row>
      <xdr:rowOff>127000</xdr:rowOff>
    </xdr:to>
    <xdr:pic>
      <xdr:nvPicPr>
        <xdr:cNvPr id="3" name="Grafik 2">
          <a:extLst>
            <a:ext uri="{FF2B5EF4-FFF2-40B4-BE49-F238E27FC236}">
              <a16:creationId xmlns:a16="http://schemas.microsoft.com/office/drawing/2014/main" xmlns="" id="{7FD32D4F-FF72-497A-8608-6B1D2B5578F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2857"/>
        <a:stretch/>
      </xdr:blipFill>
      <xdr:spPr>
        <a:xfrm>
          <a:off x="2011680" y="0"/>
          <a:ext cx="2602230" cy="1549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18</xdr:row>
      <xdr:rowOff>152400</xdr:rowOff>
    </xdr:from>
    <xdr:to>
      <xdr:col>6</xdr:col>
      <xdr:colOff>1085850</xdr:colOff>
      <xdr:row>25</xdr:row>
      <xdr:rowOff>9525</xdr:rowOff>
    </xdr:to>
    <xdr:sp macro="" textlink="">
      <xdr:nvSpPr>
        <xdr:cNvPr id="2" name="Tekstfelt 1">
          <a:extLst>
            <a:ext uri="{FF2B5EF4-FFF2-40B4-BE49-F238E27FC236}">
              <a16:creationId xmlns:a16="http://schemas.microsoft.com/office/drawing/2014/main" xmlns="" id="{9511814F-F06E-43A7-8306-B86A181FB8A5}"/>
            </a:ext>
          </a:extLst>
        </xdr:cNvPr>
        <xdr:cNvSpPr txBox="1"/>
      </xdr:nvSpPr>
      <xdr:spPr>
        <a:xfrm>
          <a:off x="25400" y="6467475"/>
          <a:ext cx="8242300" cy="1200150"/>
        </a:xfrm>
        <a:prstGeom prst="rect">
          <a:avLst/>
        </a:prstGeom>
        <a:solidFill>
          <a:schemeClr val="lt1"/>
        </a:solidFill>
        <a:ln w="9525" cmpd="sng">
          <a:solidFill>
            <a:srgbClr val="027C8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[1] Die maximale Auflösung, in der Daten zugänglich sind:</a:t>
          </a:r>
        </a:p>
        <a:p>
          <a:r>
            <a:rPr lang="de-DE" sz="1100"/>
            <a:t>- Punkte: Daten für bestimmte Standorte (z.B. Kläranlagen - der Standort muss innerhalb des Auswahlbereichs liegen)</a:t>
          </a:r>
        </a:p>
        <a:p>
          <a:r>
            <a:rPr lang="de-DE" sz="1100"/>
            <a:t>- NUTS3: Daten für die von Ihrer Gebietsauswahl abgedeckte(n) NUTS3-Region(en)</a:t>
          </a:r>
        </a:p>
        <a:p>
          <a:r>
            <a:rPr lang="de-DE" sz="1100"/>
            <a:t>- NUTS3, disagg.: Daten für die NUTS3-Region, disaggregiert nach der ha-Auflösung - die Summe der ha in einem Aggregat der NUTS3-Region zum Gesamtwert der NUTS3-Region für ein bestimmtes Potenzial</a:t>
          </a:r>
        </a:p>
        <a:p>
          <a:r>
            <a:rPr lang="de-DE" sz="1100"/>
            <a:t>- ha: Daten auf Hektarebene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729317</xdr:colOff>
      <xdr:row>57</xdr:row>
      <xdr:rowOff>126999</xdr:rowOff>
    </xdr:from>
    <xdr:to>
      <xdr:col>6</xdr:col>
      <xdr:colOff>2794000</xdr:colOff>
      <xdr:row>69</xdr:row>
      <xdr:rowOff>17496</xdr:rowOff>
    </xdr:to>
    <xdr:graphicFrame macro="">
      <xdr:nvGraphicFramePr>
        <xdr:cNvPr id="2" name="Diagramm 8">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723900</xdr:colOff>
      <xdr:row>69</xdr:row>
      <xdr:rowOff>76200</xdr:rowOff>
    </xdr:from>
    <xdr:to>
      <xdr:col>6</xdr:col>
      <xdr:colOff>2788583</xdr:colOff>
      <xdr:row>80</xdr:row>
      <xdr:rowOff>166722</xdr:rowOff>
    </xdr:to>
    <xdr:graphicFrame macro="">
      <xdr:nvGraphicFramePr>
        <xdr:cNvPr id="3" name="Diagramm 8">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819150</xdr:colOff>
      <xdr:row>45</xdr:row>
      <xdr:rowOff>133350</xdr:rowOff>
    </xdr:from>
    <xdr:to>
      <xdr:col>6</xdr:col>
      <xdr:colOff>2883833</xdr:colOff>
      <xdr:row>57</xdr:row>
      <xdr:rowOff>4797</xdr:rowOff>
    </xdr:to>
    <xdr:graphicFrame macro="">
      <xdr:nvGraphicFramePr>
        <xdr:cNvPr id="4" name="Diagramm 8">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gag@planenergi.dk"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Q43"/>
  <sheetViews>
    <sheetView tabSelected="1" workbookViewId="0">
      <selection activeCell="B7" sqref="B7"/>
    </sheetView>
  </sheetViews>
  <sheetFormatPr baseColWidth="10" defaultColWidth="11.5" defaultRowHeight="14" x14ac:dyDescent="0"/>
  <cols>
    <col min="1" max="2" width="11.5" style="1"/>
    <col min="3" max="3" width="12.33203125" style="1" customWidth="1"/>
    <col min="4" max="5" width="8.6640625" style="1" customWidth="1"/>
    <col min="6" max="8" width="11.5" style="1"/>
    <col min="9" max="9" width="7.83203125" style="1" customWidth="1"/>
    <col min="10" max="16384" width="11.5" style="1"/>
  </cols>
  <sheetData>
    <row r="5" spans="2:17" ht="14" customHeight="1"/>
    <row r="8" spans="2:17">
      <c r="I8" s="153"/>
      <c r="J8" s="153"/>
      <c r="K8" s="153"/>
      <c r="L8" s="153"/>
      <c r="M8" s="153"/>
      <c r="N8" s="153"/>
      <c r="O8" s="153"/>
      <c r="P8" s="153"/>
      <c r="Q8" s="153"/>
    </row>
    <row r="9" spans="2:17" ht="14" customHeight="1">
      <c r="I9" s="153"/>
      <c r="J9" s="153"/>
      <c r="K9" s="152"/>
      <c r="L9" s="152"/>
      <c r="M9" s="152"/>
      <c r="N9" s="152"/>
      <c r="O9" s="152"/>
      <c r="P9" s="152"/>
      <c r="Q9" s="153"/>
    </row>
    <row r="10" spans="2:17" ht="16" thickBot="1">
      <c r="C10" s="129"/>
      <c r="D10" s="129"/>
      <c r="E10" s="129"/>
      <c r="F10" s="129"/>
      <c r="G10" s="129"/>
      <c r="H10" s="129"/>
      <c r="I10" s="153"/>
      <c r="J10" s="152"/>
      <c r="K10" s="152"/>
      <c r="L10" s="152"/>
      <c r="M10" s="152"/>
      <c r="N10" s="152"/>
      <c r="O10" s="152"/>
      <c r="P10" s="152"/>
      <c r="Q10" s="153"/>
    </row>
    <row r="11" spans="2:17" ht="15" customHeight="1">
      <c r="B11" s="165" t="s">
        <v>47</v>
      </c>
      <c r="C11" s="165"/>
      <c r="D11" s="165"/>
      <c r="E11" s="165"/>
      <c r="F11" s="165"/>
      <c r="G11" s="165"/>
      <c r="H11" s="165"/>
      <c r="I11" s="154"/>
      <c r="J11" s="155" t="s">
        <v>290</v>
      </c>
      <c r="K11" s="156"/>
      <c r="L11" s="156"/>
      <c r="M11" s="156"/>
      <c r="N11" s="156"/>
      <c r="O11" s="156"/>
      <c r="P11" s="157"/>
      <c r="Q11" s="153"/>
    </row>
    <row r="12" spans="2:17">
      <c r="B12" s="165"/>
      <c r="C12" s="165"/>
      <c r="D12" s="165"/>
      <c r="E12" s="165"/>
      <c r="F12" s="165"/>
      <c r="G12" s="165"/>
      <c r="H12" s="165"/>
      <c r="I12" s="154"/>
      <c r="J12" s="158"/>
      <c r="K12" s="159"/>
      <c r="L12" s="159"/>
      <c r="M12" s="159"/>
      <c r="N12" s="159"/>
      <c r="O12" s="159"/>
      <c r="P12" s="160"/>
      <c r="Q12" s="153"/>
    </row>
    <row r="13" spans="2:17">
      <c r="B13" s="165"/>
      <c r="C13" s="165"/>
      <c r="D13" s="165"/>
      <c r="E13" s="165"/>
      <c r="F13" s="165"/>
      <c r="G13" s="165"/>
      <c r="H13" s="165"/>
      <c r="I13" s="154"/>
      <c r="J13" s="158"/>
      <c r="K13" s="159"/>
      <c r="L13" s="159"/>
      <c r="M13" s="159"/>
      <c r="N13" s="159"/>
      <c r="O13" s="159"/>
      <c r="P13" s="160"/>
      <c r="Q13" s="153"/>
    </row>
    <row r="14" spans="2:17" ht="17" customHeight="1">
      <c r="B14" s="165"/>
      <c r="C14" s="165"/>
      <c r="D14" s="165"/>
      <c r="E14" s="165"/>
      <c r="F14" s="165"/>
      <c r="G14" s="165"/>
      <c r="H14" s="165"/>
      <c r="I14" s="154"/>
      <c r="J14" s="158"/>
      <c r="K14" s="159"/>
      <c r="L14" s="159"/>
      <c r="M14" s="159"/>
      <c r="N14" s="159"/>
      <c r="O14" s="159"/>
      <c r="P14" s="160"/>
      <c r="Q14" s="153"/>
    </row>
    <row r="15" spans="2:17" ht="15" thickBot="1">
      <c r="I15" s="154"/>
      <c r="J15" s="161"/>
      <c r="K15" s="162"/>
      <c r="L15" s="162"/>
      <c r="M15" s="162"/>
      <c r="N15" s="162"/>
      <c r="O15" s="162"/>
      <c r="P15" s="163"/>
      <c r="Q15" s="153"/>
    </row>
    <row r="16" spans="2:17">
      <c r="B16" s="1" t="s">
        <v>245</v>
      </c>
      <c r="D16" s="1" t="s">
        <v>3</v>
      </c>
      <c r="I16" s="154"/>
      <c r="J16" s="154"/>
      <c r="K16" s="154"/>
      <c r="L16" s="154"/>
      <c r="M16" s="154"/>
      <c r="N16" s="154"/>
      <c r="O16" s="154"/>
      <c r="P16" s="153"/>
      <c r="Q16" s="153"/>
    </row>
    <row r="17" spans="2:17">
      <c r="B17" s="1" t="s">
        <v>246</v>
      </c>
      <c r="D17" s="2" t="s">
        <v>0</v>
      </c>
      <c r="E17" s="2"/>
      <c r="I17" s="153"/>
      <c r="J17" s="153"/>
      <c r="K17" s="153"/>
      <c r="L17" s="153"/>
      <c r="M17" s="153"/>
      <c r="N17" s="153"/>
      <c r="O17" s="153"/>
      <c r="P17" s="153"/>
      <c r="Q17" s="153"/>
    </row>
    <row r="20" spans="2:17">
      <c r="B20" s="132" t="s">
        <v>230</v>
      </c>
      <c r="C20" s="132"/>
      <c r="D20" s="164">
        <v>43880</v>
      </c>
      <c r="E20" s="164"/>
      <c r="F20" s="132"/>
      <c r="G20" s="132"/>
    </row>
    <row r="21" spans="2:17">
      <c r="B21" s="3" t="s">
        <v>231</v>
      </c>
      <c r="C21" s="132"/>
      <c r="D21" s="32" t="s">
        <v>45</v>
      </c>
      <c r="E21" s="32"/>
      <c r="F21" s="132"/>
      <c r="G21" s="132"/>
    </row>
    <row r="22" spans="2:17">
      <c r="B22" s="132"/>
      <c r="C22" s="132"/>
      <c r="D22" s="132"/>
      <c r="E22" s="132"/>
      <c r="F22" s="132"/>
      <c r="G22" s="132"/>
    </row>
    <row r="23" spans="2:17" ht="14" customHeight="1">
      <c r="B23" s="3" t="s">
        <v>232</v>
      </c>
      <c r="C23" s="3"/>
      <c r="D23" s="132" t="s">
        <v>235</v>
      </c>
      <c r="E23" s="132"/>
      <c r="F23" s="132"/>
      <c r="G23" s="132"/>
    </row>
    <row r="24" spans="2:17">
      <c r="B24" s="3" t="s">
        <v>233</v>
      </c>
      <c r="C24" s="3"/>
      <c r="D24" s="132" t="s">
        <v>236</v>
      </c>
      <c r="E24" s="132"/>
      <c r="F24" s="132"/>
      <c r="G24" s="132"/>
    </row>
    <row r="25" spans="2:17">
      <c r="B25" s="4"/>
      <c r="C25" s="3"/>
      <c r="D25" s="3"/>
      <c r="E25" s="3"/>
      <c r="F25" s="3"/>
      <c r="G25" s="3"/>
      <c r="H25" s="3"/>
      <c r="I25" s="3"/>
      <c r="J25" s="3"/>
      <c r="K25" s="3"/>
      <c r="L25" s="3"/>
    </row>
    <row r="26" spans="2:17">
      <c r="B26" s="3" t="s">
        <v>234</v>
      </c>
      <c r="C26" s="3"/>
      <c r="D26" s="5"/>
      <c r="E26" s="6"/>
      <c r="F26" s="3"/>
      <c r="G26" s="3" t="s">
        <v>237</v>
      </c>
      <c r="H26" s="3"/>
      <c r="I26" s="3"/>
      <c r="J26" s="3"/>
      <c r="K26" s="3"/>
      <c r="L26" s="3"/>
    </row>
    <row r="27" spans="2:17">
      <c r="B27" s="3"/>
      <c r="C27" s="3"/>
      <c r="D27" s="7"/>
      <c r="E27" s="8"/>
      <c r="F27" s="3"/>
      <c r="G27" s="3" t="s">
        <v>238</v>
      </c>
      <c r="H27" s="3"/>
      <c r="I27" s="3"/>
      <c r="J27" s="3"/>
      <c r="K27" s="3"/>
      <c r="L27" s="3"/>
    </row>
    <row r="28" spans="2:17">
      <c r="B28" s="3"/>
      <c r="C28" s="3"/>
      <c r="D28" s="9"/>
      <c r="E28" s="10"/>
      <c r="F28" s="3"/>
      <c r="G28" s="3" t="s">
        <v>239</v>
      </c>
      <c r="H28" s="3"/>
      <c r="I28" s="3"/>
      <c r="J28" s="3"/>
      <c r="K28" s="3"/>
      <c r="L28" s="3"/>
    </row>
    <row r="29" spans="2:17" ht="30" customHeight="1">
      <c r="B29" s="3"/>
      <c r="C29" s="3"/>
      <c r="D29" s="166" t="s">
        <v>218</v>
      </c>
      <c r="E29" s="167"/>
      <c r="F29" s="3"/>
      <c r="G29" s="3" t="s">
        <v>240</v>
      </c>
      <c r="H29" s="3"/>
      <c r="I29" s="3"/>
      <c r="J29" s="3"/>
      <c r="K29" s="3"/>
      <c r="L29" s="3"/>
    </row>
    <row r="30" spans="2:17">
      <c r="B30" s="3"/>
      <c r="C30" s="3"/>
      <c r="D30" s="11"/>
      <c r="E30" s="12"/>
      <c r="F30" s="3"/>
      <c r="G30" s="3" t="s">
        <v>241</v>
      </c>
      <c r="H30" s="3"/>
      <c r="I30" s="3"/>
      <c r="J30" s="3"/>
      <c r="K30" s="3"/>
      <c r="L30" s="3"/>
    </row>
    <row r="31" spans="2:17">
      <c r="B31" s="3"/>
      <c r="C31" s="3"/>
      <c r="D31" s="3"/>
      <c r="E31" s="3"/>
      <c r="F31" s="3"/>
      <c r="G31" s="3"/>
      <c r="H31" s="3"/>
      <c r="I31" s="3"/>
      <c r="J31" s="3"/>
      <c r="K31" s="3"/>
      <c r="L31" s="3"/>
    </row>
    <row r="32" spans="2:17">
      <c r="B32" s="13" t="s">
        <v>243</v>
      </c>
      <c r="C32" s="13"/>
      <c r="D32" s="13" t="s">
        <v>242</v>
      </c>
      <c r="E32" s="13"/>
      <c r="F32" s="13"/>
      <c r="G32" s="13"/>
      <c r="H32" s="13"/>
      <c r="I32" s="3"/>
      <c r="J32" s="3"/>
      <c r="K32" s="3"/>
      <c r="L32" s="3"/>
    </row>
    <row r="33" spans="2:12">
      <c r="B33" s="3"/>
      <c r="C33" s="3"/>
      <c r="D33" s="3"/>
      <c r="E33" s="3"/>
      <c r="F33" s="3"/>
      <c r="G33" s="3"/>
      <c r="H33" s="3"/>
      <c r="I33" s="3"/>
      <c r="J33" s="3"/>
      <c r="K33" s="3"/>
      <c r="L33" s="3"/>
    </row>
    <row r="40" spans="2:12" ht="14" customHeight="1">
      <c r="B40" s="168" t="s">
        <v>244</v>
      </c>
      <c r="C40" s="168"/>
      <c r="D40" s="168"/>
      <c r="E40" s="168"/>
      <c r="F40" s="168"/>
      <c r="G40" s="168"/>
      <c r="H40" s="168"/>
      <c r="I40" s="147"/>
      <c r="J40" s="147"/>
    </row>
    <row r="41" spans="2:12">
      <c r="B41" s="168"/>
      <c r="C41" s="168"/>
      <c r="D41" s="168"/>
      <c r="E41" s="168"/>
      <c r="F41" s="168"/>
      <c r="G41" s="168"/>
      <c r="H41" s="168"/>
      <c r="I41" s="147"/>
      <c r="J41" s="147"/>
    </row>
    <row r="42" spans="2:12">
      <c r="B42" s="168"/>
      <c r="C42" s="168"/>
      <c r="D42" s="168"/>
      <c r="E42" s="168"/>
      <c r="F42" s="168"/>
      <c r="G42" s="168"/>
      <c r="H42" s="168"/>
      <c r="I42" s="147"/>
      <c r="J42" s="147"/>
    </row>
    <row r="43" spans="2:12">
      <c r="B43" s="168"/>
      <c r="C43" s="168"/>
      <c r="D43" s="168"/>
      <c r="E43" s="168"/>
      <c r="F43" s="168"/>
      <c r="G43" s="168"/>
      <c r="H43" s="168"/>
      <c r="I43" s="147"/>
      <c r="J43" s="147"/>
    </row>
  </sheetData>
  <mergeCells count="5">
    <mergeCell ref="J11:P15"/>
    <mergeCell ref="D20:E20"/>
    <mergeCell ref="B11:H14"/>
    <mergeCell ref="D29:E29"/>
    <mergeCell ref="B40:H43"/>
  </mergeCells>
  <hyperlinks>
    <hyperlink ref="D17" r:id="rId1"/>
  </hyperlinks>
  <pageMargins left="0.7" right="0.7" top="0.75" bottom="0.75" header="0.3" footer="0.3"/>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AO313"/>
  <sheetViews>
    <sheetView showGridLines="0" workbookViewId="0">
      <selection activeCell="A43" sqref="A43"/>
    </sheetView>
  </sheetViews>
  <sheetFormatPr baseColWidth="10" defaultColWidth="11.5" defaultRowHeight="14" x14ac:dyDescent="0"/>
  <cols>
    <col min="1" max="1" width="13.83203125" style="34" customWidth="1"/>
    <col min="2" max="2" width="37.83203125" style="34" customWidth="1"/>
    <col min="3" max="3" width="24.1640625" style="34" customWidth="1"/>
    <col min="4" max="4" width="21.6640625" style="34" customWidth="1"/>
    <col min="5" max="5" width="26" style="34" customWidth="1"/>
    <col min="6" max="6" width="25.83203125" style="34" customWidth="1"/>
    <col min="7" max="7" width="20.5" style="34" customWidth="1"/>
    <col min="8" max="8" width="20.5" customWidth="1"/>
    <col min="9" max="9" width="24.6640625" customWidth="1"/>
    <col min="10" max="10" width="24.33203125" style="34" customWidth="1"/>
    <col min="11" max="11" width="20.33203125" style="34" bestFit="1" customWidth="1"/>
    <col min="12" max="12" width="16.6640625" style="34" bestFit="1" customWidth="1"/>
    <col min="13" max="13" width="16.83203125" style="34" bestFit="1" customWidth="1"/>
    <col min="14" max="15" width="22.1640625" style="34" bestFit="1" customWidth="1"/>
    <col min="16" max="16" width="23.1640625" style="34" customWidth="1"/>
    <col min="17" max="17" width="21.83203125" style="34" bestFit="1" customWidth="1"/>
    <col min="18" max="19" width="22.33203125" style="34" bestFit="1" customWidth="1"/>
    <col min="20" max="21" width="15.6640625" style="34" bestFit="1" customWidth="1"/>
    <col min="22" max="22" width="11.5" style="34"/>
    <col min="23" max="23" width="22.6640625" style="36" customWidth="1"/>
    <col min="24" max="24" width="46" style="34" customWidth="1"/>
    <col min="25" max="25" width="28.33203125" style="34" customWidth="1"/>
    <col min="26" max="27" width="22.5" style="34" bestFit="1" customWidth="1"/>
    <col min="28" max="29" width="22" style="34" bestFit="1" customWidth="1"/>
    <col min="30" max="31" width="21.6640625" style="34" bestFit="1" customWidth="1"/>
    <col min="32" max="33" width="22.1640625" style="34" bestFit="1" customWidth="1"/>
    <col min="34" max="35" width="15.5" style="34" bestFit="1" customWidth="1"/>
    <col min="36" max="36" width="8.5" style="34" customWidth="1"/>
    <col min="37" max="37" width="3.83203125" style="34" customWidth="1"/>
    <col min="38" max="39" width="14.6640625" style="34" customWidth="1"/>
    <col min="40" max="40" width="3.83203125" style="34" customWidth="1"/>
    <col min="41" max="41" width="11.5" style="34"/>
    <col min="42" max="42" width="17.5" style="34" bestFit="1" customWidth="1"/>
    <col min="43" max="44" width="11.5" style="34" customWidth="1"/>
    <col min="45" max="16384" width="11.5" style="34"/>
  </cols>
  <sheetData>
    <row r="1" spans="1:40" s="58" customFormat="1">
      <c r="A1" s="140" t="s">
        <v>173</v>
      </c>
      <c r="B1" s="140"/>
      <c r="C1" s="140"/>
      <c r="D1" s="140"/>
      <c r="E1" s="140"/>
      <c r="F1" s="139"/>
      <c r="G1" s="139"/>
      <c r="H1"/>
      <c r="I1"/>
      <c r="W1" s="87"/>
    </row>
    <row r="2" spans="1:40" s="59" customFormat="1" hidden="1">
      <c r="A2" s="140"/>
      <c r="B2" s="140"/>
      <c r="C2" s="140"/>
      <c r="D2" s="141" t="s">
        <v>4</v>
      </c>
      <c r="E2" s="141">
        <v>1.3</v>
      </c>
      <c r="F2" s="141" t="s">
        <v>5</v>
      </c>
      <c r="G2" s="141" t="s">
        <v>6</v>
      </c>
      <c r="H2"/>
      <c r="I2"/>
      <c r="L2" s="59" t="s">
        <v>4</v>
      </c>
      <c r="N2" s="59" t="s">
        <v>29</v>
      </c>
      <c r="O2" s="59" t="s">
        <v>30</v>
      </c>
      <c r="P2" s="59" t="s">
        <v>31</v>
      </c>
      <c r="Q2" s="59" t="s">
        <v>32</v>
      </c>
      <c r="R2" s="59" t="s">
        <v>33</v>
      </c>
      <c r="S2" s="59" t="s">
        <v>34</v>
      </c>
      <c r="T2" s="59" t="s">
        <v>35</v>
      </c>
      <c r="U2" s="59" t="s">
        <v>36</v>
      </c>
      <c r="W2" s="88"/>
    </row>
    <row r="3" spans="1:40" s="59" customFormat="1">
      <c r="A3" s="35"/>
      <c r="B3" s="35"/>
      <c r="C3" s="35"/>
      <c r="D3" s="35"/>
      <c r="H3"/>
      <c r="I3"/>
      <c r="L3" s="35"/>
      <c r="M3" s="35"/>
      <c r="W3" s="88"/>
    </row>
    <row r="4" spans="1:40" s="59" customFormat="1" ht="23">
      <c r="A4" s="14" t="s">
        <v>224</v>
      </c>
      <c r="B4" s="14"/>
      <c r="C4" s="14"/>
      <c r="D4" s="14"/>
      <c r="E4" s="14"/>
      <c r="F4" s="14"/>
      <c r="G4" s="14"/>
      <c r="H4" s="14"/>
      <c r="I4" s="14"/>
      <c r="J4" s="14"/>
      <c r="K4" s="14"/>
      <c r="L4" s="14"/>
      <c r="M4" s="14"/>
      <c r="N4" s="14"/>
      <c r="O4" s="14"/>
    </row>
    <row r="5" spans="1:40" s="59" customFormat="1">
      <c r="A5" s="35"/>
      <c r="B5" s="35"/>
      <c r="C5" s="35"/>
      <c r="D5" s="35"/>
      <c r="H5"/>
      <c r="L5" s="35"/>
      <c r="M5" s="35"/>
      <c r="W5" s="88"/>
    </row>
    <row r="6" spans="1:40" s="59" customFormat="1">
      <c r="A6" s="71" t="s">
        <v>225</v>
      </c>
      <c r="B6" s="35"/>
      <c r="C6" s="35"/>
      <c r="D6" s="35"/>
      <c r="H6"/>
      <c r="L6" s="35"/>
      <c r="M6" s="35"/>
      <c r="W6" s="88"/>
    </row>
    <row r="7" spans="1:40" s="59" customFormat="1">
      <c r="A7" s="35"/>
      <c r="B7" s="35"/>
      <c r="C7" s="35"/>
      <c r="D7" s="35"/>
      <c r="H7"/>
      <c r="L7" s="35"/>
      <c r="M7" s="35"/>
      <c r="W7" s="88"/>
    </row>
    <row r="8" spans="1:40" ht="19" thickBot="1">
      <c r="A8" s="38" t="s">
        <v>79</v>
      </c>
      <c r="G8" s="39"/>
      <c r="I8" s="38"/>
      <c r="W8" s="34"/>
    </row>
    <row r="9" spans="1:40" ht="20" thickTop="1" thickBot="1">
      <c r="A9" s="27"/>
      <c r="B9" s="27" t="s">
        <v>7</v>
      </c>
      <c r="C9" s="27" t="s">
        <v>24</v>
      </c>
      <c r="D9" s="27" t="s">
        <v>60</v>
      </c>
      <c r="E9" s="27"/>
      <c r="G9" s="39"/>
      <c r="I9" s="38"/>
      <c r="W9" s="34"/>
    </row>
    <row r="10" spans="1:40" ht="31" thickTop="1" thickBot="1">
      <c r="A10" s="92"/>
      <c r="B10" s="146" t="s">
        <v>174</v>
      </c>
      <c r="C10" s="146"/>
      <c r="D10" s="93" t="s">
        <v>56</v>
      </c>
      <c r="E10" s="94"/>
      <c r="F10" s="41"/>
      <c r="G10" s="39"/>
      <c r="W10" s="34"/>
    </row>
    <row r="11" spans="1:40" s="41" customFormat="1" ht="20" thickTop="1" thickBot="1">
      <c r="A11" s="92"/>
      <c r="B11" s="92" t="s">
        <v>175</v>
      </c>
      <c r="C11" s="92"/>
      <c r="D11" s="92" t="s">
        <v>176</v>
      </c>
      <c r="E11" s="95"/>
      <c r="F11" s="34"/>
      <c r="G11" s="39"/>
      <c r="W11" s="34"/>
      <c r="X11" s="34"/>
      <c r="Y11" s="34"/>
      <c r="Z11" s="34"/>
      <c r="AA11" s="34"/>
      <c r="AB11" s="34"/>
      <c r="AC11" s="34"/>
      <c r="AD11" s="34"/>
      <c r="AE11" s="34"/>
      <c r="AF11" s="34"/>
      <c r="AG11" s="34"/>
      <c r="AH11" s="34"/>
      <c r="AI11" s="34"/>
      <c r="AJ11" s="34"/>
      <c r="AK11" s="34"/>
      <c r="AL11" s="34"/>
      <c r="AM11" s="40"/>
      <c r="AN11" s="40"/>
    </row>
    <row r="12" spans="1:40" ht="15" thickTop="1">
      <c r="G12" s="39"/>
      <c r="W12" s="34"/>
    </row>
    <row r="13" spans="1:40" ht="15" thickBot="1">
      <c r="G13" s="39"/>
      <c r="W13" s="34"/>
    </row>
    <row r="14" spans="1:40" ht="32" thickTop="1" thickBot="1">
      <c r="B14" s="188" t="s">
        <v>7</v>
      </c>
      <c r="C14" s="27" t="s">
        <v>129</v>
      </c>
      <c r="D14" s="27" t="s">
        <v>129</v>
      </c>
      <c r="E14" s="27" t="s">
        <v>128</v>
      </c>
      <c r="F14" s="27" t="s">
        <v>128</v>
      </c>
      <c r="G14" s="27" t="s">
        <v>156</v>
      </c>
      <c r="H14" s="27" t="s">
        <v>156</v>
      </c>
      <c r="I14" s="27" t="s">
        <v>157</v>
      </c>
      <c r="J14" s="27" t="s">
        <v>157</v>
      </c>
      <c r="K14" s="27" t="s">
        <v>158</v>
      </c>
      <c r="L14" s="27" t="s">
        <v>158</v>
      </c>
      <c r="W14" s="34"/>
    </row>
    <row r="15" spans="1:40" ht="15" customHeight="1" thickTop="1" thickBot="1">
      <c r="B15" s="189"/>
      <c r="C15" s="27" t="s">
        <v>26</v>
      </c>
      <c r="D15" s="27" t="s">
        <v>27</v>
      </c>
      <c r="E15" s="27" t="s">
        <v>26</v>
      </c>
      <c r="F15" s="27" t="s">
        <v>27</v>
      </c>
      <c r="G15" s="27" t="s">
        <v>26</v>
      </c>
      <c r="H15" s="27" t="s">
        <v>27</v>
      </c>
      <c r="I15" s="27" t="s">
        <v>26</v>
      </c>
      <c r="J15" s="27" t="s">
        <v>27</v>
      </c>
      <c r="K15" s="27" t="s">
        <v>26</v>
      </c>
      <c r="L15" s="27" t="s">
        <v>27</v>
      </c>
      <c r="M15" s="34" t="s">
        <v>215</v>
      </c>
      <c r="W15" s="34"/>
    </row>
    <row r="16" spans="1:40" ht="58" thickTop="1" thickBot="1">
      <c r="B16" s="96" t="s">
        <v>177</v>
      </c>
      <c r="C16" s="97"/>
      <c r="D16" s="97"/>
      <c r="E16" s="97"/>
      <c r="F16" s="97"/>
      <c r="G16" s="97"/>
      <c r="H16" s="97"/>
      <c r="I16" s="97"/>
      <c r="J16" s="97"/>
      <c r="K16" s="97"/>
      <c r="L16" s="97"/>
      <c r="M16" s="98">
        <f>SUM(C16:L16)</f>
        <v>0</v>
      </c>
      <c r="W16" s="34"/>
    </row>
    <row r="17" spans="1:23" ht="16" thickTop="1" thickBot="1">
      <c r="B17" s="190" t="s">
        <v>214</v>
      </c>
      <c r="C17" s="191"/>
      <c r="D17" s="191"/>
      <c r="E17" s="191"/>
      <c r="F17" s="191"/>
      <c r="G17" s="191"/>
      <c r="H17" s="191"/>
      <c r="I17" s="191"/>
      <c r="J17" s="191"/>
      <c r="K17" s="191"/>
      <c r="L17" s="192"/>
      <c r="W17" s="34"/>
    </row>
    <row r="18" spans="1:23" ht="15" customHeight="1" thickTop="1" thickBot="1">
      <c r="B18" s="99" t="s">
        <v>134</v>
      </c>
      <c r="C18" s="45">
        <v>0</v>
      </c>
      <c r="D18" s="45">
        <v>0</v>
      </c>
      <c r="E18" s="45">
        <v>0</v>
      </c>
      <c r="F18" s="45">
        <v>0</v>
      </c>
      <c r="G18" s="45">
        <v>0</v>
      </c>
      <c r="H18" s="45">
        <v>0</v>
      </c>
      <c r="I18" s="45">
        <v>0</v>
      </c>
      <c r="J18" s="45">
        <v>0</v>
      </c>
      <c r="K18" s="45">
        <v>0</v>
      </c>
      <c r="L18" s="45">
        <v>0</v>
      </c>
      <c r="W18" s="34"/>
    </row>
    <row r="19" spans="1:23" ht="15" customHeight="1" thickTop="1" thickBot="1">
      <c r="B19" s="99" t="s">
        <v>135</v>
      </c>
      <c r="C19" s="45">
        <v>0.1</v>
      </c>
      <c r="D19" s="45">
        <v>0.1</v>
      </c>
      <c r="E19" s="45">
        <v>0.2</v>
      </c>
      <c r="F19" s="45">
        <v>0.1</v>
      </c>
      <c r="G19" s="45">
        <v>0.2</v>
      </c>
      <c r="H19" s="45">
        <v>0.1</v>
      </c>
      <c r="I19" s="45">
        <v>0.2</v>
      </c>
      <c r="J19" s="45">
        <v>0.1</v>
      </c>
      <c r="K19" s="45">
        <v>0.2</v>
      </c>
      <c r="L19" s="45">
        <v>0.1</v>
      </c>
      <c r="W19" s="34"/>
    </row>
    <row r="20" spans="1:23" ht="15" customHeight="1" thickTop="1" thickBot="1">
      <c r="B20" s="99" t="s">
        <v>136</v>
      </c>
      <c r="C20" s="45">
        <v>0.2</v>
      </c>
      <c r="D20" s="45">
        <v>0.2</v>
      </c>
      <c r="E20" s="45">
        <v>0.05</v>
      </c>
      <c r="F20" s="45">
        <v>0.05</v>
      </c>
      <c r="G20" s="45">
        <v>0.05</v>
      </c>
      <c r="H20" s="45">
        <v>0.05</v>
      </c>
      <c r="I20" s="45">
        <v>0.05</v>
      </c>
      <c r="J20" s="45">
        <v>0.05</v>
      </c>
      <c r="K20" s="45">
        <v>0.05</v>
      </c>
      <c r="L20" s="45">
        <v>0.05</v>
      </c>
      <c r="W20" s="34"/>
    </row>
    <row r="21" spans="1:23" ht="15" customHeight="1" thickTop="1" thickBot="1">
      <c r="B21" s="99" t="s">
        <v>137</v>
      </c>
      <c r="C21" s="45">
        <v>0.05</v>
      </c>
      <c r="D21" s="45">
        <v>0.05</v>
      </c>
      <c r="E21" s="45"/>
      <c r="F21" s="45"/>
      <c r="G21" s="45"/>
      <c r="H21" s="45"/>
      <c r="I21" s="45"/>
      <c r="J21" s="45"/>
      <c r="K21" s="45"/>
      <c r="L21" s="45"/>
      <c r="W21" s="34"/>
    </row>
    <row r="22" spans="1:23" ht="15" customHeight="1" thickTop="1" thickBot="1">
      <c r="B22" s="99" t="s">
        <v>138</v>
      </c>
      <c r="C22" s="45">
        <v>0.1</v>
      </c>
      <c r="D22" s="45">
        <v>0.05</v>
      </c>
      <c r="E22" s="45"/>
      <c r="F22" s="45"/>
      <c r="G22" s="45"/>
      <c r="H22" s="45"/>
      <c r="I22" s="45"/>
      <c r="J22" s="45"/>
      <c r="K22" s="45"/>
      <c r="L22" s="45"/>
      <c r="W22" s="34"/>
    </row>
    <row r="23" spans="1:23" ht="15" customHeight="1" thickTop="1" thickBot="1">
      <c r="B23" s="99" t="s">
        <v>139</v>
      </c>
      <c r="C23" s="45">
        <v>0.2</v>
      </c>
      <c r="D23" s="45">
        <v>0.05</v>
      </c>
      <c r="E23" s="45"/>
      <c r="F23" s="45"/>
      <c r="G23" s="45"/>
      <c r="H23" s="45"/>
      <c r="I23" s="45"/>
      <c r="J23" s="45"/>
      <c r="K23" s="45"/>
      <c r="L23" s="45"/>
      <c r="W23" s="34"/>
    </row>
    <row r="24" spans="1:23" ht="15" customHeight="1" thickTop="1" thickBot="1">
      <c r="B24" s="99" t="s">
        <v>140</v>
      </c>
      <c r="C24" s="45">
        <v>0.15</v>
      </c>
      <c r="D24" s="45">
        <v>0.25</v>
      </c>
      <c r="E24" s="45">
        <v>0.35</v>
      </c>
      <c r="F24" s="45">
        <v>0.4</v>
      </c>
      <c r="G24" s="45">
        <v>0.35</v>
      </c>
      <c r="H24" s="45">
        <v>0.4</v>
      </c>
      <c r="I24" s="45">
        <v>0.4</v>
      </c>
      <c r="J24" s="45">
        <v>0.4</v>
      </c>
      <c r="K24" s="45">
        <v>0.35</v>
      </c>
      <c r="L24" s="45">
        <v>0.4</v>
      </c>
      <c r="W24" s="34"/>
    </row>
    <row r="25" spans="1:23" ht="15" customHeight="1" thickTop="1" thickBot="1">
      <c r="B25" s="99" t="s">
        <v>141</v>
      </c>
      <c r="C25" s="45">
        <v>0.15</v>
      </c>
      <c r="D25" s="45">
        <v>0.25</v>
      </c>
      <c r="E25" s="45">
        <v>0.05</v>
      </c>
      <c r="F25" s="45">
        <v>0.05</v>
      </c>
      <c r="G25" s="45">
        <v>0.05</v>
      </c>
      <c r="H25" s="45">
        <v>0.05</v>
      </c>
      <c r="I25" s="45">
        <v>0.05</v>
      </c>
      <c r="J25" s="45">
        <v>0.05</v>
      </c>
      <c r="K25" s="45">
        <v>0.05</v>
      </c>
      <c r="L25" s="45">
        <v>0.05</v>
      </c>
      <c r="W25" s="34"/>
    </row>
    <row r="26" spans="1:23" ht="15" customHeight="1" thickTop="1" thickBot="1">
      <c r="B26" s="99" t="s">
        <v>142</v>
      </c>
      <c r="C26" s="45">
        <v>0.05</v>
      </c>
      <c r="D26" s="45">
        <v>0.05</v>
      </c>
      <c r="E26" s="45">
        <v>0.35</v>
      </c>
      <c r="F26" s="45">
        <v>0.4</v>
      </c>
      <c r="G26" s="45">
        <v>0.35</v>
      </c>
      <c r="H26" s="45">
        <v>0.4</v>
      </c>
      <c r="I26" s="45">
        <v>0.3</v>
      </c>
      <c r="J26" s="45">
        <v>0.4</v>
      </c>
      <c r="K26" s="45">
        <v>0.35</v>
      </c>
      <c r="L26" s="45">
        <v>0.4</v>
      </c>
      <c r="W26" s="34"/>
    </row>
    <row r="27" spans="1:23" ht="15" customHeight="1" thickTop="1" thickBot="1">
      <c r="B27" s="99" t="s">
        <v>38</v>
      </c>
      <c r="C27" s="45">
        <f t="shared" ref="C27:L27" si="0">SUM(C18:C26)</f>
        <v>1.0000000000000002</v>
      </c>
      <c r="D27" s="45">
        <f t="shared" si="0"/>
        <v>1</v>
      </c>
      <c r="E27" s="45">
        <f t="shared" si="0"/>
        <v>1</v>
      </c>
      <c r="F27" s="45">
        <f t="shared" si="0"/>
        <v>1</v>
      </c>
      <c r="G27" s="45">
        <f t="shared" si="0"/>
        <v>1</v>
      </c>
      <c r="H27" s="45">
        <f t="shared" si="0"/>
        <v>1</v>
      </c>
      <c r="I27" s="45">
        <f t="shared" si="0"/>
        <v>1</v>
      </c>
      <c r="J27" s="45">
        <f t="shared" si="0"/>
        <v>1</v>
      </c>
      <c r="K27" s="45">
        <f t="shared" si="0"/>
        <v>1</v>
      </c>
      <c r="L27" s="45">
        <f t="shared" si="0"/>
        <v>1</v>
      </c>
      <c r="W27" s="34"/>
    </row>
    <row r="28" spans="1:23" ht="19" thickTop="1">
      <c r="B28" s="37"/>
      <c r="C28" s="37"/>
      <c r="D28" s="37"/>
      <c r="I28" s="37"/>
      <c r="L28" s="37"/>
      <c r="M28" s="37"/>
      <c r="P28" s="37"/>
      <c r="Q28" s="37"/>
      <c r="W28" s="34"/>
    </row>
    <row r="29" spans="1:23" ht="15" customHeight="1">
      <c r="A29" s="38" t="s">
        <v>178</v>
      </c>
      <c r="B29" s="37"/>
      <c r="C29" s="37"/>
      <c r="D29" s="37"/>
      <c r="I29" s="38"/>
      <c r="L29" s="37"/>
      <c r="M29" s="37"/>
      <c r="W29" s="34"/>
    </row>
    <row r="30" spans="1:23" ht="15" customHeight="1" thickBot="1">
      <c r="A30" s="38"/>
      <c r="B30" s="37"/>
      <c r="C30" s="37"/>
      <c r="D30" s="37"/>
      <c r="I30" s="38"/>
      <c r="L30" s="37"/>
      <c r="M30" s="37"/>
      <c r="W30" s="34"/>
    </row>
    <row r="31" spans="1:23" ht="15" customHeight="1" thickTop="1" thickBot="1">
      <c r="A31" s="185" t="s">
        <v>116</v>
      </c>
      <c r="B31" s="186"/>
      <c r="C31" s="186"/>
      <c r="D31" s="186"/>
      <c r="E31" s="187"/>
      <c r="I31" s="38"/>
      <c r="L31" s="37"/>
      <c r="M31" s="37"/>
      <c r="W31" s="34"/>
    </row>
    <row r="32" spans="1:23" ht="15" customHeight="1" thickTop="1" thickBot="1">
      <c r="A32" s="92"/>
      <c r="B32" s="81" t="s">
        <v>150</v>
      </c>
      <c r="C32" s="81" t="s">
        <v>134</v>
      </c>
      <c r="D32" s="81" t="s">
        <v>9</v>
      </c>
      <c r="E32" s="81">
        <v>93</v>
      </c>
      <c r="I32" s="38"/>
      <c r="L32" s="37"/>
      <c r="M32" s="37"/>
      <c r="W32" s="34"/>
    </row>
    <row r="33" spans="1:41" ht="15" customHeight="1" thickTop="1" thickBot="1">
      <c r="A33" s="92"/>
      <c r="B33" s="81" t="s">
        <v>150</v>
      </c>
      <c r="C33" s="81" t="s">
        <v>135</v>
      </c>
      <c r="D33" s="81" t="s">
        <v>9</v>
      </c>
      <c r="E33" s="81">
        <v>98</v>
      </c>
      <c r="I33" s="38"/>
      <c r="L33" s="37"/>
      <c r="M33" s="37"/>
      <c r="W33" s="34"/>
    </row>
    <row r="34" spans="1:41" ht="15" customHeight="1" thickTop="1" thickBot="1">
      <c r="A34" s="92"/>
      <c r="B34" s="81" t="s">
        <v>150</v>
      </c>
      <c r="C34" s="81" t="s">
        <v>136</v>
      </c>
      <c r="D34" s="81" t="s">
        <v>9</v>
      </c>
      <c r="E34" s="81">
        <v>88</v>
      </c>
      <c r="I34" s="38"/>
      <c r="L34" s="37"/>
      <c r="M34" s="37"/>
      <c r="W34" s="34"/>
    </row>
    <row r="35" spans="1:41" ht="15" customHeight="1" thickTop="1" thickBot="1">
      <c r="A35" s="92"/>
      <c r="B35" s="81" t="s">
        <v>150</v>
      </c>
      <c r="C35" s="81" t="s">
        <v>137</v>
      </c>
      <c r="D35" s="81" t="s">
        <v>9</v>
      </c>
      <c r="E35" s="81">
        <v>88</v>
      </c>
      <c r="I35" s="38"/>
      <c r="L35" s="37"/>
      <c r="M35" s="37"/>
      <c r="W35" s="34"/>
    </row>
    <row r="36" spans="1:41" ht="15" customHeight="1" thickTop="1" thickBot="1">
      <c r="A36" s="92"/>
      <c r="B36" s="81" t="s">
        <v>150</v>
      </c>
      <c r="C36" s="81" t="s">
        <v>138</v>
      </c>
      <c r="D36" s="81" t="s">
        <v>9</v>
      </c>
      <c r="E36" s="81">
        <v>75</v>
      </c>
      <c r="I36" s="38"/>
      <c r="L36" s="37"/>
      <c r="M36" s="37"/>
      <c r="W36" s="34"/>
    </row>
    <row r="37" spans="1:41" ht="15" customHeight="1" thickTop="1" thickBot="1">
      <c r="A37" s="92"/>
      <c r="B37" s="81" t="s">
        <v>150</v>
      </c>
      <c r="C37" s="81" t="s">
        <v>139</v>
      </c>
      <c r="D37" s="81" t="s">
        <v>9</v>
      </c>
      <c r="E37" s="81">
        <v>400</v>
      </c>
      <c r="I37" s="38"/>
      <c r="L37" s="37"/>
      <c r="M37" s="37"/>
      <c r="W37" s="34"/>
    </row>
    <row r="38" spans="1:41" ht="15" customHeight="1" thickTop="1" thickBot="1">
      <c r="A38" s="92"/>
      <c r="B38" s="81" t="s">
        <v>150</v>
      </c>
      <c r="C38" s="81" t="s">
        <v>140</v>
      </c>
      <c r="D38" s="81" t="s">
        <v>9</v>
      </c>
      <c r="E38" s="81">
        <v>400</v>
      </c>
      <c r="I38" s="38"/>
      <c r="L38" s="37"/>
      <c r="M38" s="37"/>
      <c r="W38" s="34"/>
    </row>
    <row r="39" spans="1:41" ht="15" customHeight="1" thickTop="1" thickBot="1">
      <c r="A39" s="92"/>
      <c r="B39" s="81" t="s">
        <v>150</v>
      </c>
      <c r="C39" s="81" t="s">
        <v>141</v>
      </c>
      <c r="D39" s="81" t="s">
        <v>9</v>
      </c>
      <c r="E39" s="81">
        <v>450</v>
      </c>
      <c r="I39" s="38"/>
      <c r="L39" s="37"/>
      <c r="M39" s="37"/>
      <c r="W39" s="34"/>
    </row>
    <row r="40" spans="1:41" ht="15" customHeight="1" thickTop="1" thickBot="1">
      <c r="A40" s="92"/>
      <c r="B40" s="81" t="s">
        <v>150</v>
      </c>
      <c r="C40" s="81" t="s">
        <v>142</v>
      </c>
      <c r="D40" s="81" t="s">
        <v>9</v>
      </c>
      <c r="E40" s="81">
        <v>100</v>
      </c>
      <c r="I40" s="38"/>
      <c r="L40" s="37"/>
      <c r="M40" s="37"/>
      <c r="W40" s="34"/>
    </row>
    <row r="41" spans="1:41" ht="15" customHeight="1" thickTop="1">
      <c r="A41" s="38"/>
      <c r="B41" s="37"/>
      <c r="C41" s="37"/>
      <c r="D41" s="37"/>
      <c r="I41" s="38"/>
      <c r="L41" s="37"/>
      <c r="M41" s="37"/>
      <c r="W41" s="34"/>
    </row>
    <row r="42" spans="1:41" ht="18">
      <c r="A42" s="100" t="s">
        <v>289</v>
      </c>
      <c r="F42"/>
      <c r="G42" s="72"/>
      <c r="I42" s="71"/>
      <c r="L42" s="37"/>
      <c r="M42" s="37"/>
      <c r="N42" s="72"/>
      <c r="O42" s="72"/>
      <c r="P42" s="37"/>
      <c r="Q42" s="37"/>
      <c r="V42" s="37"/>
      <c r="W42" s="34"/>
      <c r="AM42" s="37"/>
      <c r="AN42" s="37"/>
      <c r="AO42" s="37"/>
    </row>
    <row r="43" spans="1:41" ht="19" thickBot="1">
      <c r="A43" s="100"/>
      <c r="F43"/>
      <c r="G43" s="72"/>
      <c r="J43" s="71"/>
      <c r="L43" s="37"/>
      <c r="M43" s="37"/>
      <c r="N43" s="72"/>
      <c r="O43" s="72"/>
      <c r="P43" s="37"/>
      <c r="Q43" s="37"/>
      <c r="R43" s="37"/>
      <c r="S43" s="37"/>
      <c r="T43" s="37"/>
      <c r="U43" s="37"/>
      <c r="V43" s="37"/>
      <c r="X43" s="37"/>
      <c r="AJ43" s="37"/>
      <c r="AK43" s="37"/>
      <c r="AL43" s="37"/>
      <c r="AM43" s="37"/>
      <c r="AN43" s="37"/>
      <c r="AO43" s="37"/>
    </row>
    <row r="44" spans="1:41" ht="20" thickTop="1" thickBot="1">
      <c r="A44" s="101" t="s">
        <v>116</v>
      </c>
      <c r="B44" s="102"/>
      <c r="C44" s="102"/>
      <c r="D44" s="102"/>
      <c r="E44" s="103"/>
      <c r="F44"/>
      <c r="G44"/>
      <c r="J44"/>
      <c r="K44"/>
      <c r="L44"/>
      <c r="M44"/>
      <c r="N44"/>
      <c r="O44"/>
      <c r="P44"/>
      <c r="Q44"/>
      <c r="R44" s="37"/>
      <c r="S44" s="37"/>
      <c r="T44" s="37"/>
      <c r="U44" s="37"/>
      <c r="V44" s="37"/>
      <c r="X44" s="37"/>
      <c r="AJ44" s="37"/>
      <c r="AK44" s="37"/>
      <c r="AL44" s="37"/>
      <c r="AM44" s="37"/>
      <c r="AN44" s="37"/>
      <c r="AO44" s="37"/>
    </row>
    <row r="45" spans="1:41" ht="20" thickTop="1" thickBot="1">
      <c r="A45" s="92"/>
      <c r="B45" s="81" t="s">
        <v>179</v>
      </c>
      <c r="C45" s="81" t="s">
        <v>180</v>
      </c>
      <c r="D45" s="81" t="s">
        <v>181</v>
      </c>
      <c r="E45" s="104" t="e">
        <f>A154</f>
        <v>#DIV/0!</v>
      </c>
      <c r="F45"/>
      <c r="G45"/>
      <c r="J45"/>
      <c r="K45"/>
      <c r="L45"/>
      <c r="M45"/>
      <c r="N45"/>
      <c r="O45"/>
      <c r="P45"/>
      <c r="Q45"/>
      <c r="R45" s="37"/>
      <c r="S45" s="37"/>
      <c r="T45" s="37"/>
      <c r="U45" s="37"/>
      <c r="V45" s="37"/>
      <c r="X45" s="37"/>
      <c r="AJ45" s="37"/>
      <c r="AK45" s="37"/>
      <c r="AL45" s="37"/>
      <c r="AM45" s="37"/>
      <c r="AN45" s="37"/>
      <c r="AO45" s="37"/>
    </row>
    <row r="46" spans="1:41" ht="17.25" customHeight="1" thickTop="1" thickBot="1">
      <c r="A46" s="92"/>
      <c r="B46" s="81"/>
      <c r="C46" s="81" t="s">
        <v>182</v>
      </c>
      <c r="D46" s="81" t="s">
        <v>181</v>
      </c>
      <c r="E46" s="105" t="e">
        <f>A165</f>
        <v>#DIV/0!</v>
      </c>
      <c r="F46"/>
      <c r="G46"/>
      <c r="J46"/>
      <c r="K46"/>
      <c r="L46"/>
      <c r="M46"/>
      <c r="N46"/>
      <c r="O46"/>
      <c r="P46"/>
      <c r="Q46"/>
      <c r="R46"/>
      <c r="S46"/>
      <c r="T46"/>
      <c r="U46"/>
      <c r="V46"/>
      <c r="W46"/>
      <c r="X46"/>
      <c r="Y46"/>
      <c r="Z46"/>
      <c r="AA46"/>
      <c r="AB46"/>
      <c r="AC46"/>
      <c r="AD46"/>
      <c r="AE46"/>
      <c r="AF46"/>
      <c r="AG46"/>
      <c r="AH46"/>
      <c r="AI46"/>
      <c r="AJ46"/>
      <c r="AK46"/>
      <c r="AL46"/>
      <c r="AM46"/>
      <c r="AN46"/>
      <c r="AO46"/>
    </row>
    <row r="47" spans="1:41" ht="16" thickTop="1" thickBot="1">
      <c r="A47" s="92"/>
      <c r="B47" s="81"/>
      <c r="C47" s="81" t="s">
        <v>183</v>
      </c>
      <c r="D47" s="81" t="s">
        <v>181</v>
      </c>
      <c r="E47" s="105" t="e">
        <f>A176</f>
        <v>#DIV/0!</v>
      </c>
      <c r="G47"/>
      <c r="J47"/>
      <c r="K47"/>
      <c r="L47"/>
      <c r="M47"/>
      <c r="N47"/>
      <c r="O47"/>
      <c r="P47"/>
      <c r="Q47"/>
      <c r="R47"/>
      <c r="S47"/>
      <c r="T47"/>
      <c r="U47"/>
      <c r="V47"/>
      <c r="W47"/>
      <c r="X47"/>
      <c r="Y47"/>
      <c r="Z47"/>
      <c r="AA47"/>
      <c r="AB47"/>
      <c r="AC47"/>
      <c r="AD47"/>
      <c r="AE47"/>
      <c r="AF47"/>
      <c r="AG47"/>
      <c r="AH47"/>
      <c r="AI47"/>
      <c r="AJ47"/>
      <c r="AK47"/>
      <c r="AL47"/>
      <c r="AM47"/>
      <c r="AN47"/>
      <c r="AO47"/>
    </row>
    <row r="48" spans="1:41" ht="17.25" customHeight="1" thickTop="1" thickBot="1">
      <c r="A48" s="92"/>
      <c r="B48" s="81"/>
      <c r="C48" s="81" t="s">
        <v>184</v>
      </c>
      <c r="D48" s="81" t="s">
        <v>181</v>
      </c>
      <c r="E48" s="105" t="e">
        <f>E11*A202</f>
        <v>#DIV/0!</v>
      </c>
      <c r="G48"/>
      <c r="J48"/>
      <c r="K48"/>
      <c r="L48"/>
      <c r="M48"/>
      <c r="N48"/>
      <c r="O48"/>
      <c r="P48"/>
      <c r="Q48"/>
      <c r="R48"/>
      <c r="S48"/>
      <c r="T48"/>
      <c r="U48"/>
      <c r="V48"/>
      <c r="W48"/>
      <c r="X48"/>
      <c r="Y48"/>
      <c r="Z48"/>
      <c r="AA48"/>
      <c r="AB48"/>
      <c r="AC48"/>
      <c r="AD48"/>
      <c r="AE48"/>
      <c r="AF48"/>
      <c r="AG48"/>
      <c r="AH48"/>
      <c r="AI48"/>
      <c r="AJ48"/>
      <c r="AK48"/>
      <c r="AL48"/>
      <c r="AM48"/>
      <c r="AN48"/>
      <c r="AO48"/>
    </row>
    <row r="49" spans="1:41" ht="16" thickTop="1" thickBot="1">
      <c r="A49" s="92"/>
      <c r="B49" s="81"/>
      <c r="C49" s="81"/>
      <c r="D49" s="81"/>
      <c r="E49" s="105"/>
      <c r="G49"/>
      <c r="J49"/>
      <c r="K49"/>
      <c r="L49"/>
      <c r="M49"/>
      <c r="N49"/>
      <c r="O49"/>
      <c r="P49"/>
      <c r="Q49"/>
      <c r="R49"/>
      <c r="S49"/>
      <c r="T49"/>
      <c r="U49"/>
      <c r="V49"/>
      <c r="W49"/>
      <c r="X49"/>
      <c r="Y49"/>
      <c r="Z49"/>
      <c r="AA49"/>
      <c r="AB49"/>
      <c r="AC49"/>
      <c r="AD49"/>
      <c r="AE49"/>
      <c r="AF49"/>
      <c r="AG49"/>
      <c r="AH49"/>
      <c r="AI49"/>
      <c r="AJ49"/>
      <c r="AK49"/>
      <c r="AL49"/>
      <c r="AM49"/>
      <c r="AN49"/>
      <c r="AO49"/>
    </row>
    <row r="50" spans="1:41" ht="16" thickTop="1" thickBot="1">
      <c r="A50" s="92"/>
      <c r="B50" s="81" t="s">
        <v>185</v>
      </c>
      <c r="C50" s="81" t="s">
        <v>134</v>
      </c>
      <c r="D50" s="81" t="s">
        <v>186</v>
      </c>
      <c r="E50" s="105" t="e">
        <f t="shared" ref="E50:E58" si="1">C194</f>
        <v>#DIV/0!</v>
      </c>
      <c r="G50"/>
      <c r="J50"/>
      <c r="K50"/>
      <c r="L50"/>
      <c r="M50"/>
      <c r="N50"/>
      <c r="O50"/>
      <c r="P50"/>
      <c r="Q50"/>
      <c r="R50"/>
      <c r="S50"/>
      <c r="T50"/>
      <c r="U50"/>
      <c r="V50"/>
      <c r="W50"/>
      <c r="X50"/>
      <c r="Y50"/>
      <c r="Z50"/>
      <c r="AA50"/>
      <c r="AB50"/>
      <c r="AC50"/>
      <c r="AD50"/>
      <c r="AE50"/>
      <c r="AF50"/>
      <c r="AG50"/>
      <c r="AH50"/>
      <c r="AI50"/>
      <c r="AJ50"/>
      <c r="AK50"/>
      <c r="AL50"/>
      <c r="AM50"/>
      <c r="AN50"/>
      <c r="AO50"/>
    </row>
    <row r="51" spans="1:41" ht="16" thickTop="1" thickBot="1">
      <c r="A51" s="92"/>
      <c r="B51" s="81"/>
      <c r="C51" s="81" t="s">
        <v>135</v>
      </c>
      <c r="D51" s="81" t="s">
        <v>186</v>
      </c>
      <c r="E51" s="105" t="e">
        <f t="shared" si="1"/>
        <v>#DIV/0!</v>
      </c>
      <c r="G51"/>
      <c r="J51"/>
      <c r="K51"/>
      <c r="L51"/>
      <c r="M51"/>
      <c r="N51"/>
      <c r="O51"/>
      <c r="P51"/>
      <c r="Q51"/>
      <c r="R51"/>
      <c r="S51"/>
      <c r="T51"/>
      <c r="U51"/>
      <c r="V51"/>
      <c r="W51"/>
      <c r="X51"/>
      <c r="Y51"/>
      <c r="Z51"/>
      <c r="AA51"/>
      <c r="AB51"/>
      <c r="AC51"/>
      <c r="AD51"/>
      <c r="AE51"/>
      <c r="AF51"/>
      <c r="AG51"/>
      <c r="AH51"/>
      <c r="AI51"/>
      <c r="AJ51"/>
      <c r="AK51"/>
      <c r="AL51"/>
      <c r="AM51"/>
      <c r="AN51"/>
      <c r="AO51"/>
    </row>
    <row r="52" spans="1:41" ht="16" thickTop="1" thickBot="1">
      <c r="A52" s="92"/>
      <c r="B52" s="81"/>
      <c r="C52" s="81" t="s">
        <v>136</v>
      </c>
      <c r="D52" s="81" t="s">
        <v>186</v>
      </c>
      <c r="E52" s="105" t="e">
        <f t="shared" si="1"/>
        <v>#DIV/0!</v>
      </c>
      <c r="G52"/>
      <c r="J52"/>
      <c r="K52"/>
      <c r="L52"/>
      <c r="M52"/>
      <c r="N52"/>
      <c r="O52"/>
      <c r="P52"/>
      <c r="Q52"/>
      <c r="R52"/>
      <c r="S52"/>
      <c r="T52"/>
      <c r="U52"/>
      <c r="V52"/>
      <c r="W52"/>
      <c r="X52"/>
      <c r="Y52"/>
      <c r="Z52"/>
      <c r="AA52"/>
      <c r="AB52"/>
      <c r="AC52"/>
      <c r="AD52"/>
      <c r="AE52"/>
      <c r="AF52"/>
      <c r="AG52"/>
      <c r="AH52"/>
      <c r="AI52"/>
      <c r="AJ52"/>
      <c r="AK52"/>
      <c r="AL52"/>
      <c r="AM52"/>
      <c r="AN52"/>
      <c r="AO52"/>
    </row>
    <row r="53" spans="1:41" ht="16" thickTop="1" thickBot="1">
      <c r="A53" s="92"/>
      <c r="B53" s="81"/>
      <c r="C53" s="81" t="s">
        <v>137</v>
      </c>
      <c r="D53" s="81" t="s">
        <v>186</v>
      </c>
      <c r="E53" s="105" t="e">
        <f t="shared" si="1"/>
        <v>#DIV/0!</v>
      </c>
      <c r="G53"/>
      <c r="J53"/>
      <c r="K53"/>
      <c r="L53"/>
      <c r="M53"/>
      <c r="N53"/>
      <c r="O53"/>
      <c r="P53"/>
      <c r="Q53"/>
      <c r="R53"/>
      <c r="S53"/>
      <c r="T53"/>
      <c r="U53"/>
      <c r="V53"/>
      <c r="W53"/>
      <c r="X53"/>
      <c r="Y53"/>
      <c r="Z53"/>
      <c r="AA53"/>
      <c r="AB53"/>
      <c r="AC53"/>
      <c r="AD53"/>
      <c r="AE53"/>
      <c r="AF53"/>
      <c r="AG53"/>
      <c r="AH53"/>
      <c r="AI53"/>
      <c r="AJ53"/>
      <c r="AK53"/>
      <c r="AL53"/>
      <c r="AM53"/>
      <c r="AN53"/>
      <c r="AO53"/>
    </row>
    <row r="54" spans="1:41" ht="16" thickTop="1" thickBot="1">
      <c r="A54" s="92"/>
      <c r="B54" s="81"/>
      <c r="C54" s="81" t="s">
        <v>138</v>
      </c>
      <c r="D54" s="81" t="s">
        <v>186</v>
      </c>
      <c r="E54" s="105" t="e">
        <f t="shared" si="1"/>
        <v>#DIV/0!</v>
      </c>
      <c r="G54"/>
      <c r="L54"/>
      <c r="M54"/>
      <c r="N54"/>
      <c r="O54"/>
      <c r="P54"/>
      <c r="Q54"/>
      <c r="R54"/>
      <c r="S54"/>
      <c r="T54"/>
      <c r="U54"/>
      <c r="V54"/>
      <c r="W54"/>
      <c r="X54"/>
      <c r="Y54"/>
      <c r="Z54"/>
      <c r="AA54"/>
      <c r="AB54"/>
      <c r="AC54"/>
      <c r="AD54"/>
      <c r="AE54"/>
      <c r="AF54"/>
      <c r="AG54"/>
      <c r="AH54"/>
      <c r="AI54"/>
      <c r="AJ54"/>
      <c r="AK54"/>
      <c r="AL54"/>
      <c r="AM54"/>
      <c r="AN54"/>
      <c r="AO54"/>
    </row>
    <row r="55" spans="1:41" ht="16" thickTop="1" thickBot="1">
      <c r="A55" s="92"/>
      <c r="B55" s="81"/>
      <c r="C55" s="81" t="s">
        <v>139</v>
      </c>
      <c r="D55" s="81" t="s">
        <v>186</v>
      </c>
      <c r="E55" s="105" t="e">
        <f t="shared" si="1"/>
        <v>#DIV/0!</v>
      </c>
      <c r="G55"/>
      <c r="L55"/>
      <c r="M55"/>
      <c r="N55"/>
      <c r="O55"/>
      <c r="P55"/>
      <c r="Q55"/>
      <c r="R55"/>
      <c r="S55"/>
      <c r="T55"/>
      <c r="U55"/>
      <c r="V55"/>
      <c r="W55"/>
      <c r="X55"/>
      <c r="Y55"/>
      <c r="Z55"/>
      <c r="AA55"/>
      <c r="AB55"/>
      <c r="AC55"/>
      <c r="AD55"/>
      <c r="AE55"/>
      <c r="AF55"/>
      <c r="AG55"/>
      <c r="AH55"/>
      <c r="AI55"/>
      <c r="AJ55"/>
      <c r="AK55"/>
      <c r="AL55"/>
      <c r="AM55"/>
      <c r="AN55"/>
      <c r="AO55"/>
    </row>
    <row r="56" spans="1:41" ht="16" thickTop="1" thickBot="1">
      <c r="A56" s="92"/>
      <c r="B56" s="81"/>
      <c r="C56" s="81" t="s">
        <v>140</v>
      </c>
      <c r="D56" s="81" t="s">
        <v>186</v>
      </c>
      <c r="E56" s="105" t="e">
        <f t="shared" si="1"/>
        <v>#DIV/0!</v>
      </c>
      <c r="G56"/>
      <c r="L56"/>
      <c r="M56"/>
      <c r="N56"/>
      <c r="O56"/>
      <c r="P56"/>
      <c r="Q56"/>
      <c r="R56"/>
      <c r="S56"/>
      <c r="T56"/>
      <c r="U56"/>
      <c r="V56"/>
      <c r="W56"/>
      <c r="X56"/>
      <c r="Y56"/>
      <c r="Z56"/>
      <c r="AA56"/>
      <c r="AB56"/>
      <c r="AC56"/>
      <c r="AD56"/>
      <c r="AE56"/>
      <c r="AF56"/>
      <c r="AG56"/>
      <c r="AH56"/>
      <c r="AI56"/>
      <c r="AJ56"/>
      <c r="AK56"/>
      <c r="AL56"/>
      <c r="AM56"/>
      <c r="AN56"/>
      <c r="AO56"/>
    </row>
    <row r="57" spans="1:41" ht="16" thickTop="1" thickBot="1">
      <c r="A57" s="92"/>
      <c r="B57" s="81"/>
      <c r="C57" s="81" t="s">
        <v>141</v>
      </c>
      <c r="D57" s="81" t="s">
        <v>186</v>
      </c>
      <c r="E57" s="105" t="e">
        <f t="shared" si="1"/>
        <v>#DIV/0!</v>
      </c>
      <c r="G57"/>
      <c r="L57"/>
      <c r="M57"/>
      <c r="N57"/>
      <c r="O57"/>
      <c r="P57"/>
      <c r="Q57"/>
      <c r="R57"/>
      <c r="S57"/>
      <c r="T57"/>
      <c r="U57"/>
      <c r="V57"/>
      <c r="W57"/>
      <c r="X57"/>
      <c r="Y57"/>
      <c r="Z57"/>
      <c r="AA57"/>
      <c r="AB57"/>
      <c r="AC57"/>
      <c r="AD57"/>
      <c r="AE57"/>
      <c r="AF57"/>
      <c r="AG57"/>
      <c r="AH57"/>
      <c r="AI57"/>
      <c r="AJ57"/>
      <c r="AK57"/>
      <c r="AL57"/>
      <c r="AM57"/>
      <c r="AN57"/>
      <c r="AO57"/>
    </row>
    <row r="58" spans="1:41" ht="16" thickTop="1" thickBot="1">
      <c r="A58" s="92"/>
      <c r="B58" s="81"/>
      <c r="C58" s="81" t="s">
        <v>142</v>
      </c>
      <c r="D58" s="81" t="s">
        <v>186</v>
      </c>
      <c r="E58" s="105" t="e">
        <f t="shared" si="1"/>
        <v>#DIV/0!</v>
      </c>
      <c r="G58"/>
      <c r="L58"/>
      <c r="M58"/>
      <c r="N58"/>
      <c r="O58"/>
      <c r="P58"/>
      <c r="Q58"/>
      <c r="R58"/>
      <c r="S58"/>
      <c r="T58"/>
      <c r="U58"/>
      <c r="V58"/>
      <c r="W58"/>
      <c r="X58"/>
      <c r="Y58"/>
      <c r="Z58"/>
      <c r="AA58"/>
      <c r="AB58"/>
      <c r="AC58"/>
      <c r="AD58"/>
      <c r="AE58"/>
      <c r="AF58"/>
      <c r="AG58"/>
      <c r="AH58"/>
      <c r="AI58"/>
      <c r="AJ58"/>
      <c r="AK58"/>
      <c r="AL58"/>
      <c r="AM58"/>
      <c r="AN58"/>
      <c r="AO58"/>
    </row>
    <row r="59" spans="1:41" ht="16" thickTop="1" thickBot="1">
      <c r="A59" s="92"/>
      <c r="B59" s="81"/>
      <c r="C59" s="81"/>
      <c r="D59" s="81"/>
      <c r="E59" s="105"/>
      <c r="G59"/>
      <c r="L59"/>
      <c r="M59"/>
      <c r="N59"/>
      <c r="O59"/>
      <c r="P59"/>
      <c r="Q59"/>
      <c r="R59"/>
      <c r="S59"/>
      <c r="T59"/>
      <c r="U59"/>
      <c r="V59"/>
      <c r="W59"/>
      <c r="X59"/>
      <c r="Y59"/>
      <c r="Z59"/>
      <c r="AA59"/>
      <c r="AB59"/>
      <c r="AC59"/>
      <c r="AD59"/>
      <c r="AE59"/>
      <c r="AF59"/>
      <c r="AG59"/>
      <c r="AH59"/>
      <c r="AI59"/>
      <c r="AJ59"/>
      <c r="AK59"/>
      <c r="AL59"/>
      <c r="AM59"/>
      <c r="AN59"/>
      <c r="AO59"/>
    </row>
    <row r="60" spans="1:41" ht="16" thickTop="1" thickBot="1">
      <c r="A60" s="92"/>
      <c r="B60" s="81" t="s">
        <v>187</v>
      </c>
      <c r="C60" s="81" t="s">
        <v>134</v>
      </c>
      <c r="D60" s="81" t="s">
        <v>188</v>
      </c>
      <c r="E60" s="105" t="e">
        <f t="shared" ref="E60:E68" si="2">C205</f>
        <v>#DIV/0!</v>
      </c>
      <c r="G60"/>
      <c r="L60"/>
      <c r="M60"/>
      <c r="N60"/>
      <c r="O60"/>
      <c r="P60"/>
      <c r="Q60"/>
      <c r="R60"/>
      <c r="S60"/>
      <c r="T60"/>
      <c r="U60"/>
      <c r="V60"/>
      <c r="W60"/>
      <c r="X60"/>
      <c r="Y60"/>
      <c r="Z60"/>
      <c r="AA60"/>
      <c r="AB60"/>
      <c r="AC60"/>
      <c r="AD60"/>
      <c r="AE60"/>
      <c r="AF60"/>
      <c r="AG60"/>
      <c r="AH60"/>
      <c r="AI60"/>
      <c r="AJ60"/>
      <c r="AK60"/>
      <c r="AL60"/>
      <c r="AM60"/>
      <c r="AN60"/>
      <c r="AO60"/>
    </row>
    <row r="61" spans="1:41" ht="16" thickTop="1" thickBot="1">
      <c r="A61" s="92"/>
      <c r="B61" s="81"/>
      <c r="C61" s="81" t="s">
        <v>135</v>
      </c>
      <c r="D61" s="81" t="s">
        <v>188</v>
      </c>
      <c r="E61" s="105" t="e">
        <f t="shared" si="2"/>
        <v>#DIV/0!</v>
      </c>
      <c r="G61"/>
      <c r="L61"/>
      <c r="M61"/>
      <c r="N61"/>
      <c r="O61"/>
      <c r="P61"/>
      <c r="Q61"/>
      <c r="R61"/>
      <c r="S61"/>
      <c r="T61"/>
      <c r="U61"/>
      <c r="V61"/>
      <c r="W61"/>
      <c r="X61"/>
      <c r="Y61"/>
      <c r="Z61"/>
      <c r="AA61"/>
      <c r="AB61"/>
      <c r="AC61"/>
      <c r="AD61"/>
      <c r="AE61"/>
      <c r="AF61"/>
      <c r="AG61"/>
      <c r="AH61"/>
      <c r="AI61"/>
      <c r="AJ61"/>
      <c r="AK61"/>
      <c r="AL61"/>
      <c r="AM61"/>
      <c r="AN61"/>
      <c r="AO61"/>
    </row>
    <row r="62" spans="1:41" ht="16" thickTop="1" thickBot="1">
      <c r="A62" s="92"/>
      <c r="B62" s="81"/>
      <c r="C62" s="81" t="s">
        <v>136</v>
      </c>
      <c r="D62" s="81" t="s">
        <v>188</v>
      </c>
      <c r="E62" s="105" t="e">
        <f t="shared" si="2"/>
        <v>#DIV/0!</v>
      </c>
      <c r="G62"/>
      <c r="L62"/>
      <c r="M62"/>
      <c r="N62"/>
      <c r="O62"/>
      <c r="P62"/>
      <c r="Q62"/>
      <c r="R62"/>
      <c r="S62"/>
      <c r="T62"/>
      <c r="U62"/>
      <c r="V62"/>
      <c r="W62"/>
      <c r="X62"/>
      <c r="Y62"/>
      <c r="Z62"/>
      <c r="AA62"/>
      <c r="AB62"/>
      <c r="AC62"/>
      <c r="AD62"/>
      <c r="AE62"/>
      <c r="AF62"/>
      <c r="AG62"/>
      <c r="AH62"/>
      <c r="AI62"/>
      <c r="AJ62"/>
      <c r="AK62"/>
      <c r="AL62"/>
      <c r="AM62"/>
      <c r="AN62"/>
      <c r="AO62"/>
    </row>
    <row r="63" spans="1:41" ht="16" thickTop="1" thickBot="1">
      <c r="A63" s="92"/>
      <c r="B63" s="81"/>
      <c r="C63" s="81" t="s">
        <v>137</v>
      </c>
      <c r="D63" s="81" t="s">
        <v>188</v>
      </c>
      <c r="E63" s="105" t="e">
        <f t="shared" si="2"/>
        <v>#DIV/0!</v>
      </c>
      <c r="G63"/>
      <c r="L63"/>
      <c r="M63"/>
      <c r="N63"/>
      <c r="O63"/>
      <c r="P63"/>
      <c r="Q63"/>
      <c r="R63"/>
      <c r="S63"/>
      <c r="T63"/>
      <c r="U63"/>
      <c r="V63"/>
      <c r="W63"/>
      <c r="X63"/>
      <c r="Y63"/>
      <c r="Z63"/>
      <c r="AA63"/>
      <c r="AB63"/>
      <c r="AC63"/>
      <c r="AD63"/>
      <c r="AE63"/>
      <c r="AF63"/>
      <c r="AG63"/>
      <c r="AH63"/>
      <c r="AI63"/>
      <c r="AJ63"/>
      <c r="AK63"/>
      <c r="AL63"/>
      <c r="AM63"/>
      <c r="AN63"/>
      <c r="AO63"/>
    </row>
    <row r="64" spans="1:41" ht="16" thickTop="1" thickBot="1">
      <c r="A64" s="92"/>
      <c r="B64" s="81"/>
      <c r="C64" s="81" t="s">
        <v>138</v>
      </c>
      <c r="D64" s="81" t="s">
        <v>188</v>
      </c>
      <c r="E64" s="105" t="e">
        <f t="shared" si="2"/>
        <v>#DIV/0!</v>
      </c>
      <c r="G64"/>
      <c r="J64"/>
      <c r="K64"/>
      <c r="L64"/>
      <c r="M64"/>
      <c r="N64"/>
      <c r="O64"/>
      <c r="P64"/>
      <c r="Q64"/>
      <c r="R64"/>
      <c r="S64"/>
      <c r="T64"/>
      <c r="U64"/>
      <c r="V64"/>
      <c r="W64"/>
      <c r="X64"/>
      <c r="Y64"/>
      <c r="Z64"/>
      <c r="AA64"/>
      <c r="AB64"/>
      <c r="AC64"/>
      <c r="AD64"/>
      <c r="AE64"/>
      <c r="AF64"/>
      <c r="AG64"/>
      <c r="AH64"/>
      <c r="AI64"/>
      <c r="AJ64"/>
      <c r="AK64"/>
      <c r="AL64"/>
      <c r="AM64"/>
      <c r="AN64"/>
      <c r="AO64"/>
    </row>
    <row r="65" spans="1:41" ht="16" thickTop="1" thickBot="1">
      <c r="A65" s="92"/>
      <c r="B65" s="81"/>
      <c r="C65" s="81" t="s">
        <v>139</v>
      </c>
      <c r="D65" s="81" t="s">
        <v>188</v>
      </c>
      <c r="E65" s="105" t="e">
        <f t="shared" si="2"/>
        <v>#DIV/0!</v>
      </c>
      <c r="G65"/>
      <c r="J65"/>
      <c r="K65"/>
      <c r="L65"/>
      <c r="M65"/>
      <c r="N65"/>
      <c r="O65"/>
      <c r="P65"/>
      <c r="Q65"/>
      <c r="R65"/>
      <c r="S65"/>
      <c r="T65"/>
      <c r="U65"/>
      <c r="V65"/>
      <c r="W65"/>
      <c r="X65"/>
      <c r="Y65"/>
      <c r="Z65"/>
      <c r="AA65"/>
      <c r="AB65"/>
      <c r="AC65"/>
      <c r="AD65"/>
      <c r="AE65"/>
      <c r="AF65"/>
      <c r="AG65"/>
      <c r="AH65"/>
      <c r="AI65"/>
      <c r="AJ65"/>
      <c r="AK65"/>
      <c r="AL65"/>
      <c r="AM65"/>
      <c r="AN65"/>
      <c r="AO65"/>
    </row>
    <row r="66" spans="1:41" ht="16" thickTop="1" thickBot="1">
      <c r="A66" s="92"/>
      <c r="B66" s="81"/>
      <c r="C66" s="81" t="s">
        <v>140</v>
      </c>
      <c r="D66" s="81" t="s">
        <v>188</v>
      </c>
      <c r="E66" s="105" t="e">
        <f t="shared" si="2"/>
        <v>#DIV/0!</v>
      </c>
      <c r="G66"/>
      <c r="J66"/>
      <c r="K66"/>
      <c r="L66"/>
      <c r="M66"/>
      <c r="N66"/>
      <c r="O66"/>
      <c r="P66"/>
      <c r="Q66"/>
      <c r="R66"/>
      <c r="S66"/>
      <c r="T66"/>
      <c r="U66"/>
      <c r="V66"/>
      <c r="W66"/>
      <c r="X66"/>
      <c r="Y66"/>
      <c r="Z66"/>
      <c r="AA66"/>
      <c r="AB66"/>
      <c r="AC66"/>
      <c r="AD66"/>
      <c r="AE66"/>
      <c r="AF66"/>
      <c r="AG66"/>
      <c r="AH66"/>
      <c r="AI66"/>
      <c r="AJ66"/>
      <c r="AK66"/>
      <c r="AL66"/>
      <c r="AM66"/>
      <c r="AN66"/>
      <c r="AO66"/>
    </row>
    <row r="67" spans="1:41" ht="16" thickTop="1" thickBot="1">
      <c r="A67" s="92"/>
      <c r="B67" s="81"/>
      <c r="C67" s="81" t="s">
        <v>141</v>
      </c>
      <c r="D67" s="81" t="s">
        <v>188</v>
      </c>
      <c r="E67" s="105" t="e">
        <f t="shared" si="2"/>
        <v>#DIV/0!</v>
      </c>
      <c r="F67" s="124"/>
      <c r="G67"/>
      <c r="J67"/>
      <c r="K67"/>
      <c r="L67"/>
      <c r="M67"/>
      <c r="N67"/>
      <c r="O67"/>
      <c r="P67"/>
      <c r="Q67"/>
      <c r="R67"/>
      <c r="S67"/>
      <c r="T67"/>
      <c r="U67"/>
      <c r="V67"/>
      <c r="W67"/>
      <c r="X67"/>
      <c r="Y67"/>
      <c r="Z67"/>
      <c r="AA67"/>
      <c r="AB67"/>
      <c r="AC67"/>
      <c r="AD67"/>
      <c r="AE67"/>
      <c r="AF67"/>
      <c r="AG67"/>
      <c r="AH67"/>
      <c r="AI67"/>
      <c r="AJ67"/>
      <c r="AK67"/>
      <c r="AL67"/>
      <c r="AM67"/>
      <c r="AN67"/>
      <c r="AO67"/>
    </row>
    <row r="68" spans="1:41" ht="16" thickTop="1" thickBot="1">
      <c r="A68" s="92"/>
      <c r="B68" s="81"/>
      <c r="C68" s="81" t="s">
        <v>142</v>
      </c>
      <c r="D68" s="81" t="s">
        <v>188</v>
      </c>
      <c r="E68" s="105" t="e">
        <f t="shared" si="2"/>
        <v>#DIV/0!</v>
      </c>
      <c r="G68"/>
      <c r="J68"/>
      <c r="K68"/>
      <c r="L68"/>
      <c r="M68"/>
      <c r="N68"/>
      <c r="O68"/>
      <c r="P68"/>
      <c r="Q68"/>
      <c r="R68"/>
      <c r="S68"/>
      <c r="T68"/>
      <c r="U68"/>
      <c r="V68"/>
      <c r="W68"/>
      <c r="X68"/>
      <c r="Y68"/>
      <c r="Z68"/>
      <c r="AA68"/>
      <c r="AB68"/>
      <c r="AC68"/>
      <c r="AD68"/>
      <c r="AE68"/>
      <c r="AF68"/>
      <c r="AG68"/>
      <c r="AH68"/>
      <c r="AI68"/>
      <c r="AJ68"/>
      <c r="AK68"/>
      <c r="AL68"/>
      <c r="AM68"/>
      <c r="AN68"/>
      <c r="AO68"/>
    </row>
    <row r="69" spans="1:41" ht="16" thickTop="1" thickBot="1">
      <c r="A69" s="92"/>
      <c r="B69" s="81"/>
      <c r="C69" s="81"/>
      <c r="D69" s="81"/>
      <c r="E69" s="105"/>
      <c r="G69"/>
      <c r="J69"/>
      <c r="K69"/>
      <c r="L69"/>
      <c r="M69"/>
      <c r="N69"/>
      <c r="O69"/>
      <c r="P69"/>
      <c r="Q69"/>
      <c r="R69"/>
      <c r="S69"/>
      <c r="T69"/>
      <c r="U69"/>
      <c r="V69"/>
      <c r="W69"/>
      <c r="X69"/>
      <c r="Y69"/>
      <c r="Z69"/>
      <c r="AA69"/>
      <c r="AB69"/>
      <c r="AC69"/>
      <c r="AD69"/>
      <c r="AE69"/>
      <c r="AF69"/>
      <c r="AG69"/>
      <c r="AH69"/>
      <c r="AI69"/>
      <c r="AJ69"/>
      <c r="AK69"/>
      <c r="AL69"/>
      <c r="AM69"/>
      <c r="AN69"/>
      <c r="AO69"/>
    </row>
    <row r="70" spans="1:41" ht="16" thickTop="1" thickBot="1">
      <c r="A70" s="92"/>
      <c r="B70" s="81" t="s">
        <v>189</v>
      </c>
      <c r="C70" s="81" t="s">
        <v>134</v>
      </c>
      <c r="D70" s="81" t="s">
        <v>188</v>
      </c>
      <c r="E70" s="105">
        <f t="shared" ref="E70:E78" si="3">C121</f>
        <v>0</v>
      </c>
      <c r="G70"/>
      <c r="J70"/>
      <c r="K70"/>
      <c r="L70"/>
      <c r="M70"/>
      <c r="N70"/>
      <c r="O70"/>
      <c r="P70"/>
      <c r="Q70"/>
      <c r="R70"/>
      <c r="S70"/>
      <c r="T70"/>
      <c r="U70"/>
      <c r="V70"/>
      <c r="W70"/>
      <c r="X70"/>
      <c r="Y70"/>
      <c r="Z70"/>
      <c r="AA70"/>
      <c r="AB70"/>
      <c r="AC70"/>
      <c r="AD70"/>
      <c r="AE70"/>
      <c r="AF70"/>
      <c r="AG70"/>
      <c r="AH70"/>
      <c r="AI70"/>
      <c r="AJ70"/>
      <c r="AK70"/>
      <c r="AL70"/>
      <c r="AM70"/>
      <c r="AN70"/>
      <c r="AO70"/>
    </row>
    <row r="71" spans="1:41" ht="16" thickTop="1" thickBot="1">
      <c r="A71" s="92"/>
      <c r="B71" s="81"/>
      <c r="C71" s="81" t="s">
        <v>135</v>
      </c>
      <c r="D71" s="81" t="s">
        <v>188</v>
      </c>
      <c r="E71" s="105">
        <f t="shared" si="3"/>
        <v>0</v>
      </c>
      <c r="G71"/>
      <c r="J71"/>
      <c r="K71"/>
      <c r="L71"/>
      <c r="M71"/>
      <c r="N71"/>
      <c r="O71"/>
      <c r="P71"/>
      <c r="Q71"/>
      <c r="R71"/>
      <c r="S71"/>
      <c r="T71"/>
      <c r="U71"/>
      <c r="V71"/>
      <c r="W71"/>
      <c r="X71"/>
      <c r="Y71"/>
      <c r="Z71"/>
      <c r="AA71"/>
      <c r="AB71"/>
      <c r="AC71"/>
      <c r="AD71"/>
      <c r="AE71"/>
      <c r="AF71"/>
      <c r="AG71"/>
      <c r="AH71"/>
      <c r="AI71"/>
      <c r="AJ71"/>
      <c r="AK71"/>
      <c r="AL71"/>
      <c r="AM71"/>
      <c r="AN71"/>
      <c r="AO71"/>
    </row>
    <row r="72" spans="1:41" ht="16" thickTop="1" thickBot="1">
      <c r="A72" s="92"/>
      <c r="B72" s="81"/>
      <c r="C72" s="81" t="s">
        <v>136</v>
      </c>
      <c r="D72" s="81" t="s">
        <v>188</v>
      </c>
      <c r="E72" s="105">
        <f t="shared" si="3"/>
        <v>0</v>
      </c>
      <c r="G72"/>
      <c r="J72"/>
      <c r="K72"/>
      <c r="L72"/>
      <c r="M72"/>
      <c r="N72"/>
      <c r="O72"/>
      <c r="P72"/>
      <c r="Q72"/>
      <c r="R72"/>
      <c r="S72"/>
      <c r="T72"/>
      <c r="U72"/>
      <c r="V72"/>
      <c r="W72"/>
      <c r="X72"/>
      <c r="Y72"/>
      <c r="Z72"/>
      <c r="AA72"/>
      <c r="AB72"/>
      <c r="AC72"/>
      <c r="AD72"/>
      <c r="AE72"/>
      <c r="AF72"/>
      <c r="AG72"/>
      <c r="AH72"/>
      <c r="AI72"/>
      <c r="AJ72"/>
      <c r="AK72"/>
      <c r="AL72"/>
      <c r="AM72"/>
      <c r="AN72"/>
      <c r="AO72"/>
    </row>
    <row r="73" spans="1:41" ht="16" thickTop="1" thickBot="1">
      <c r="A73" s="92"/>
      <c r="B73" s="81"/>
      <c r="C73" s="81" t="s">
        <v>137</v>
      </c>
      <c r="D73" s="81" t="s">
        <v>188</v>
      </c>
      <c r="E73" s="105">
        <f t="shared" si="3"/>
        <v>0</v>
      </c>
      <c r="G73"/>
      <c r="J73"/>
      <c r="K73"/>
      <c r="L73"/>
      <c r="M73"/>
      <c r="N73"/>
      <c r="O73"/>
      <c r="P73"/>
      <c r="Q73"/>
      <c r="R73"/>
      <c r="S73"/>
      <c r="T73"/>
      <c r="U73"/>
      <c r="V73"/>
      <c r="W73"/>
      <c r="X73"/>
      <c r="Y73"/>
      <c r="Z73"/>
      <c r="AA73"/>
      <c r="AB73"/>
      <c r="AC73"/>
      <c r="AD73"/>
      <c r="AE73"/>
      <c r="AF73"/>
      <c r="AG73"/>
      <c r="AH73"/>
      <c r="AI73"/>
      <c r="AJ73"/>
      <c r="AK73"/>
      <c r="AL73"/>
      <c r="AM73"/>
      <c r="AN73"/>
      <c r="AO73"/>
    </row>
    <row r="74" spans="1:41" ht="16" thickTop="1" thickBot="1">
      <c r="A74" s="92"/>
      <c r="B74" s="81"/>
      <c r="C74" s="81" t="s">
        <v>138</v>
      </c>
      <c r="D74" s="81" t="s">
        <v>188</v>
      </c>
      <c r="E74" s="105">
        <f t="shared" si="3"/>
        <v>0</v>
      </c>
      <c r="G74"/>
      <c r="J74"/>
      <c r="K74"/>
      <c r="L74"/>
      <c r="M74"/>
      <c r="N74"/>
      <c r="O74"/>
      <c r="P74"/>
      <c r="Q74"/>
      <c r="R74"/>
      <c r="S74"/>
      <c r="T74"/>
      <c r="U74"/>
      <c r="V74"/>
      <c r="W74"/>
      <c r="X74"/>
      <c r="Y74"/>
      <c r="Z74"/>
      <c r="AA74"/>
      <c r="AB74"/>
      <c r="AC74"/>
      <c r="AD74"/>
      <c r="AE74"/>
      <c r="AF74"/>
      <c r="AG74"/>
      <c r="AH74"/>
      <c r="AI74"/>
      <c r="AJ74"/>
      <c r="AK74"/>
      <c r="AL74"/>
      <c r="AM74"/>
      <c r="AN74"/>
      <c r="AO74"/>
    </row>
    <row r="75" spans="1:41" ht="16" thickTop="1" thickBot="1">
      <c r="A75" s="92"/>
      <c r="B75" s="81"/>
      <c r="C75" s="81" t="s">
        <v>139</v>
      </c>
      <c r="D75" s="81" t="s">
        <v>188</v>
      </c>
      <c r="E75" s="105">
        <f t="shared" si="3"/>
        <v>0</v>
      </c>
      <c r="G75"/>
      <c r="J75"/>
      <c r="K75"/>
      <c r="L75"/>
      <c r="M75"/>
      <c r="N75"/>
      <c r="O75"/>
      <c r="P75"/>
      <c r="Q75"/>
      <c r="R75"/>
      <c r="S75"/>
      <c r="T75"/>
      <c r="U75"/>
      <c r="V75"/>
      <c r="W75"/>
      <c r="X75"/>
      <c r="Y75"/>
      <c r="Z75"/>
      <c r="AA75"/>
      <c r="AB75"/>
      <c r="AC75"/>
      <c r="AD75"/>
      <c r="AE75"/>
      <c r="AF75"/>
      <c r="AG75"/>
      <c r="AH75"/>
      <c r="AI75"/>
      <c r="AJ75"/>
      <c r="AK75"/>
      <c r="AL75"/>
      <c r="AM75"/>
      <c r="AN75"/>
      <c r="AO75"/>
    </row>
    <row r="76" spans="1:41" ht="16" thickTop="1" thickBot="1">
      <c r="A76" s="92"/>
      <c r="B76" s="81"/>
      <c r="C76" s="81" t="s">
        <v>140</v>
      </c>
      <c r="D76" s="81" t="s">
        <v>188</v>
      </c>
      <c r="E76" s="105">
        <f t="shared" si="3"/>
        <v>0</v>
      </c>
      <c r="G76"/>
      <c r="J76"/>
      <c r="K76"/>
      <c r="L76"/>
      <c r="M76"/>
      <c r="N76"/>
      <c r="O76"/>
      <c r="P76"/>
      <c r="Q76"/>
      <c r="R76"/>
      <c r="S76"/>
      <c r="T76"/>
      <c r="U76"/>
      <c r="V76"/>
      <c r="W76"/>
      <c r="X76"/>
      <c r="Y76"/>
      <c r="Z76"/>
      <c r="AA76"/>
      <c r="AB76"/>
      <c r="AC76"/>
      <c r="AD76"/>
      <c r="AE76"/>
      <c r="AF76"/>
      <c r="AG76"/>
      <c r="AH76"/>
      <c r="AI76"/>
      <c r="AJ76"/>
      <c r="AK76"/>
      <c r="AL76"/>
      <c r="AM76"/>
      <c r="AN76"/>
      <c r="AO76"/>
    </row>
    <row r="77" spans="1:41" ht="16" thickTop="1" thickBot="1">
      <c r="A77" s="92"/>
      <c r="B77" s="81"/>
      <c r="C77" s="81" t="s">
        <v>141</v>
      </c>
      <c r="D77" s="81" t="s">
        <v>188</v>
      </c>
      <c r="E77" s="105">
        <f t="shared" si="3"/>
        <v>0</v>
      </c>
      <c r="G77"/>
      <c r="J77"/>
      <c r="K77"/>
      <c r="L77"/>
      <c r="M77"/>
      <c r="N77"/>
      <c r="O77"/>
      <c r="P77"/>
      <c r="Q77"/>
      <c r="R77"/>
      <c r="S77"/>
      <c r="T77"/>
      <c r="U77"/>
      <c r="V77"/>
      <c r="W77"/>
      <c r="X77"/>
      <c r="Y77"/>
      <c r="Z77"/>
      <c r="AA77"/>
      <c r="AB77"/>
      <c r="AC77"/>
      <c r="AD77"/>
      <c r="AE77"/>
      <c r="AF77"/>
      <c r="AG77"/>
      <c r="AH77"/>
      <c r="AI77"/>
      <c r="AJ77"/>
      <c r="AK77"/>
      <c r="AL77"/>
      <c r="AM77"/>
      <c r="AN77"/>
      <c r="AO77"/>
    </row>
    <row r="78" spans="1:41" ht="16" thickTop="1" thickBot="1">
      <c r="A78" s="92"/>
      <c r="B78" s="81"/>
      <c r="C78" s="81" t="s">
        <v>142</v>
      </c>
      <c r="D78" s="81" t="s">
        <v>188</v>
      </c>
      <c r="E78" s="106">
        <f t="shared" si="3"/>
        <v>0</v>
      </c>
      <c r="G78"/>
      <c r="J78"/>
      <c r="K78"/>
      <c r="L78"/>
      <c r="M78"/>
      <c r="N78"/>
      <c r="O78"/>
      <c r="P78"/>
      <c r="Q78"/>
      <c r="R78"/>
      <c r="S78"/>
      <c r="T78"/>
      <c r="U78"/>
      <c r="V78"/>
      <c r="W78"/>
      <c r="X78"/>
      <c r="Y78"/>
      <c r="Z78"/>
      <c r="AA78"/>
      <c r="AB78"/>
      <c r="AC78"/>
      <c r="AD78"/>
      <c r="AE78"/>
      <c r="AF78"/>
      <c r="AG78"/>
      <c r="AH78"/>
      <c r="AI78"/>
      <c r="AJ78"/>
      <c r="AK78"/>
      <c r="AL78"/>
      <c r="AM78"/>
      <c r="AN78"/>
      <c r="AO78"/>
    </row>
    <row r="79" spans="1:41" ht="17" thickTop="1" thickBot="1">
      <c r="A79" s="107" t="s">
        <v>41</v>
      </c>
      <c r="B79" s="108"/>
      <c r="C79" s="108"/>
      <c r="D79" s="108"/>
      <c r="E79" s="109"/>
      <c r="G79"/>
      <c r="J79"/>
      <c r="K79"/>
      <c r="L79"/>
      <c r="M79"/>
      <c r="N79"/>
      <c r="O79"/>
      <c r="P79"/>
      <c r="Q79"/>
      <c r="R79"/>
      <c r="S79"/>
      <c r="T79"/>
      <c r="U79"/>
      <c r="V79"/>
      <c r="W79"/>
      <c r="X79"/>
      <c r="Y79"/>
      <c r="Z79"/>
      <c r="AA79"/>
      <c r="AB79"/>
      <c r="AC79"/>
      <c r="AD79"/>
      <c r="AE79"/>
      <c r="AF79"/>
      <c r="AG79"/>
      <c r="AH79"/>
      <c r="AI79"/>
      <c r="AJ79"/>
      <c r="AK79"/>
      <c r="AL79"/>
      <c r="AM79"/>
      <c r="AN79"/>
      <c r="AO79"/>
    </row>
    <row r="80" spans="1:41" ht="16" thickTop="1" thickBot="1">
      <c r="A80" s="81"/>
      <c r="B80" s="81" t="s">
        <v>190</v>
      </c>
      <c r="C80" s="81"/>
      <c r="D80" s="81" t="s">
        <v>191</v>
      </c>
      <c r="E80" s="110" t="e">
        <f>SUM(E50:E58)</f>
        <v>#DIV/0!</v>
      </c>
      <c r="G80"/>
      <c r="J80"/>
      <c r="K80"/>
      <c r="L80"/>
      <c r="M80"/>
      <c r="N80"/>
      <c r="O80"/>
      <c r="P80"/>
      <c r="Q80"/>
      <c r="R80"/>
      <c r="S80"/>
      <c r="T80"/>
      <c r="U80"/>
      <c r="V80"/>
      <c r="W80"/>
      <c r="X80"/>
      <c r="Y80"/>
      <c r="Z80"/>
      <c r="AA80"/>
      <c r="AB80"/>
      <c r="AC80"/>
      <c r="AD80"/>
      <c r="AE80"/>
      <c r="AF80"/>
      <c r="AG80"/>
      <c r="AH80"/>
      <c r="AI80"/>
      <c r="AJ80"/>
      <c r="AK80"/>
      <c r="AL80"/>
      <c r="AM80"/>
      <c r="AN80"/>
      <c r="AO80"/>
    </row>
    <row r="81" spans="1:41" ht="16" thickTop="1" thickBot="1">
      <c r="A81" s="81"/>
      <c r="B81" s="81" t="s">
        <v>192</v>
      </c>
      <c r="C81" s="81"/>
      <c r="D81" s="81" t="s">
        <v>188</v>
      </c>
      <c r="E81" s="110" t="e">
        <f>SUM(E60:E68)</f>
        <v>#DIV/0!</v>
      </c>
      <c r="G81"/>
      <c r="J81"/>
      <c r="K81"/>
      <c r="L81"/>
      <c r="M81"/>
      <c r="N81"/>
      <c r="O81"/>
      <c r="P81"/>
      <c r="Q81"/>
      <c r="R81"/>
      <c r="S81"/>
      <c r="T81"/>
      <c r="U81"/>
      <c r="V81"/>
      <c r="W81"/>
      <c r="X81"/>
      <c r="Y81"/>
      <c r="Z81"/>
      <c r="AA81"/>
      <c r="AB81"/>
      <c r="AC81"/>
      <c r="AD81"/>
      <c r="AE81"/>
      <c r="AF81"/>
      <c r="AG81"/>
      <c r="AH81"/>
      <c r="AI81"/>
      <c r="AJ81"/>
      <c r="AK81"/>
      <c r="AL81"/>
      <c r="AM81"/>
      <c r="AN81"/>
      <c r="AO81"/>
    </row>
    <row r="82" spans="1:41" ht="16" thickTop="1" thickBot="1">
      <c r="A82" s="81"/>
      <c r="B82" s="81" t="s">
        <v>189</v>
      </c>
      <c r="C82" s="81"/>
      <c r="D82" s="81" t="s">
        <v>188</v>
      </c>
      <c r="E82" s="110">
        <f>SUM(E70:E78)</f>
        <v>0</v>
      </c>
      <c r="G82"/>
      <c r="J82"/>
      <c r="K82"/>
      <c r="L82"/>
      <c r="M82"/>
      <c r="N82"/>
      <c r="O82"/>
      <c r="P82"/>
      <c r="Q82"/>
      <c r="R82"/>
      <c r="S82"/>
      <c r="T82"/>
      <c r="U82"/>
      <c r="V82"/>
      <c r="W82"/>
      <c r="X82"/>
      <c r="Y82"/>
      <c r="Z82"/>
      <c r="AA82"/>
      <c r="AB82"/>
      <c r="AC82"/>
      <c r="AD82"/>
      <c r="AE82"/>
      <c r="AF82"/>
      <c r="AG82"/>
      <c r="AH82"/>
      <c r="AI82"/>
      <c r="AJ82"/>
      <c r="AK82"/>
      <c r="AL82"/>
      <c r="AM82"/>
      <c r="AN82"/>
      <c r="AO82"/>
    </row>
    <row r="83" spans="1:41" ht="16" thickTop="1" thickBot="1">
      <c r="A83" s="81"/>
      <c r="B83" s="53" t="s">
        <v>179</v>
      </c>
      <c r="C83" s="53"/>
      <c r="D83" s="53" t="s">
        <v>181</v>
      </c>
      <c r="E83" s="111" t="e">
        <f>SUM(E45:E47)</f>
        <v>#DIV/0!</v>
      </c>
      <c r="G83"/>
      <c r="J83"/>
      <c r="K83"/>
      <c r="L83"/>
      <c r="M83"/>
      <c r="N83"/>
      <c r="O83"/>
      <c r="P83"/>
      <c r="Q83"/>
      <c r="R83"/>
      <c r="S83"/>
      <c r="T83"/>
      <c r="U83"/>
      <c r="V83"/>
      <c r="W83"/>
      <c r="X83"/>
      <c r="Y83"/>
      <c r="Z83"/>
      <c r="AA83"/>
      <c r="AB83"/>
      <c r="AC83"/>
      <c r="AD83"/>
      <c r="AE83"/>
      <c r="AF83"/>
      <c r="AG83"/>
      <c r="AH83"/>
      <c r="AI83"/>
      <c r="AJ83"/>
      <c r="AK83"/>
      <c r="AL83"/>
      <c r="AM83"/>
      <c r="AN83"/>
      <c r="AO83"/>
    </row>
    <row r="84" spans="1:41" ht="16" thickTop="1" thickBot="1">
      <c r="A84" s="81"/>
      <c r="B84" s="53" t="s">
        <v>193</v>
      </c>
      <c r="C84" s="53"/>
      <c r="D84" s="53" t="s">
        <v>181</v>
      </c>
      <c r="E84" s="111" t="e">
        <f>E48</f>
        <v>#DIV/0!</v>
      </c>
      <c r="G84"/>
      <c r="J84"/>
      <c r="K84"/>
      <c r="L84"/>
      <c r="M84"/>
      <c r="N84"/>
      <c r="O84"/>
      <c r="P84"/>
      <c r="Q84"/>
      <c r="R84"/>
      <c r="S84"/>
      <c r="T84"/>
      <c r="U84"/>
      <c r="V84"/>
      <c r="W84"/>
      <c r="X84"/>
      <c r="Y84"/>
      <c r="Z84"/>
      <c r="AA84"/>
      <c r="AB84"/>
      <c r="AC84"/>
      <c r="AD84"/>
      <c r="AE84"/>
      <c r="AF84"/>
      <c r="AG84"/>
      <c r="AH84"/>
      <c r="AI84"/>
      <c r="AJ84"/>
      <c r="AK84"/>
      <c r="AL84"/>
      <c r="AM84"/>
      <c r="AN84"/>
      <c r="AO84"/>
    </row>
    <row r="85" spans="1:41" ht="16" thickTop="1" thickBot="1">
      <c r="A85" s="81"/>
      <c r="B85" s="53" t="s">
        <v>194</v>
      </c>
      <c r="C85" s="53"/>
      <c r="D85" s="53" t="s">
        <v>181</v>
      </c>
      <c r="E85" s="111" t="e">
        <f>E83+E84</f>
        <v>#DIV/0!</v>
      </c>
      <c r="G85"/>
      <c r="J85"/>
      <c r="K85"/>
      <c r="L85"/>
      <c r="M85"/>
      <c r="N85"/>
      <c r="O85"/>
      <c r="P85"/>
      <c r="Q85"/>
      <c r="R85"/>
      <c r="S85"/>
      <c r="T85"/>
      <c r="U85"/>
      <c r="V85"/>
      <c r="W85"/>
      <c r="X85"/>
      <c r="Y85"/>
      <c r="Z85"/>
      <c r="AA85"/>
      <c r="AB85"/>
      <c r="AC85"/>
      <c r="AD85"/>
      <c r="AE85"/>
      <c r="AF85"/>
      <c r="AG85"/>
      <c r="AH85"/>
      <c r="AI85"/>
      <c r="AJ85"/>
      <c r="AK85"/>
      <c r="AL85"/>
      <c r="AM85"/>
      <c r="AN85"/>
      <c r="AO85"/>
    </row>
    <row r="86" spans="1:41" ht="16" thickTop="1" thickBot="1">
      <c r="A86" s="81"/>
      <c r="B86" s="53" t="s">
        <v>195</v>
      </c>
      <c r="C86" s="53"/>
      <c r="D86" s="53" t="s">
        <v>196</v>
      </c>
      <c r="E86" s="111" t="e">
        <f>E85/SUM(E70:E78)</f>
        <v>#DIV/0!</v>
      </c>
      <c r="G86"/>
      <c r="J86"/>
      <c r="K86"/>
      <c r="L86"/>
      <c r="M86"/>
      <c r="N86"/>
      <c r="O86"/>
      <c r="P86"/>
      <c r="Q86"/>
      <c r="R86"/>
      <c r="S86"/>
      <c r="T86"/>
      <c r="U86"/>
      <c r="V86"/>
      <c r="W86"/>
      <c r="X86"/>
      <c r="Y86"/>
      <c r="Z86"/>
      <c r="AA86"/>
      <c r="AB86"/>
      <c r="AC86"/>
      <c r="AD86"/>
      <c r="AE86"/>
      <c r="AF86"/>
      <c r="AG86"/>
      <c r="AH86"/>
      <c r="AI86"/>
      <c r="AJ86"/>
      <c r="AK86"/>
      <c r="AL86"/>
      <c r="AM86"/>
      <c r="AN86"/>
      <c r="AO86"/>
    </row>
    <row r="87" spans="1:41" ht="15" thickTop="1">
      <c r="G87"/>
      <c r="J87"/>
      <c r="K87"/>
      <c r="L87"/>
      <c r="M87"/>
      <c r="N87"/>
      <c r="O87"/>
      <c r="P87"/>
      <c r="Q87"/>
      <c r="R87"/>
      <c r="S87"/>
      <c r="T87"/>
      <c r="U87"/>
      <c r="V87"/>
      <c r="W87"/>
      <c r="X87"/>
      <c r="Y87"/>
      <c r="Z87"/>
      <c r="AA87"/>
      <c r="AB87"/>
      <c r="AC87"/>
      <c r="AD87"/>
      <c r="AE87"/>
      <c r="AF87"/>
      <c r="AG87"/>
      <c r="AH87"/>
      <c r="AI87"/>
      <c r="AJ87"/>
      <c r="AK87"/>
      <c r="AL87"/>
      <c r="AM87"/>
      <c r="AN87"/>
      <c r="AO87"/>
    </row>
    <row r="88" spans="1:41">
      <c r="G88"/>
      <c r="J88"/>
      <c r="K88"/>
      <c r="L88"/>
      <c r="M88"/>
      <c r="N88"/>
      <c r="O88"/>
      <c r="P88"/>
      <c r="Q88"/>
      <c r="R88"/>
      <c r="S88"/>
      <c r="T88"/>
      <c r="U88"/>
      <c r="V88"/>
      <c r="W88"/>
      <c r="X88"/>
      <c r="Y88"/>
      <c r="Z88"/>
      <c r="AA88"/>
      <c r="AB88"/>
      <c r="AC88"/>
      <c r="AD88"/>
      <c r="AE88"/>
      <c r="AF88"/>
      <c r="AG88"/>
      <c r="AH88"/>
      <c r="AI88"/>
      <c r="AJ88"/>
      <c r="AK88"/>
      <c r="AL88"/>
      <c r="AM88"/>
      <c r="AN88"/>
      <c r="AO88"/>
    </row>
    <row r="89" spans="1:41">
      <c r="G89"/>
      <c r="J89"/>
      <c r="K89"/>
      <c r="L89"/>
      <c r="M89"/>
      <c r="N89"/>
      <c r="O89"/>
      <c r="P89"/>
      <c r="Q89"/>
      <c r="R89"/>
      <c r="S89"/>
      <c r="T89"/>
      <c r="U89"/>
      <c r="V89"/>
      <c r="W89"/>
      <c r="X89"/>
      <c r="Y89"/>
      <c r="Z89"/>
      <c r="AA89"/>
      <c r="AB89"/>
      <c r="AC89"/>
      <c r="AD89"/>
      <c r="AE89"/>
      <c r="AF89"/>
      <c r="AG89"/>
      <c r="AH89"/>
      <c r="AI89"/>
      <c r="AJ89"/>
      <c r="AK89"/>
      <c r="AL89"/>
      <c r="AM89"/>
      <c r="AN89"/>
      <c r="AO89"/>
    </row>
    <row r="90" spans="1:41">
      <c r="A90" s="112" t="s">
        <v>197</v>
      </c>
      <c r="F90"/>
      <c r="G90"/>
      <c r="J90"/>
      <c r="K90"/>
      <c r="L90"/>
      <c r="M90"/>
      <c r="N90"/>
      <c r="O90"/>
      <c r="P90"/>
      <c r="Q90"/>
      <c r="R90"/>
      <c r="S90"/>
      <c r="T90"/>
      <c r="U90"/>
      <c r="V90"/>
      <c r="W90"/>
      <c r="X90"/>
      <c r="Y90"/>
      <c r="Z90"/>
      <c r="AA90"/>
      <c r="AB90"/>
      <c r="AC90"/>
      <c r="AD90"/>
      <c r="AE90"/>
      <c r="AF90"/>
      <c r="AG90"/>
      <c r="AH90"/>
      <c r="AI90"/>
      <c r="AJ90"/>
      <c r="AK90"/>
      <c r="AL90"/>
      <c r="AM90"/>
      <c r="AN90"/>
      <c r="AO90"/>
    </row>
    <row r="91" spans="1:41" ht="15" thickBot="1">
      <c r="F91"/>
      <c r="G91"/>
      <c r="J91"/>
      <c r="K91"/>
      <c r="L91"/>
      <c r="M91"/>
      <c r="N91"/>
      <c r="O91"/>
      <c r="P91"/>
      <c r="Q91"/>
      <c r="R91"/>
      <c r="S91"/>
      <c r="T91"/>
      <c r="U91"/>
      <c r="V91"/>
      <c r="W91"/>
      <c r="X91"/>
      <c r="Y91"/>
      <c r="Z91"/>
      <c r="AA91"/>
      <c r="AB91"/>
      <c r="AC91"/>
      <c r="AD91"/>
      <c r="AE91"/>
      <c r="AF91"/>
      <c r="AG91"/>
      <c r="AH91"/>
      <c r="AI91"/>
      <c r="AJ91"/>
      <c r="AK91"/>
      <c r="AL91"/>
      <c r="AM91"/>
      <c r="AN91"/>
      <c r="AO91"/>
    </row>
    <row r="92" spans="1:41" ht="32" thickTop="1" thickBot="1">
      <c r="A92" s="27"/>
      <c r="B92" s="27" t="s">
        <v>80</v>
      </c>
      <c r="C92" s="27" t="s">
        <v>117</v>
      </c>
      <c r="D92" s="27" t="s">
        <v>60</v>
      </c>
      <c r="E92" s="27" t="s">
        <v>81</v>
      </c>
      <c r="F92" s="27" t="str">
        <f>$D$2&amp;" "&amp;$E$2&amp;" "&amp;F2</f>
        <v>Lauf 1,3 EIN</v>
      </c>
      <c r="G92" s="27" t="str">
        <f>$D$2&amp;" "&amp;$E$2&amp;" "&amp;G2</f>
        <v>Lauf 1,3 B.</v>
      </c>
      <c r="H92" s="27" t="str">
        <f t="shared" ref="H92:O92" si="4">$D$2&amp;" "&amp;$E$2&amp;" "&amp;N2</f>
        <v>Lauf 1,3 C.</v>
      </c>
      <c r="I92" s="27" t="str">
        <f t="shared" si="4"/>
        <v>Lauf 1,3 D.</v>
      </c>
      <c r="J92" s="27" t="str">
        <f t="shared" si="4"/>
        <v>Lauf 1,3 E.</v>
      </c>
      <c r="K92" s="27" t="str">
        <f t="shared" si="4"/>
        <v>Lauf 1,3 F.</v>
      </c>
      <c r="L92" s="27" t="str">
        <f t="shared" si="4"/>
        <v>Lauf 1,3 G</v>
      </c>
      <c r="M92" s="27" t="str">
        <f t="shared" si="4"/>
        <v>Lauf 1,3 H.</v>
      </c>
      <c r="N92" s="27" t="str">
        <f t="shared" si="4"/>
        <v>Lauf 1,3 ich</v>
      </c>
      <c r="O92" s="27" t="str">
        <f t="shared" si="4"/>
        <v>Lauf 1,3 J.</v>
      </c>
      <c r="P92"/>
      <c r="Q92"/>
      <c r="R92"/>
      <c r="S92"/>
      <c r="T92"/>
      <c r="U92"/>
      <c r="V92"/>
      <c r="W92"/>
      <c r="X92"/>
      <c r="Y92"/>
      <c r="Z92"/>
      <c r="AA92"/>
      <c r="AB92"/>
      <c r="AC92"/>
      <c r="AD92"/>
      <c r="AE92"/>
      <c r="AF92"/>
      <c r="AG92"/>
      <c r="AH92"/>
      <c r="AI92"/>
      <c r="AJ92"/>
      <c r="AK92"/>
      <c r="AL92"/>
      <c r="AM92"/>
      <c r="AN92"/>
      <c r="AO92"/>
    </row>
    <row r="93" spans="1:41" ht="16" thickTop="1" thickBot="1">
      <c r="A93" s="193" t="s">
        <v>99</v>
      </c>
      <c r="B93" s="142" t="s">
        <v>118</v>
      </c>
      <c r="C93" s="45"/>
      <c r="D93" s="44"/>
      <c r="E93" s="61" t="s">
        <v>155</v>
      </c>
      <c r="F93" s="43" t="s">
        <v>26</v>
      </c>
      <c r="G93" s="43" t="s">
        <v>27</v>
      </c>
      <c r="H93" s="43" t="s">
        <v>26</v>
      </c>
      <c r="I93" s="43" t="s">
        <v>27</v>
      </c>
      <c r="J93" s="43" t="s">
        <v>26</v>
      </c>
      <c r="K93" s="43" t="s">
        <v>27</v>
      </c>
      <c r="L93" s="43" t="s">
        <v>26</v>
      </c>
      <c r="M93" s="43" t="s">
        <v>27</v>
      </c>
      <c r="N93" s="43" t="s">
        <v>26</v>
      </c>
      <c r="O93" s="43" t="s">
        <v>27</v>
      </c>
      <c r="P93"/>
      <c r="Q93"/>
      <c r="R93"/>
      <c r="S93"/>
      <c r="T93"/>
      <c r="U93"/>
      <c r="V93"/>
      <c r="W93"/>
      <c r="X93"/>
      <c r="Y93"/>
      <c r="Z93"/>
      <c r="AA93"/>
      <c r="AB93"/>
      <c r="AC93"/>
      <c r="AD93"/>
      <c r="AE93"/>
      <c r="AF93"/>
      <c r="AG93"/>
      <c r="AH93"/>
      <c r="AI93"/>
      <c r="AJ93"/>
      <c r="AK93"/>
      <c r="AL93"/>
      <c r="AM93"/>
      <c r="AN93"/>
      <c r="AO93"/>
    </row>
    <row r="94" spans="1:41" ht="16" thickTop="1" thickBot="1">
      <c r="A94" s="194"/>
      <c r="B94" s="142" t="s">
        <v>119</v>
      </c>
      <c r="C94" s="45"/>
      <c r="D94" s="44">
        <v>1</v>
      </c>
      <c r="E94" s="61">
        <v>0.03</v>
      </c>
      <c r="F94" s="45">
        <v>0.03</v>
      </c>
      <c r="G94" s="45">
        <v>0.03</v>
      </c>
      <c r="H94" s="45">
        <v>0.03</v>
      </c>
      <c r="I94" s="45">
        <v>0.03</v>
      </c>
      <c r="J94" s="45">
        <v>0.03</v>
      </c>
      <c r="K94" s="45">
        <v>0.03</v>
      </c>
      <c r="L94" s="45">
        <v>0.03</v>
      </c>
      <c r="M94" s="45">
        <v>0.03</v>
      </c>
      <c r="N94" s="45">
        <v>0.03</v>
      </c>
      <c r="O94" s="45">
        <v>0.03</v>
      </c>
      <c r="P94"/>
      <c r="Q94"/>
      <c r="R94"/>
      <c r="S94"/>
      <c r="T94"/>
      <c r="U94"/>
      <c r="V94"/>
      <c r="W94"/>
      <c r="X94"/>
      <c r="Y94"/>
      <c r="Z94"/>
      <c r="AA94"/>
      <c r="AB94"/>
      <c r="AC94"/>
      <c r="AD94"/>
      <c r="AE94"/>
      <c r="AF94"/>
      <c r="AG94"/>
      <c r="AH94"/>
      <c r="AI94"/>
      <c r="AJ94"/>
      <c r="AK94"/>
      <c r="AL94"/>
      <c r="AM94"/>
      <c r="AN94"/>
      <c r="AO94"/>
    </row>
    <row r="95" spans="1:41" ht="16" thickTop="1" thickBot="1">
      <c r="A95" s="194"/>
      <c r="B95" s="142" t="s">
        <v>120</v>
      </c>
      <c r="C95" s="45"/>
      <c r="D95" s="62" t="s">
        <v>28</v>
      </c>
      <c r="E95" s="61">
        <v>1000</v>
      </c>
      <c r="F95" s="43">
        <v>131</v>
      </c>
      <c r="G95" s="43">
        <v>173</v>
      </c>
      <c r="H95" s="43">
        <v>1584</v>
      </c>
      <c r="I95" s="43">
        <v>1888</v>
      </c>
      <c r="J95" s="43">
        <v>4246</v>
      </c>
      <c r="K95" s="43">
        <v>5245</v>
      </c>
      <c r="L95" s="43">
        <v>650</v>
      </c>
      <c r="M95" s="43">
        <v>650</v>
      </c>
      <c r="N95" s="43">
        <v>490</v>
      </c>
      <c r="O95" s="43">
        <v>490</v>
      </c>
      <c r="P95"/>
      <c r="Q95"/>
      <c r="R95"/>
      <c r="S95"/>
      <c r="T95"/>
      <c r="U95"/>
      <c r="V95"/>
      <c r="W95"/>
      <c r="X95"/>
      <c r="Y95"/>
      <c r="Z95"/>
      <c r="AA95"/>
      <c r="AB95"/>
      <c r="AC95"/>
      <c r="AD95"/>
      <c r="AE95"/>
      <c r="AF95"/>
      <c r="AG95"/>
      <c r="AH95"/>
      <c r="AI95"/>
      <c r="AJ95"/>
      <c r="AK95"/>
      <c r="AL95"/>
      <c r="AM95"/>
      <c r="AN95"/>
      <c r="AO95"/>
    </row>
    <row r="96" spans="1:41" s="145" customFormat="1" ht="44" thickTop="1" thickBot="1">
      <c r="A96" s="194"/>
      <c r="B96" s="66" t="s">
        <v>121</v>
      </c>
      <c r="C96" s="66"/>
      <c r="D96" s="143"/>
      <c r="E96" s="64" t="s">
        <v>128</v>
      </c>
      <c r="F96" s="65" t="s">
        <v>129</v>
      </c>
      <c r="G96" s="66" t="s">
        <v>129</v>
      </c>
      <c r="H96" s="65" t="s">
        <v>128</v>
      </c>
      <c r="I96" s="66" t="s">
        <v>128</v>
      </c>
      <c r="J96" s="65" t="s">
        <v>156</v>
      </c>
      <c r="K96" s="66" t="s">
        <v>156</v>
      </c>
      <c r="L96" s="65" t="s">
        <v>157</v>
      </c>
      <c r="M96" s="66" t="s">
        <v>157</v>
      </c>
      <c r="N96" s="65" t="s">
        <v>158</v>
      </c>
      <c r="O96" s="66" t="s">
        <v>158</v>
      </c>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row>
    <row r="97" spans="1:41" ht="16" thickTop="1" thickBot="1">
      <c r="A97" s="194"/>
      <c r="B97" s="142" t="s">
        <v>122</v>
      </c>
      <c r="C97" s="45"/>
      <c r="D97" s="44"/>
      <c r="E97" s="61">
        <v>2015</v>
      </c>
      <c r="F97" s="43">
        <v>2050</v>
      </c>
      <c r="G97" s="45">
        <v>2050</v>
      </c>
      <c r="H97" s="45">
        <v>2050</v>
      </c>
      <c r="I97" s="45">
        <v>2050</v>
      </c>
      <c r="J97" s="45">
        <v>2050</v>
      </c>
      <c r="K97" s="45">
        <v>2050</v>
      </c>
      <c r="L97" s="45">
        <v>2050</v>
      </c>
      <c r="M97" s="45">
        <v>2050</v>
      </c>
      <c r="N97" s="45">
        <v>2050</v>
      </c>
      <c r="O97" s="45">
        <v>2050</v>
      </c>
      <c r="P97"/>
      <c r="Q97"/>
      <c r="R97"/>
      <c r="S97"/>
      <c r="T97"/>
      <c r="U97"/>
      <c r="V97"/>
      <c r="W97"/>
      <c r="X97"/>
      <c r="Y97"/>
      <c r="Z97"/>
      <c r="AA97"/>
      <c r="AB97"/>
      <c r="AC97"/>
      <c r="AD97"/>
      <c r="AE97"/>
      <c r="AF97"/>
      <c r="AG97"/>
      <c r="AH97"/>
      <c r="AI97"/>
      <c r="AJ97"/>
      <c r="AK97"/>
      <c r="AL97"/>
      <c r="AM97"/>
      <c r="AN97"/>
      <c r="AO97"/>
    </row>
    <row r="98" spans="1:41" ht="30" thickTop="1" thickBot="1">
      <c r="A98" s="195"/>
      <c r="B98" s="142" t="s">
        <v>123</v>
      </c>
      <c r="C98" s="45"/>
      <c r="D98" s="44"/>
      <c r="E98" s="61">
        <v>0</v>
      </c>
      <c r="F98" s="45">
        <v>0</v>
      </c>
      <c r="G98" s="45">
        <v>0</v>
      </c>
      <c r="H98" s="45">
        <v>0</v>
      </c>
      <c r="I98" s="45">
        <v>0</v>
      </c>
      <c r="J98" s="45">
        <v>0</v>
      </c>
      <c r="K98" s="45">
        <v>0</v>
      </c>
      <c r="L98" s="45">
        <v>0</v>
      </c>
      <c r="M98" s="45">
        <v>0</v>
      </c>
      <c r="N98" s="45">
        <v>0</v>
      </c>
      <c r="O98" s="45">
        <v>0</v>
      </c>
      <c r="P98"/>
      <c r="Q98"/>
      <c r="R98"/>
      <c r="S98"/>
      <c r="T98"/>
      <c r="U98"/>
      <c r="V98"/>
      <c r="W98"/>
      <c r="X98"/>
      <c r="Y98"/>
      <c r="Z98"/>
      <c r="AA98"/>
      <c r="AB98"/>
      <c r="AC98"/>
      <c r="AD98"/>
      <c r="AE98"/>
      <c r="AF98"/>
      <c r="AG98"/>
      <c r="AH98"/>
      <c r="AI98"/>
      <c r="AJ98"/>
      <c r="AK98"/>
      <c r="AL98"/>
      <c r="AM98"/>
      <c r="AN98"/>
      <c r="AO98"/>
    </row>
    <row r="99" spans="1:41" ht="30" thickTop="1" thickBot="1">
      <c r="A99" s="181" t="s">
        <v>154</v>
      </c>
      <c r="B99" s="142" t="s">
        <v>124</v>
      </c>
      <c r="C99" s="45"/>
      <c r="D99" s="44"/>
      <c r="E99" s="61">
        <v>0.27022400000000002</v>
      </c>
      <c r="F99" s="43">
        <v>0.09</v>
      </c>
      <c r="G99" s="45">
        <v>0.09</v>
      </c>
      <c r="H99" s="45">
        <v>0.09</v>
      </c>
      <c r="I99" s="45">
        <v>0.09</v>
      </c>
      <c r="J99" s="45">
        <v>0.09</v>
      </c>
      <c r="K99" s="45">
        <v>0.09</v>
      </c>
      <c r="L99" s="45">
        <v>0.09</v>
      </c>
      <c r="M99" s="45">
        <v>0.09</v>
      </c>
      <c r="N99" s="45">
        <v>0.09</v>
      </c>
      <c r="O99" s="45">
        <v>0.09</v>
      </c>
      <c r="P99"/>
      <c r="Q99"/>
      <c r="R99"/>
      <c r="S99"/>
      <c r="T99"/>
      <c r="U99"/>
      <c r="V99"/>
      <c r="W99"/>
      <c r="X99"/>
      <c r="Y99"/>
      <c r="Z99"/>
      <c r="AA99"/>
      <c r="AB99"/>
      <c r="AC99"/>
      <c r="AD99"/>
      <c r="AE99"/>
      <c r="AF99"/>
      <c r="AG99"/>
      <c r="AH99"/>
      <c r="AI99"/>
      <c r="AJ99"/>
      <c r="AK99"/>
      <c r="AL99"/>
      <c r="AM99"/>
      <c r="AN99"/>
      <c r="AO99"/>
    </row>
    <row r="100" spans="1:41" ht="30" thickTop="1" thickBot="1">
      <c r="A100" s="182"/>
      <c r="B100" s="143" t="s">
        <v>125</v>
      </c>
      <c r="C100" s="44"/>
      <c r="D100" s="44"/>
      <c r="E100" s="61">
        <v>0.26640000000000003</v>
      </c>
      <c r="F100" s="45">
        <v>0.26640000000000003</v>
      </c>
      <c r="G100" s="45">
        <v>0.26640000000000003</v>
      </c>
      <c r="H100" s="45">
        <v>0.26640000000000003</v>
      </c>
      <c r="I100" s="45">
        <v>0.26640000000000003</v>
      </c>
      <c r="J100" s="45">
        <v>0.26640000000000003</v>
      </c>
      <c r="K100" s="45">
        <v>0.26640000000000003</v>
      </c>
      <c r="L100" s="45">
        <v>0.26640000000000003</v>
      </c>
      <c r="M100" s="45">
        <v>0.26640000000000003</v>
      </c>
      <c r="N100" s="45">
        <v>0.26640000000000003</v>
      </c>
      <c r="O100" s="45">
        <v>0.26640000000000003</v>
      </c>
      <c r="P100"/>
      <c r="Q100"/>
      <c r="R100"/>
      <c r="S100"/>
      <c r="T100"/>
      <c r="U100"/>
      <c r="V100"/>
      <c r="W100"/>
      <c r="X100"/>
      <c r="Y100"/>
      <c r="Z100"/>
      <c r="AA100"/>
      <c r="AB100"/>
      <c r="AC100"/>
      <c r="AD100"/>
      <c r="AE100"/>
      <c r="AF100"/>
      <c r="AG100"/>
      <c r="AH100"/>
      <c r="AI100"/>
      <c r="AJ100"/>
      <c r="AK100"/>
      <c r="AL100"/>
      <c r="AM100"/>
      <c r="AN100"/>
      <c r="AO100"/>
    </row>
    <row r="101" spans="1:41" ht="30" thickTop="1" thickBot="1">
      <c r="A101" s="182"/>
      <c r="B101" s="143" t="s">
        <v>126</v>
      </c>
      <c r="C101" s="44"/>
      <c r="D101" s="44"/>
      <c r="E101" s="61">
        <v>0.312</v>
      </c>
      <c r="F101" s="45">
        <v>0.312</v>
      </c>
      <c r="G101" s="45">
        <v>0.312</v>
      </c>
      <c r="H101" s="45">
        <v>0.312</v>
      </c>
      <c r="I101" s="45">
        <v>0.312</v>
      </c>
      <c r="J101" s="45">
        <v>0.312</v>
      </c>
      <c r="K101" s="45">
        <v>0.312</v>
      </c>
      <c r="L101" s="45">
        <v>0.312</v>
      </c>
      <c r="M101" s="45">
        <v>0.312</v>
      </c>
      <c r="N101" s="45">
        <v>0.312</v>
      </c>
      <c r="O101" s="45">
        <v>0.312</v>
      </c>
      <c r="P101"/>
      <c r="Q101"/>
      <c r="R101"/>
      <c r="S101"/>
      <c r="T101"/>
      <c r="U101"/>
      <c r="V101"/>
      <c r="W101"/>
      <c r="X101"/>
      <c r="Y101"/>
      <c r="Z101"/>
      <c r="AA101"/>
      <c r="AB101"/>
      <c r="AC101"/>
      <c r="AD101"/>
      <c r="AE101"/>
      <c r="AF101"/>
      <c r="AG101"/>
      <c r="AH101"/>
      <c r="AI101"/>
      <c r="AJ101"/>
      <c r="AK101"/>
      <c r="AL101"/>
      <c r="AM101"/>
      <c r="AN101"/>
      <c r="AO101"/>
    </row>
    <row r="102" spans="1:41" ht="30" thickTop="1" thickBot="1">
      <c r="A102" s="183"/>
      <c r="B102" s="143" t="s">
        <v>127</v>
      </c>
      <c r="C102" s="44"/>
      <c r="D102" s="44"/>
      <c r="E102" s="61">
        <v>0.20124</v>
      </c>
      <c r="F102" s="45">
        <v>0.20124</v>
      </c>
      <c r="G102" s="45">
        <v>0.20124</v>
      </c>
      <c r="H102" s="45">
        <v>0.20124</v>
      </c>
      <c r="I102" s="45">
        <v>0.20124</v>
      </c>
      <c r="J102" s="45">
        <v>0.20124</v>
      </c>
      <c r="K102" s="45">
        <v>0.20124</v>
      </c>
      <c r="L102" s="45">
        <v>0.20124</v>
      </c>
      <c r="M102" s="45">
        <v>0.20124</v>
      </c>
      <c r="N102" s="45">
        <v>0.20124</v>
      </c>
      <c r="O102" s="45">
        <v>0.20124</v>
      </c>
      <c r="P102"/>
      <c r="Q102"/>
      <c r="R102"/>
      <c r="S102"/>
      <c r="T102"/>
      <c r="U102"/>
      <c r="V102"/>
      <c r="W102"/>
      <c r="X102"/>
      <c r="Y102"/>
      <c r="Z102"/>
      <c r="AA102"/>
      <c r="AB102"/>
      <c r="AC102"/>
      <c r="AD102"/>
      <c r="AE102"/>
      <c r="AF102"/>
      <c r="AG102"/>
      <c r="AH102"/>
      <c r="AI102"/>
      <c r="AJ102"/>
      <c r="AK102"/>
      <c r="AL102"/>
      <c r="AM102"/>
      <c r="AN102"/>
      <c r="AO102"/>
    </row>
    <row r="103" spans="1:41" ht="16" thickTop="1" thickBot="1">
      <c r="A103" s="67" t="s">
        <v>10</v>
      </c>
      <c r="B103" s="68" t="s">
        <v>12</v>
      </c>
      <c r="C103" s="68"/>
      <c r="D103" s="44"/>
      <c r="E103" s="69" t="s">
        <v>13</v>
      </c>
      <c r="F103" s="70" t="s">
        <v>13</v>
      </c>
      <c r="G103" s="70" t="s">
        <v>13</v>
      </c>
      <c r="H103" s="70" t="s">
        <v>13</v>
      </c>
      <c r="I103" s="70" t="s">
        <v>13</v>
      </c>
      <c r="J103" s="70" t="s">
        <v>13</v>
      </c>
      <c r="K103" s="70" t="s">
        <v>13</v>
      </c>
      <c r="L103" s="70" t="s">
        <v>13</v>
      </c>
      <c r="M103" s="70" t="s">
        <v>13</v>
      </c>
      <c r="N103" s="70" t="s">
        <v>13</v>
      </c>
      <c r="O103" s="70" t="s">
        <v>13</v>
      </c>
      <c r="P103"/>
      <c r="Q103"/>
      <c r="R103"/>
      <c r="S103"/>
      <c r="T103"/>
      <c r="U103"/>
      <c r="V103"/>
      <c r="W103"/>
      <c r="X103"/>
      <c r="Y103"/>
      <c r="Z103"/>
      <c r="AA103"/>
      <c r="AB103"/>
      <c r="AC103"/>
      <c r="AD103"/>
      <c r="AE103"/>
      <c r="AF103"/>
      <c r="AG103"/>
      <c r="AH103"/>
      <c r="AI103"/>
      <c r="AJ103"/>
      <c r="AK103"/>
      <c r="AL103"/>
      <c r="AM103"/>
      <c r="AN103"/>
      <c r="AO103"/>
    </row>
    <row r="104" spans="1:41" ht="16" thickTop="1" thickBot="1">
      <c r="A104"/>
      <c r="B104"/>
      <c r="P104"/>
      <c r="Q104"/>
      <c r="R104"/>
      <c r="S104"/>
      <c r="T104"/>
      <c r="U104"/>
      <c r="V104"/>
      <c r="W104"/>
      <c r="X104"/>
      <c r="Y104"/>
      <c r="Z104"/>
      <c r="AA104"/>
      <c r="AB104"/>
      <c r="AC104"/>
      <c r="AD104"/>
      <c r="AE104"/>
      <c r="AF104"/>
      <c r="AG104"/>
      <c r="AH104"/>
      <c r="AI104"/>
      <c r="AJ104"/>
      <c r="AK104"/>
      <c r="AL104"/>
      <c r="AM104"/>
      <c r="AN104"/>
      <c r="AO104"/>
    </row>
    <row r="105" spans="1:41" ht="17" thickTop="1" thickBot="1">
      <c r="A105" s="27" t="s">
        <v>37</v>
      </c>
      <c r="B105" s="27" t="s">
        <v>43</v>
      </c>
      <c r="C105" s="27" t="s">
        <v>41</v>
      </c>
      <c r="D105" s="27" t="s">
        <v>60</v>
      </c>
      <c r="E105" s="27" t="s">
        <v>198</v>
      </c>
      <c r="F105" s="27"/>
      <c r="G105" s="27"/>
      <c r="H105" s="27"/>
      <c r="I105" s="27"/>
      <c r="J105" s="27"/>
      <c r="K105" s="27"/>
      <c r="L105" s="27"/>
      <c r="M105" s="27"/>
      <c r="N105" s="27"/>
      <c r="O105" s="27"/>
      <c r="P105"/>
      <c r="Q105"/>
      <c r="R105"/>
      <c r="S105"/>
      <c r="T105"/>
      <c r="U105"/>
      <c r="V105"/>
      <c r="W105"/>
      <c r="X105"/>
      <c r="Y105"/>
      <c r="Z105"/>
      <c r="AA105"/>
      <c r="AB105"/>
      <c r="AC105"/>
      <c r="AD105"/>
      <c r="AE105"/>
      <c r="AF105"/>
      <c r="AG105"/>
      <c r="AH105"/>
      <c r="AI105"/>
      <c r="AJ105"/>
      <c r="AK105"/>
      <c r="AL105"/>
      <c r="AM105"/>
      <c r="AN105"/>
      <c r="AO105"/>
    </row>
    <row r="106" spans="1:41" ht="48.75" customHeight="1" thickTop="1" thickBot="1">
      <c r="A106" s="61">
        <f>SUM(F106:P106)</f>
        <v>0</v>
      </c>
      <c r="B106" s="61" t="s">
        <v>38</v>
      </c>
      <c r="C106" s="61"/>
      <c r="D106" s="113"/>
      <c r="E106" s="114" t="s">
        <v>207</v>
      </c>
      <c r="F106" s="113">
        <f t="shared" ref="F106:O106" si="5">C16</f>
        <v>0</v>
      </c>
      <c r="G106" s="113">
        <f t="shared" si="5"/>
        <v>0</v>
      </c>
      <c r="H106" s="113">
        <f t="shared" si="5"/>
        <v>0</v>
      </c>
      <c r="I106" s="113">
        <f t="shared" si="5"/>
        <v>0</v>
      </c>
      <c r="J106" s="113">
        <f t="shared" si="5"/>
        <v>0</v>
      </c>
      <c r="K106" s="113">
        <f t="shared" si="5"/>
        <v>0</v>
      </c>
      <c r="L106" s="113">
        <f t="shared" si="5"/>
        <v>0</v>
      </c>
      <c r="M106" s="113">
        <f t="shared" si="5"/>
        <v>0</v>
      </c>
      <c r="N106" s="113">
        <f t="shared" si="5"/>
        <v>0</v>
      </c>
      <c r="O106" s="113">
        <f t="shared" si="5"/>
        <v>0</v>
      </c>
      <c r="P106"/>
      <c r="Q106"/>
      <c r="R106"/>
      <c r="S106"/>
      <c r="T106"/>
      <c r="U106"/>
      <c r="V106"/>
      <c r="W106"/>
      <c r="X106"/>
      <c r="Y106"/>
      <c r="Z106"/>
      <c r="AA106"/>
      <c r="AB106"/>
      <c r="AC106"/>
      <c r="AD106"/>
      <c r="AE106"/>
      <c r="AF106"/>
      <c r="AG106"/>
      <c r="AH106"/>
      <c r="AI106"/>
      <c r="AJ106"/>
      <c r="AK106"/>
      <c r="AL106"/>
      <c r="AM106"/>
      <c r="AN106"/>
      <c r="AO106"/>
    </row>
    <row r="107" spans="1:41" ht="16" thickTop="1" thickBot="1">
      <c r="A107" s="61"/>
      <c r="B107" s="61"/>
      <c r="C107" s="61"/>
      <c r="D107" s="61"/>
      <c r="E107" s="61"/>
      <c r="F107" s="115"/>
      <c r="G107" s="115"/>
      <c r="H107" s="115"/>
      <c r="I107" s="115"/>
      <c r="J107" s="115"/>
      <c r="K107" s="115"/>
      <c r="L107" s="115"/>
      <c r="M107" s="115"/>
      <c r="N107" s="115"/>
      <c r="O107" s="115"/>
      <c r="P107"/>
      <c r="Q107"/>
      <c r="R107"/>
      <c r="S107"/>
      <c r="T107"/>
      <c r="U107"/>
      <c r="V107"/>
      <c r="W107"/>
      <c r="X107"/>
      <c r="Y107"/>
      <c r="Z107"/>
      <c r="AA107"/>
      <c r="AB107"/>
      <c r="AC107"/>
      <c r="AD107"/>
      <c r="AE107"/>
      <c r="AF107"/>
      <c r="AG107"/>
      <c r="AH107"/>
      <c r="AI107"/>
      <c r="AJ107"/>
      <c r="AK107"/>
      <c r="AL107"/>
      <c r="AM107"/>
      <c r="AN107"/>
      <c r="AO107"/>
    </row>
    <row r="108" spans="1:41" ht="16" thickTop="1" thickBot="1">
      <c r="A108" s="61"/>
      <c r="B108" s="61"/>
      <c r="C108" s="61" t="s">
        <v>200</v>
      </c>
      <c r="D108" s="61"/>
      <c r="E108" s="116" t="s">
        <v>208</v>
      </c>
      <c r="F108" s="61"/>
      <c r="G108" s="61"/>
      <c r="H108" s="61"/>
      <c r="I108" s="61"/>
      <c r="J108" s="61"/>
      <c r="K108" s="61"/>
      <c r="L108" s="61"/>
      <c r="M108" s="61"/>
      <c r="N108" s="61"/>
      <c r="O108" s="61"/>
      <c r="P108"/>
      <c r="Q108"/>
      <c r="R108"/>
      <c r="S108"/>
      <c r="T108"/>
      <c r="U108"/>
      <c r="V108"/>
      <c r="W108"/>
      <c r="X108"/>
      <c r="Y108"/>
      <c r="Z108"/>
      <c r="AA108"/>
      <c r="AB108"/>
      <c r="AC108"/>
      <c r="AD108"/>
      <c r="AE108"/>
      <c r="AF108"/>
      <c r="AG108"/>
      <c r="AH108"/>
      <c r="AI108"/>
      <c r="AJ108"/>
      <c r="AK108"/>
      <c r="AL108"/>
      <c r="AM108"/>
      <c r="AN108"/>
      <c r="AO108"/>
    </row>
    <row r="109" spans="1:41" ht="16" thickTop="1" thickBot="1">
      <c r="A109" s="61"/>
      <c r="B109" s="61"/>
      <c r="C109" s="61">
        <f t="shared" ref="C109:C117" si="6">SUM(F109:O109)</f>
        <v>0</v>
      </c>
      <c r="D109" s="61">
        <v>1</v>
      </c>
      <c r="E109" s="61" t="s">
        <v>134</v>
      </c>
      <c r="F109" s="61">
        <f t="shared" ref="F109:O117" si="7">C18</f>
        <v>0</v>
      </c>
      <c r="G109" s="61">
        <f t="shared" si="7"/>
        <v>0</v>
      </c>
      <c r="H109" s="61">
        <f t="shared" si="7"/>
        <v>0</v>
      </c>
      <c r="I109" s="61">
        <f t="shared" si="7"/>
        <v>0</v>
      </c>
      <c r="J109" s="61">
        <f t="shared" si="7"/>
        <v>0</v>
      </c>
      <c r="K109" s="61">
        <f t="shared" si="7"/>
        <v>0</v>
      </c>
      <c r="L109" s="61">
        <f t="shared" si="7"/>
        <v>0</v>
      </c>
      <c r="M109" s="61">
        <f t="shared" si="7"/>
        <v>0</v>
      </c>
      <c r="N109" s="61">
        <f t="shared" si="7"/>
        <v>0</v>
      </c>
      <c r="O109" s="61">
        <f t="shared" si="7"/>
        <v>0</v>
      </c>
      <c r="P109"/>
      <c r="Q109"/>
      <c r="R109"/>
      <c r="S109"/>
      <c r="T109"/>
      <c r="U109"/>
      <c r="V109"/>
      <c r="W109"/>
      <c r="X109"/>
      <c r="Y109"/>
      <c r="Z109"/>
      <c r="AA109"/>
      <c r="AB109"/>
      <c r="AC109"/>
      <c r="AD109"/>
      <c r="AE109"/>
      <c r="AF109"/>
      <c r="AG109"/>
      <c r="AH109"/>
      <c r="AI109"/>
      <c r="AJ109"/>
      <c r="AK109"/>
      <c r="AL109"/>
      <c r="AM109"/>
      <c r="AN109"/>
      <c r="AO109"/>
    </row>
    <row r="110" spans="1:41" ht="142" thickTop="1" thickBot="1">
      <c r="A110" s="122" t="s">
        <v>199</v>
      </c>
      <c r="B110" s="123">
        <v>0.9</v>
      </c>
      <c r="C110" s="61">
        <f t="shared" si="6"/>
        <v>1.4000000000000001</v>
      </c>
      <c r="D110" s="61">
        <v>1</v>
      </c>
      <c r="E110" s="61" t="s">
        <v>135</v>
      </c>
      <c r="F110" s="61">
        <f t="shared" si="7"/>
        <v>0.1</v>
      </c>
      <c r="G110" s="61">
        <f t="shared" si="7"/>
        <v>0.1</v>
      </c>
      <c r="H110" s="61">
        <f t="shared" si="7"/>
        <v>0.2</v>
      </c>
      <c r="I110" s="61">
        <f t="shared" si="7"/>
        <v>0.1</v>
      </c>
      <c r="J110" s="61">
        <f t="shared" si="7"/>
        <v>0.2</v>
      </c>
      <c r="K110" s="61">
        <f t="shared" si="7"/>
        <v>0.1</v>
      </c>
      <c r="L110" s="61">
        <f t="shared" si="7"/>
        <v>0.2</v>
      </c>
      <c r="M110" s="61">
        <f t="shared" si="7"/>
        <v>0.1</v>
      </c>
      <c r="N110" s="61">
        <f t="shared" si="7"/>
        <v>0.2</v>
      </c>
      <c r="O110" s="61">
        <f t="shared" si="7"/>
        <v>0.1</v>
      </c>
      <c r="P110"/>
      <c r="Q110"/>
      <c r="R110"/>
      <c r="S110"/>
      <c r="T110"/>
      <c r="U110"/>
      <c r="V110"/>
      <c r="W110"/>
      <c r="X110"/>
      <c r="Y110"/>
      <c r="Z110"/>
      <c r="AA110"/>
      <c r="AB110"/>
      <c r="AC110"/>
      <c r="AD110"/>
      <c r="AE110"/>
      <c r="AF110"/>
      <c r="AG110"/>
      <c r="AH110"/>
      <c r="AI110"/>
      <c r="AJ110"/>
      <c r="AK110"/>
      <c r="AL110"/>
      <c r="AM110"/>
      <c r="AN110"/>
      <c r="AO110"/>
    </row>
    <row r="111" spans="1:41" ht="16" thickTop="1" thickBot="1">
      <c r="A111" s="61"/>
      <c r="B111" s="61"/>
      <c r="C111" s="61">
        <f t="shared" si="6"/>
        <v>0.80000000000000027</v>
      </c>
      <c r="D111" s="61">
        <v>1</v>
      </c>
      <c r="E111" s="61" t="s">
        <v>136</v>
      </c>
      <c r="F111" s="61">
        <f t="shared" si="7"/>
        <v>0.2</v>
      </c>
      <c r="G111" s="61">
        <f t="shared" si="7"/>
        <v>0.2</v>
      </c>
      <c r="H111" s="61">
        <f t="shared" si="7"/>
        <v>0.05</v>
      </c>
      <c r="I111" s="61">
        <f t="shared" si="7"/>
        <v>0.05</v>
      </c>
      <c r="J111" s="61">
        <f t="shared" si="7"/>
        <v>0.05</v>
      </c>
      <c r="K111" s="61">
        <f t="shared" si="7"/>
        <v>0.05</v>
      </c>
      <c r="L111" s="61">
        <f t="shared" si="7"/>
        <v>0.05</v>
      </c>
      <c r="M111" s="61">
        <f t="shared" si="7"/>
        <v>0.05</v>
      </c>
      <c r="N111" s="61">
        <f t="shared" si="7"/>
        <v>0.05</v>
      </c>
      <c r="O111" s="61">
        <f t="shared" si="7"/>
        <v>0.05</v>
      </c>
      <c r="P111"/>
      <c r="Q111"/>
      <c r="R111"/>
      <c r="S111"/>
      <c r="T111"/>
      <c r="U111"/>
      <c r="V111"/>
      <c r="W111"/>
      <c r="X111"/>
      <c r="Y111"/>
      <c r="Z111"/>
      <c r="AA111"/>
      <c r="AB111"/>
      <c r="AC111"/>
      <c r="AD111"/>
      <c r="AE111"/>
      <c r="AF111"/>
      <c r="AG111"/>
      <c r="AH111"/>
      <c r="AI111"/>
      <c r="AJ111"/>
      <c r="AK111"/>
      <c r="AL111"/>
      <c r="AM111"/>
      <c r="AN111"/>
      <c r="AO111"/>
    </row>
    <row r="112" spans="1:41" ht="16" thickTop="1" thickBot="1">
      <c r="A112" s="61"/>
      <c r="B112" s="61"/>
      <c r="C112" s="61">
        <f t="shared" si="6"/>
        <v>0.1</v>
      </c>
      <c r="D112" s="61">
        <v>1</v>
      </c>
      <c r="E112" s="61" t="s">
        <v>137</v>
      </c>
      <c r="F112" s="61">
        <f t="shared" si="7"/>
        <v>0.05</v>
      </c>
      <c r="G112" s="61">
        <f t="shared" si="7"/>
        <v>0.05</v>
      </c>
      <c r="H112" s="61">
        <f t="shared" si="7"/>
        <v>0</v>
      </c>
      <c r="I112" s="61">
        <f t="shared" si="7"/>
        <v>0</v>
      </c>
      <c r="J112" s="61">
        <f t="shared" si="7"/>
        <v>0</v>
      </c>
      <c r="K112" s="61">
        <f t="shared" si="7"/>
        <v>0</v>
      </c>
      <c r="L112" s="61">
        <f t="shared" si="7"/>
        <v>0</v>
      </c>
      <c r="M112" s="61">
        <f t="shared" si="7"/>
        <v>0</v>
      </c>
      <c r="N112" s="61">
        <f t="shared" si="7"/>
        <v>0</v>
      </c>
      <c r="O112" s="61">
        <f t="shared" si="7"/>
        <v>0</v>
      </c>
      <c r="P112"/>
      <c r="Q112"/>
      <c r="R112"/>
      <c r="S112"/>
      <c r="T112"/>
      <c r="U112"/>
      <c r="V112"/>
      <c r="W112"/>
      <c r="X112"/>
      <c r="Y112"/>
      <c r="Z112"/>
      <c r="AA112"/>
      <c r="AB112"/>
      <c r="AC112"/>
      <c r="AD112"/>
      <c r="AE112"/>
      <c r="AF112"/>
      <c r="AG112"/>
      <c r="AH112"/>
      <c r="AI112"/>
      <c r="AJ112"/>
      <c r="AK112"/>
      <c r="AL112"/>
      <c r="AM112"/>
      <c r="AN112"/>
      <c r="AO112"/>
    </row>
    <row r="113" spans="1:41" ht="16.5" customHeight="1" thickTop="1" thickBot="1">
      <c r="A113" s="61"/>
      <c r="B113" s="61"/>
      <c r="C113" s="61">
        <f t="shared" si="6"/>
        <v>0.15000000000000002</v>
      </c>
      <c r="D113" s="61">
        <v>1</v>
      </c>
      <c r="E113" s="61" t="s">
        <v>138</v>
      </c>
      <c r="F113" s="61">
        <f t="shared" si="7"/>
        <v>0.1</v>
      </c>
      <c r="G113" s="61">
        <f t="shared" si="7"/>
        <v>0.05</v>
      </c>
      <c r="H113" s="61">
        <f t="shared" si="7"/>
        <v>0</v>
      </c>
      <c r="I113" s="61">
        <f t="shared" si="7"/>
        <v>0</v>
      </c>
      <c r="J113" s="61">
        <f t="shared" si="7"/>
        <v>0</v>
      </c>
      <c r="K113" s="61">
        <f t="shared" si="7"/>
        <v>0</v>
      </c>
      <c r="L113" s="61">
        <f t="shared" si="7"/>
        <v>0</v>
      </c>
      <c r="M113" s="61">
        <f t="shared" si="7"/>
        <v>0</v>
      </c>
      <c r="N113" s="61">
        <f t="shared" si="7"/>
        <v>0</v>
      </c>
      <c r="O113" s="61">
        <f t="shared" si="7"/>
        <v>0</v>
      </c>
      <c r="P113"/>
      <c r="Q113"/>
      <c r="R113"/>
      <c r="S113"/>
      <c r="T113"/>
      <c r="U113"/>
      <c r="V113"/>
      <c r="W113"/>
      <c r="X113"/>
      <c r="Y113"/>
      <c r="Z113"/>
      <c r="AA113"/>
      <c r="AB113"/>
      <c r="AC113"/>
      <c r="AD113"/>
      <c r="AE113"/>
      <c r="AF113"/>
      <c r="AG113"/>
      <c r="AH113"/>
      <c r="AI113"/>
      <c r="AJ113"/>
      <c r="AK113"/>
      <c r="AL113"/>
      <c r="AM113"/>
      <c r="AN113"/>
      <c r="AO113"/>
    </row>
    <row r="114" spans="1:41" ht="16" thickTop="1" thickBot="1">
      <c r="A114" s="61"/>
      <c r="B114" s="61"/>
      <c r="C114" s="61">
        <f t="shared" si="6"/>
        <v>0.25</v>
      </c>
      <c r="D114" s="61">
        <v>1</v>
      </c>
      <c r="E114" s="61" t="s">
        <v>139</v>
      </c>
      <c r="F114" s="61">
        <f t="shared" si="7"/>
        <v>0.2</v>
      </c>
      <c r="G114" s="61">
        <f t="shared" si="7"/>
        <v>0.05</v>
      </c>
      <c r="H114" s="61">
        <f t="shared" si="7"/>
        <v>0</v>
      </c>
      <c r="I114" s="61">
        <f t="shared" si="7"/>
        <v>0</v>
      </c>
      <c r="J114" s="61">
        <f t="shared" si="7"/>
        <v>0</v>
      </c>
      <c r="K114" s="61">
        <f t="shared" si="7"/>
        <v>0</v>
      </c>
      <c r="L114" s="61">
        <f t="shared" si="7"/>
        <v>0</v>
      </c>
      <c r="M114" s="61">
        <f t="shared" si="7"/>
        <v>0</v>
      </c>
      <c r="N114" s="61">
        <f t="shared" si="7"/>
        <v>0</v>
      </c>
      <c r="O114" s="61">
        <f t="shared" si="7"/>
        <v>0</v>
      </c>
      <c r="P114"/>
      <c r="Q114"/>
      <c r="R114"/>
      <c r="S114"/>
      <c r="T114"/>
      <c r="U114"/>
      <c r="V114"/>
      <c r="W114"/>
      <c r="X114"/>
      <c r="Y114"/>
      <c r="Z114"/>
      <c r="AA114"/>
      <c r="AB114"/>
      <c r="AC114"/>
      <c r="AD114"/>
      <c r="AE114"/>
      <c r="AF114"/>
      <c r="AG114"/>
      <c r="AH114"/>
      <c r="AI114"/>
      <c r="AJ114"/>
      <c r="AK114"/>
      <c r="AL114"/>
      <c r="AM114"/>
      <c r="AN114"/>
      <c r="AO114"/>
    </row>
    <row r="115" spans="1:41" ht="16" thickTop="1" thickBot="1">
      <c r="A115" s="61"/>
      <c r="B115" s="61"/>
      <c r="C115" s="61">
        <f t="shared" si="6"/>
        <v>3.4499999999999997</v>
      </c>
      <c r="D115" s="61">
        <v>1</v>
      </c>
      <c r="E115" s="61" t="s">
        <v>140</v>
      </c>
      <c r="F115" s="61">
        <f t="shared" si="7"/>
        <v>0.15</v>
      </c>
      <c r="G115" s="61">
        <f t="shared" si="7"/>
        <v>0.25</v>
      </c>
      <c r="H115" s="61">
        <f t="shared" si="7"/>
        <v>0.35</v>
      </c>
      <c r="I115" s="61">
        <f t="shared" si="7"/>
        <v>0.4</v>
      </c>
      <c r="J115" s="61">
        <f t="shared" si="7"/>
        <v>0.35</v>
      </c>
      <c r="K115" s="61">
        <f t="shared" si="7"/>
        <v>0.4</v>
      </c>
      <c r="L115" s="61">
        <f t="shared" si="7"/>
        <v>0.4</v>
      </c>
      <c r="M115" s="61">
        <f t="shared" si="7"/>
        <v>0.4</v>
      </c>
      <c r="N115" s="61">
        <f t="shared" si="7"/>
        <v>0.35</v>
      </c>
      <c r="O115" s="61">
        <f t="shared" si="7"/>
        <v>0.4</v>
      </c>
      <c r="P115"/>
      <c r="Q115"/>
      <c r="R115"/>
      <c r="S115"/>
      <c r="T115"/>
      <c r="U115"/>
      <c r="V115"/>
      <c r="W115"/>
      <c r="X115"/>
      <c r="Y115"/>
      <c r="Z115"/>
      <c r="AA115"/>
      <c r="AB115"/>
      <c r="AC115"/>
      <c r="AD115"/>
      <c r="AE115"/>
      <c r="AF115"/>
      <c r="AG115"/>
      <c r="AH115"/>
      <c r="AI115"/>
      <c r="AJ115"/>
      <c r="AK115"/>
      <c r="AL115"/>
      <c r="AM115"/>
      <c r="AN115"/>
      <c r="AO115"/>
    </row>
    <row r="116" spans="1:41" ht="16" thickTop="1" thickBot="1">
      <c r="A116" s="61"/>
      <c r="B116" s="61"/>
      <c r="C116" s="61">
        <f t="shared" si="6"/>
        <v>0.80000000000000027</v>
      </c>
      <c r="D116" s="61">
        <v>1</v>
      </c>
      <c r="E116" s="61" t="s">
        <v>141</v>
      </c>
      <c r="F116" s="61">
        <f t="shared" si="7"/>
        <v>0.15</v>
      </c>
      <c r="G116" s="61">
        <f t="shared" si="7"/>
        <v>0.25</v>
      </c>
      <c r="H116" s="61">
        <f t="shared" si="7"/>
        <v>0.05</v>
      </c>
      <c r="I116" s="61">
        <f t="shared" si="7"/>
        <v>0.05</v>
      </c>
      <c r="J116" s="61">
        <f t="shared" si="7"/>
        <v>0.05</v>
      </c>
      <c r="K116" s="61">
        <f t="shared" si="7"/>
        <v>0.05</v>
      </c>
      <c r="L116" s="61">
        <f t="shared" si="7"/>
        <v>0.05</v>
      </c>
      <c r="M116" s="61">
        <f t="shared" si="7"/>
        <v>0.05</v>
      </c>
      <c r="N116" s="61">
        <f t="shared" si="7"/>
        <v>0.05</v>
      </c>
      <c r="O116" s="61">
        <f t="shared" si="7"/>
        <v>0.05</v>
      </c>
      <c r="Q116"/>
      <c r="R116"/>
      <c r="S116"/>
      <c r="T116"/>
      <c r="U116"/>
      <c r="V116"/>
      <c r="W116"/>
      <c r="X116"/>
      <c r="Y116"/>
      <c r="Z116"/>
      <c r="AA116"/>
      <c r="AB116"/>
      <c r="AC116"/>
      <c r="AD116"/>
      <c r="AE116"/>
      <c r="AF116"/>
      <c r="AG116"/>
      <c r="AH116"/>
      <c r="AI116"/>
      <c r="AJ116"/>
      <c r="AK116"/>
      <c r="AL116"/>
      <c r="AM116"/>
      <c r="AN116"/>
      <c r="AO116"/>
    </row>
    <row r="117" spans="1:41" ht="16" thickTop="1" thickBot="1">
      <c r="A117" s="61"/>
      <c r="B117" s="61"/>
      <c r="C117" s="61">
        <f t="shared" si="6"/>
        <v>3.0500000000000003</v>
      </c>
      <c r="D117" s="61">
        <v>1</v>
      </c>
      <c r="E117" s="61" t="s">
        <v>142</v>
      </c>
      <c r="F117" s="61">
        <f t="shared" si="7"/>
        <v>0.05</v>
      </c>
      <c r="G117" s="61">
        <f t="shared" si="7"/>
        <v>0.05</v>
      </c>
      <c r="H117" s="61">
        <f t="shared" si="7"/>
        <v>0.35</v>
      </c>
      <c r="I117" s="61">
        <f t="shared" si="7"/>
        <v>0.4</v>
      </c>
      <c r="J117" s="61">
        <f t="shared" si="7"/>
        <v>0.35</v>
      </c>
      <c r="K117" s="61">
        <f t="shared" si="7"/>
        <v>0.4</v>
      </c>
      <c r="L117" s="61">
        <f t="shared" si="7"/>
        <v>0.3</v>
      </c>
      <c r="M117" s="61">
        <f t="shared" si="7"/>
        <v>0.4</v>
      </c>
      <c r="N117" s="61">
        <f t="shared" si="7"/>
        <v>0.35</v>
      </c>
      <c r="O117" s="61">
        <f t="shared" si="7"/>
        <v>0.4</v>
      </c>
      <c r="Q117"/>
      <c r="R117"/>
      <c r="S117"/>
      <c r="T117"/>
      <c r="U117"/>
      <c r="V117"/>
      <c r="W117"/>
      <c r="X117"/>
      <c r="Y117"/>
      <c r="Z117"/>
      <c r="AA117"/>
      <c r="AB117"/>
      <c r="AC117"/>
      <c r="AD117"/>
      <c r="AE117"/>
      <c r="AF117"/>
      <c r="AG117"/>
      <c r="AH117"/>
      <c r="AI117"/>
      <c r="AJ117"/>
      <c r="AK117"/>
      <c r="AL117"/>
      <c r="AM117"/>
      <c r="AN117"/>
      <c r="AO117"/>
    </row>
    <row r="118" spans="1:41" ht="16" thickTop="1" thickBot="1">
      <c r="A118" s="61"/>
      <c r="B118" s="61"/>
      <c r="C118" s="61"/>
      <c r="D118" s="61"/>
      <c r="E118" s="61" t="s">
        <v>202</v>
      </c>
      <c r="F118" s="61">
        <f t="shared" ref="F118:O118" si="8">SUM(F109:F117)</f>
        <v>1.0000000000000002</v>
      </c>
      <c r="G118" s="61">
        <f t="shared" si="8"/>
        <v>1</v>
      </c>
      <c r="H118" s="61">
        <f t="shared" si="8"/>
        <v>1</v>
      </c>
      <c r="I118" s="61">
        <f t="shared" si="8"/>
        <v>1</v>
      </c>
      <c r="J118" s="61">
        <f t="shared" si="8"/>
        <v>1</v>
      </c>
      <c r="K118" s="61">
        <f t="shared" si="8"/>
        <v>1</v>
      </c>
      <c r="L118" s="61">
        <f t="shared" si="8"/>
        <v>1</v>
      </c>
      <c r="M118" s="61">
        <f t="shared" si="8"/>
        <v>1</v>
      </c>
      <c r="N118" s="61">
        <f t="shared" si="8"/>
        <v>1</v>
      </c>
      <c r="O118" s="61">
        <f t="shared" si="8"/>
        <v>1</v>
      </c>
      <c r="Q118"/>
      <c r="R118"/>
      <c r="S118"/>
      <c r="T118"/>
      <c r="U118"/>
      <c r="V118"/>
      <c r="W118"/>
      <c r="X118"/>
      <c r="Y118"/>
      <c r="Z118"/>
      <c r="AA118"/>
      <c r="AB118"/>
      <c r="AC118"/>
      <c r="AD118"/>
      <c r="AE118"/>
      <c r="AF118"/>
      <c r="AG118"/>
      <c r="AH118"/>
      <c r="AI118"/>
      <c r="AJ118"/>
      <c r="AK118"/>
      <c r="AL118"/>
      <c r="AM118"/>
      <c r="AN118"/>
      <c r="AO118"/>
    </row>
    <row r="119" spans="1:41" ht="16" thickTop="1" thickBot="1">
      <c r="A119" s="61"/>
      <c r="B119" s="61"/>
      <c r="C119" s="61"/>
      <c r="D119" s="61"/>
      <c r="E119" s="61" t="s">
        <v>48</v>
      </c>
      <c r="F119" s="61"/>
      <c r="G119" s="61"/>
      <c r="H119" s="61"/>
      <c r="I119" s="61"/>
      <c r="J119" s="61"/>
      <c r="K119" s="61"/>
      <c r="L119" s="61"/>
      <c r="M119" s="61"/>
      <c r="N119" s="61"/>
      <c r="O119" s="61"/>
      <c r="Q119"/>
      <c r="R119"/>
      <c r="S119"/>
      <c r="T119"/>
      <c r="U119"/>
      <c r="V119"/>
      <c r="W119"/>
      <c r="X119"/>
      <c r="Y119"/>
      <c r="Z119"/>
      <c r="AA119"/>
      <c r="AB119"/>
      <c r="AC119"/>
      <c r="AD119"/>
      <c r="AE119"/>
      <c r="AF119"/>
      <c r="AG119"/>
      <c r="AH119"/>
      <c r="AI119"/>
      <c r="AJ119"/>
      <c r="AK119"/>
      <c r="AL119"/>
      <c r="AM119"/>
      <c r="AN119"/>
      <c r="AO119"/>
    </row>
    <row r="120" spans="1:41" ht="16" thickTop="1" thickBot="1">
      <c r="A120" s="61"/>
      <c r="B120" s="61"/>
      <c r="C120" s="61" t="s">
        <v>200</v>
      </c>
      <c r="D120" s="61"/>
      <c r="E120" s="116" t="s">
        <v>209</v>
      </c>
      <c r="F120" s="61"/>
      <c r="G120" s="61"/>
      <c r="H120" s="61"/>
      <c r="I120" s="61"/>
      <c r="J120" s="61"/>
      <c r="K120" s="61"/>
      <c r="L120" s="61"/>
      <c r="M120" s="61"/>
      <c r="N120" s="61"/>
      <c r="O120" s="61"/>
      <c r="Q120"/>
      <c r="R120"/>
      <c r="S120"/>
      <c r="T120"/>
      <c r="U120"/>
      <c r="V120"/>
      <c r="W120"/>
      <c r="X120"/>
      <c r="Y120"/>
      <c r="Z120"/>
      <c r="AA120"/>
      <c r="AB120"/>
      <c r="AC120"/>
      <c r="AD120"/>
      <c r="AE120"/>
      <c r="AF120"/>
      <c r="AG120"/>
      <c r="AH120"/>
      <c r="AI120"/>
      <c r="AJ120"/>
      <c r="AK120"/>
      <c r="AL120"/>
      <c r="AM120"/>
      <c r="AN120"/>
      <c r="AO120"/>
    </row>
    <row r="121" spans="1:41" ht="16" thickTop="1" thickBot="1">
      <c r="A121" s="61"/>
      <c r="B121" s="61"/>
      <c r="C121" s="61">
        <f t="shared" ref="C121:C129" si="9">SUM(F121:O121)</f>
        <v>0</v>
      </c>
      <c r="D121" s="117" t="s">
        <v>44</v>
      </c>
      <c r="E121" s="61" t="s">
        <v>134</v>
      </c>
      <c r="F121" s="118">
        <f>$E$10*$B$110*1000*F$106*F109</f>
        <v>0</v>
      </c>
      <c r="G121" s="118">
        <f t="shared" ref="G121:O121" si="10">$E$10*$B$110*1000*G$106*G109</f>
        <v>0</v>
      </c>
      <c r="H121" s="118">
        <f t="shared" si="10"/>
        <v>0</v>
      </c>
      <c r="I121" s="118">
        <f t="shared" si="10"/>
        <v>0</v>
      </c>
      <c r="J121" s="118">
        <f t="shared" si="10"/>
        <v>0</v>
      </c>
      <c r="K121" s="118">
        <f t="shared" si="10"/>
        <v>0</v>
      </c>
      <c r="L121" s="118">
        <f t="shared" si="10"/>
        <v>0</v>
      </c>
      <c r="M121" s="118">
        <f t="shared" si="10"/>
        <v>0</v>
      </c>
      <c r="N121" s="118">
        <f t="shared" si="10"/>
        <v>0</v>
      </c>
      <c r="O121" s="118">
        <f t="shared" si="10"/>
        <v>0</v>
      </c>
      <c r="Q121"/>
      <c r="R121"/>
      <c r="S121"/>
      <c r="T121"/>
      <c r="U121"/>
      <c r="V121"/>
      <c r="W121"/>
      <c r="X121"/>
      <c r="Y121"/>
      <c r="Z121"/>
      <c r="AA121"/>
      <c r="AB121"/>
      <c r="AC121"/>
      <c r="AD121"/>
      <c r="AE121"/>
      <c r="AF121"/>
      <c r="AG121"/>
      <c r="AH121"/>
      <c r="AI121"/>
      <c r="AJ121"/>
      <c r="AK121"/>
      <c r="AL121"/>
      <c r="AM121"/>
      <c r="AN121"/>
      <c r="AO121"/>
    </row>
    <row r="122" spans="1:41" ht="16" thickTop="1" thickBot="1">
      <c r="A122" s="61"/>
      <c r="B122" s="61"/>
      <c r="C122" s="61">
        <f t="shared" si="9"/>
        <v>0</v>
      </c>
      <c r="D122" s="117" t="s">
        <v>44</v>
      </c>
      <c r="E122" s="61" t="s">
        <v>135</v>
      </c>
      <c r="F122" s="118">
        <f t="shared" ref="F122:O129" si="11">$E$10*$B$110*1000*F$106*F110</f>
        <v>0</v>
      </c>
      <c r="G122" s="118">
        <f t="shared" si="11"/>
        <v>0</v>
      </c>
      <c r="H122" s="118">
        <f t="shared" si="11"/>
        <v>0</v>
      </c>
      <c r="I122" s="118">
        <f t="shared" si="11"/>
        <v>0</v>
      </c>
      <c r="J122" s="118">
        <f t="shared" si="11"/>
        <v>0</v>
      </c>
      <c r="K122" s="118">
        <f t="shared" si="11"/>
        <v>0</v>
      </c>
      <c r="L122" s="118">
        <f t="shared" si="11"/>
        <v>0</v>
      </c>
      <c r="M122" s="118">
        <f t="shared" si="11"/>
        <v>0</v>
      </c>
      <c r="N122" s="118">
        <f t="shared" si="11"/>
        <v>0</v>
      </c>
      <c r="O122" s="118">
        <f t="shared" si="11"/>
        <v>0</v>
      </c>
      <c r="Q122"/>
      <c r="R122"/>
      <c r="S122"/>
      <c r="T122"/>
      <c r="U122"/>
      <c r="V122"/>
      <c r="W122"/>
      <c r="X122"/>
      <c r="Y122"/>
      <c r="Z122"/>
      <c r="AA122"/>
      <c r="AB122"/>
      <c r="AC122"/>
      <c r="AD122"/>
      <c r="AE122"/>
      <c r="AF122"/>
      <c r="AG122"/>
      <c r="AH122"/>
      <c r="AI122"/>
      <c r="AJ122"/>
      <c r="AK122"/>
      <c r="AL122"/>
      <c r="AM122"/>
      <c r="AN122"/>
      <c r="AO122"/>
    </row>
    <row r="123" spans="1:41" ht="16" thickTop="1" thickBot="1">
      <c r="A123" s="61"/>
      <c r="B123" s="61"/>
      <c r="C123" s="61">
        <f t="shared" si="9"/>
        <v>0</v>
      </c>
      <c r="D123" s="117" t="s">
        <v>44</v>
      </c>
      <c r="E123" s="61" t="s">
        <v>136</v>
      </c>
      <c r="F123" s="118">
        <f t="shared" si="11"/>
        <v>0</v>
      </c>
      <c r="G123" s="118">
        <f t="shared" si="11"/>
        <v>0</v>
      </c>
      <c r="H123" s="118">
        <f t="shared" si="11"/>
        <v>0</v>
      </c>
      <c r="I123" s="118">
        <f t="shared" si="11"/>
        <v>0</v>
      </c>
      <c r="J123" s="118">
        <f t="shared" si="11"/>
        <v>0</v>
      </c>
      <c r="K123" s="118">
        <f t="shared" si="11"/>
        <v>0</v>
      </c>
      <c r="L123" s="118">
        <f t="shared" si="11"/>
        <v>0</v>
      </c>
      <c r="M123" s="118">
        <f t="shared" si="11"/>
        <v>0</v>
      </c>
      <c r="N123" s="118">
        <f t="shared" si="11"/>
        <v>0</v>
      </c>
      <c r="O123" s="118">
        <f t="shared" si="11"/>
        <v>0</v>
      </c>
      <c r="Q123"/>
      <c r="R123"/>
      <c r="S123"/>
      <c r="T123"/>
      <c r="U123"/>
      <c r="V123"/>
      <c r="W123"/>
      <c r="X123"/>
      <c r="Y123"/>
      <c r="Z123"/>
      <c r="AA123"/>
      <c r="AB123"/>
      <c r="AC123"/>
      <c r="AD123"/>
      <c r="AE123"/>
      <c r="AF123"/>
      <c r="AG123"/>
      <c r="AH123"/>
      <c r="AI123"/>
      <c r="AJ123"/>
      <c r="AK123"/>
      <c r="AL123"/>
      <c r="AM123"/>
      <c r="AN123"/>
      <c r="AO123"/>
    </row>
    <row r="124" spans="1:41" ht="16" thickTop="1" thickBot="1">
      <c r="A124" s="61"/>
      <c r="B124" s="61"/>
      <c r="C124" s="61">
        <f t="shared" si="9"/>
        <v>0</v>
      </c>
      <c r="D124" s="117" t="s">
        <v>44</v>
      </c>
      <c r="E124" s="61" t="s">
        <v>137</v>
      </c>
      <c r="F124" s="118">
        <f t="shared" si="11"/>
        <v>0</v>
      </c>
      <c r="G124" s="118">
        <f t="shared" si="11"/>
        <v>0</v>
      </c>
      <c r="H124" s="118">
        <f t="shared" si="11"/>
        <v>0</v>
      </c>
      <c r="I124" s="118">
        <f t="shared" si="11"/>
        <v>0</v>
      </c>
      <c r="J124" s="118">
        <f t="shared" si="11"/>
        <v>0</v>
      </c>
      <c r="K124" s="118">
        <f t="shared" si="11"/>
        <v>0</v>
      </c>
      <c r="L124" s="118">
        <f t="shared" si="11"/>
        <v>0</v>
      </c>
      <c r="M124" s="118">
        <f t="shared" si="11"/>
        <v>0</v>
      </c>
      <c r="N124" s="118">
        <f t="shared" si="11"/>
        <v>0</v>
      </c>
      <c r="O124" s="118">
        <f t="shared" si="11"/>
        <v>0</v>
      </c>
      <c r="Q124"/>
      <c r="R124"/>
      <c r="S124"/>
      <c r="T124"/>
      <c r="U124"/>
      <c r="V124"/>
      <c r="W124"/>
      <c r="X124"/>
      <c r="Y124"/>
      <c r="Z124"/>
      <c r="AA124"/>
      <c r="AB124"/>
      <c r="AC124"/>
      <c r="AD124"/>
      <c r="AE124"/>
      <c r="AF124"/>
      <c r="AG124"/>
      <c r="AH124"/>
      <c r="AI124"/>
      <c r="AJ124"/>
      <c r="AK124"/>
      <c r="AL124"/>
      <c r="AM124"/>
      <c r="AN124"/>
      <c r="AO124"/>
    </row>
    <row r="125" spans="1:41" ht="16" thickTop="1" thickBot="1">
      <c r="A125" s="61"/>
      <c r="B125" s="61"/>
      <c r="C125" s="61">
        <f t="shared" si="9"/>
        <v>0</v>
      </c>
      <c r="D125" s="117" t="s">
        <v>44</v>
      </c>
      <c r="E125" s="61" t="s">
        <v>138</v>
      </c>
      <c r="F125" s="118">
        <f t="shared" si="11"/>
        <v>0</v>
      </c>
      <c r="G125" s="118">
        <f t="shared" si="11"/>
        <v>0</v>
      </c>
      <c r="H125" s="118">
        <f t="shared" si="11"/>
        <v>0</v>
      </c>
      <c r="I125" s="118">
        <f t="shared" si="11"/>
        <v>0</v>
      </c>
      <c r="J125" s="118">
        <f t="shared" si="11"/>
        <v>0</v>
      </c>
      <c r="K125" s="118">
        <f t="shared" si="11"/>
        <v>0</v>
      </c>
      <c r="L125" s="118">
        <f t="shared" si="11"/>
        <v>0</v>
      </c>
      <c r="M125" s="118">
        <f t="shared" si="11"/>
        <v>0</v>
      </c>
      <c r="N125" s="118">
        <f t="shared" si="11"/>
        <v>0</v>
      </c>
      <c r="O125" s="118">
        <f t="shared" si="11"/>
        <v>0</v>
      </c>
      <c r="Q125"/>
      <c r="R125"/>
      <c r="S125"/>
      <c r="T125"/>
      <c r="U125"/>
      <c r="V125"/>
      <c r="W125"/>
      <c r="X125"/>
      <c r="Y125"/>
      <c r="Z125"/>
      <c r="AA125"/>
      <c r="AB125"/>
      <c r="AC125"/>
      <c r="AD125"/>
      <c r="AE125"/>
      <c r="AF125"/>
      <c r="AG125"/>
      <c r="AH125"/>
      <c r="AI125"/>
      <c r="AJ125"/>
      <c r="AK125"/>
      <c r="AL125"/>
      <c r="AM125"/>
      <c r="AN125"/>
      <c r="AO125"/>
    </row>
    <row r="126" spans="1:41" ht="16" thickTop="1" thickBot="1">
      <c r="A126" s="61"/>
      <c r="B126" s="61"/>
      <c r="C126" s="61">
        <f t="shared" si="9"/>
        <v>0</v>
      </c>
      <c r="D126" s="117" t="s">
        <v>44</v>
      </c>
      <c r="E126" s="61" t="s">
        <v>139</v>
      </c>
      <c r="F126" s="118">
        <f t="shared" si="11"/>
        <v>0</v>
      </c>
      <c r="G126" s="118">
        <f t="shared" si="11"/>
        <v>0</v>
      </c>
      <c r="H126" s="118">
        <f t="shared" si="11"/>
        <v>0</v>
      </c>
      <c r="I126" s="118">
        <f t="shared" si="11"/>
        <v>0</v>
      </c>
      <c r="J126" s="118">
        <f t="shared" si="11"/>
        <v>0</v>
      </c>
      <c r="K126" s="118">
        <f t="shared" si="11"/>
        <v>0</v>
      </c>
      <c r="L126" s="118">
        <f t="shared" si="11"/>
        <v>0</v>
      </c>
      <c r="M126" s="118">
        <f t="shared" si="11"/>
        <v>0</v>
      </c>
      <c r="N126" s="118">
        <f t="shared" si="11"/>
        <v>0</v>
      </c>
      <c r="O126" s="118">
        <f t="shared" si="11"/>
        <v>0</v>
      </c>
      <c r="Q126"/>
      <c r="R126"/>
      <c r="S126"/>
      <c r="T126"/>
      <c r="U126"/>
      <c r="V126"/>
      <c r="W126"/>
      <c r="X126"/>
      <c r="Y126"/>
      <c r="Z126"/>
      <c r="AA126"/>
      <c r="AB126"/>
      <c r="AC126"/>
      <c r="AD126"/>
      <c r="AE126"/>
      <c r="AF126"/>
      <c r="AG126"/>
      <c r="AH126"/>
      <c r="AI126"/>
      <c r="AJ126"/>
      <c r="AK126"/>
      <c r="AL126"/>
      <c r="AM126"/>
      <c r="AN126"/>
      <c r="AO126"/>
    </row>
    <row r="127" spans="1:41" ht="16" thickTop="1" thickBot="1">
      <c r="A127" s="61"/>
      <c r="B127" s="61"/>
      <c r="C127" s="61">
        <f t="shared" si="9"/>
        <v>0</v>
      </c>
      <c r="D127" s="117" t="s">
        <v>44</v>
      </c>
      <c r="E127" s="61" t="s">
        <v>140</v>
      </c>
      <c r="F127" s="118">
        <f t="shared" si="11"/>
        <v>0</v>
      </c>
      <c r="G127" s="118">
        <f t="shared" si="11"/>
        <v>0</v>
      </c>
      <c r="H127" s="118">
        <f t="shared" si="11"/>
        <v>0</v>
      </c>
      <c r="I127" s="118">
        <f t="shared" si="11"/>
        <v>0</v>
      </c>
      <c r="J127" s="118">
        <f t="shared" si="11"/>
        <v>0</v>
      </c>
      <c r="K127" s="118">
        <f t="shared" si="11"/>
        <v>0</v>
      </c>
      <c r="L127" s="118">
        <f t="shared" si="11"/>
        <v>0</v>
      </c>
      <c r="M127" s="118">
        <f t="shared" si="11"/>
        <v>0</v>
      </c>
      <c r="N127" s="118">
        <f t="shared" si="11"/>
        <v>0</v>
      </c>
      <c r="O127" s="118">
        <f t="shared" si="11"/>
        <v>0</v>
      </c>
      <c r="Q127"/>
      <c r="R127"/>
      <c r="S127"/>
      <c r="T127"/>
      <c r="U127"/>
      <c r="V127"/>
      <c r="W127"/>
      <c r="X127"/>
      <c r="Y127"/>
      <c r="Z127"/>
      <c r="AA127"/>
      <c r="AB127"/>
      <c r="AC127"/>
      <c r="AD127"/>
      <c r="AE127"/>
      <c r="AF127"/>
      <c r="AG127"/>
      <c r="AH127"/>
      <c r="AI127"/>
      <c r="AJ127"/>
      <c r="AK127"/>
      <c r="AL127"/>
      <c r="AM127"/>
      <c r="AN127"/>
      <c r="AO127"/>
    </row>
    <row r="128" spans="1:41" ht="16" thickTop="1" thickBot="1">
      <c r="A128" s="61"/>
      <c r="B128" s="61"/>
      <c r="C128" s="61">
        <f t="shared" si="9"/>
        <v>0</v>
      </c>
      <c r="D128" s="117" t="s">
        <v>44</v>
      </c>
      <c r="E128" s="61" t="s">
        <v>141</v>
      </c>
      <c r="F128" s="118">
        <f t="shared" si="11"/>
        <v>0</v>
      </c>
      <c r="G128" s="118">
        <f t="shared" si="11"/>
        <v>0</v>
      </c>
      <c r="H128" s="118">
        <f t="shared" si="11"/>
        <v>0</v>
      </c>
      <c r="I128" s="118">
        <f t="shared" si="11"/>
        <v>0</v>
      </c>
      <c r="J128" s="118">
        <f t="shared" si="11"/>
        <v>0</v>
      </c>
      <c r="K128" s="118">
        <f t="shared" si="11"/>
        <v>0</v>
      </c>
      <c r="L128" s="118">
        <f t="shared" si="11"/>
        <v>0</v>
      </c>
      <c r="M128" s="118">
        <f t="shared" si="11"/>
        <v>0</v>
      </c>
      <c r="N128" s="118">
        <f t="shared" si="11"/>
        <v>0</v>
      </c>
      <c r="O128" s="118">
        <f t="shared" si="11"/>
        <v>0</v>
      </c>
      <c r="Q128"/>
      <c r="R128"/>
      <c r="S128"/>
      <c r="T128"/>
      <c r="U128"/>
      <c r="V128"/>
      <c r="W128"/>
      <c r="X128"/>
      <c r="Y128"/>
      <c r="Z128"/>
      <c r="AA128"/>
      <c r="AB128"/>
      <c r="AC128"/>
      <c r="AD128"/>
      <c r="AE128"/>
      <c r="AF128"/>
      <c r="AG128"/>
      <c r="AH128"/>
      <c r="AI128"/>
      <c r="AJ128"/>
      <c r="AK128"/>
      <c r="AL128"/>
      <c r="AM128"/>
      <c r="AN128"/>
      <c r="AO128"/>
    </row>
    <row r="129" spans="1:41" ht="16" thickTop="1" thickBot="1">
      <c r="A129" s="118">
        <f>SUM(F121:O129)</f>
        <v>0</v>
      </c>
      <c r="B129" s="61" t="s">
        <v>201</v>
      </c>
      <c r="C129" s="61">
        <f t="shared" si="9"/>
        <v>0</v>
      </c>
      <c r="D129" s="117" t="s">
        <v>44</v>
      </c>
      <c r="E129" s="61" t="s">
        <v>142</v>
      </c>
      <c r="F129" s="118">
        <f t="shared" si="11"/>
        <v>0</v>
      </c>
      <c r="G129" s="118">
        <f t="shared" si="11"/>
        <v>0</v>
      </c>
      <c r="H129" s="118">
        <f t="shared" si="11"/>
        <v>0</v>
      </c>
      <c r="I129" s="118">
        <f t="shared" si="11"/>
        <v>0</v>
      </c>
      <c r="J129" s="118">
        <f t="shared" si="11"/>
        <v>0</v>
      </c>
      <c r="K129" s="118">
        <f t="shared" si="11"/>
        <v>0</v>
      </c>
      <c r="L129" s="118">
        <f t="shared" si="11"/>
        <v>0</v>
      </c>
      <c r="M129" s="118">
        <f t="shared" si="11"/>
        <v>0</v>
      </c>
      <c r="N129" s="118">
        <f t="shared" si="11"/>
        <v>0</v>
      </c>
      <c r="O129" s="118">
        <f t="shared" si="11"/>
        <v>0</v>
      </c>
      <c r="Q129"/>
      <c r="R129"/>
      <c r="S129"/>
      <c r="T129"/>
      <c r="U129"/>
      <c r="V129"/>
      <c r="W129"/>
      <c r="X129"/>
      <c r="Y129"/>
      <c r="Z129"/>
      <c r="AA129"/>
      <c r="AB129"/>
      <c r="AC129"/>
      <c r="AD129"/>
      <c r="AE129"/>
      <c r="AF129"/>
      <c r="AG129"/>
      <c r="AH129"/>
      <c r="AI129"/>
      <c r="AJ129"/>
      <c r="AK129"/>
      <c r="AL129"/>
      <c r="AM129"/>
      <c r="AN129"/>
      <c r="AO129"/>
    </row>
    <row r="130" spans="1:41" ht="16" thickTop="1" thickBot="1">
      <c r="A130" s="61"/>
      <c r="B130" s="61"/>
      <c r="C130" s="117"/>
      <c r="D130" s="117"/>
      <c r="E130" s="61"/>
      <c r="F130" s="119"/>
      <c r="G130" s="61"/>
      <c r="H130" s="61"/>
      <c r="I130" s="61"/>
      <c r="J130" s="61"/>
      <c r="K130" s="61"/>
      <c r="L130" s="61"/>
      <c r="M130" s="61"/>
      <c r="N130" s="61"/>
      <c r="O130" s="61"/>
      <c r="Q130"/>
      <c r="R130"/>
      <c r="S130"/>
      <c r="T130"/>
      <c r="U130"/>
      <c r="V130"/>
      <c r="W130"/>
      <c r="X130"/>
      <c r="Y130"/>
      <c r="Z130"/>
      <c r="AA130"/>
      <c r="AB130"/>
      <c r="AC130"/>
      <c r="AD130"/>
      <c r="AE130"/>
      <c r="AF130"/>
      <c r="AG130"/>
      <c r="AH130"/>
      <c r="AI130"/>
      <c r="AJ130"/>
      <c r="AK130"/>
      <c r="AL130"/>
      <c r="AM130"/>
      <c r="AN130"/>
      <c r="AO130"/>
    </row>
    <row r="131" spans="1:41" ht="16" thickTop="1" thickBot="1">
      <c r="A131" s="61"/>
      <c r="B131" s="61"/>
      <c r="C131" s="117"/>
      <c r="D131" s="117"/>
      <c r="E131" s="116" t="s">
        <v>206</v>
      </c>
      <c r="F131" s="61"/>
      <c r="G131" s="61"/>
      <c r="H131" s="61"/>
      <c r="I131" s="61"/>
      <c r="J131" s="61"/>
      <c r="K131" s="61"/>
      <c r="L131" s="61"/>
      <c r="M131" s="61"/>
      <c r="N131" s="61"/>
      <c r="O131" s="61"/>
      <c r="Q131"/>
      <c r="R131"/>
      <c r="S131"/>
      <c r="T131"/>
      <c r="U131"/>
      <c r="V131"/>
      <c r="W131"/>
      <c r="X131"/>
      <c r="Y131"/>
      <c r="Z131"/>
      <c r="AA131"/>
      <c r="AB131"/>
      <c r="AC131"/>
      <c r="AD131"/>
      <c r="AE131"/>
      <c r="AF131"/>
      <c r="AG131"/>
      <c r="AH131"/>
      <c r="AI131"/>
      <c r="AJ131"/>
      <c r="AK131"/>
      <c r="AL131"/>
      <c r="AM131"/>
      <c r="AN131"/>
      <c r="AO131"/>
    </row>
    <row r="132" spans="1:41" ht="16" thickTop="1" thickBot="1">
      <c r="A132" s="61"/>
      <c r="B132" s="61"/>
      <c r="C132" s="117"/>
      <c r="D132" s="117"/>
      <c r="E132" s="116"/>
      <c r="F132" s="61">
        <f>'2.2.1 Dez. Wärmebereitstellung'!F118/100*'2.2.1 Dez. Wärmebereitstellung'!F78</f>
        <v>0</v>
      </c>
      <c r="G132" s="61">
        <f>'2.2.1 Dez. Wärmebereitstellung'!G118/100*'2.2.1 Dez. Wärmebereitstellung'!G78</f>
        <v>0</v>
      </c>
      <c r="H132" s="61">
        <f>'2.2.2 Dez. Wärmebereitstellung'!F87/100*'2.2.2 Dez. Wärmebereitstellung'!F59</f>
        <v>0</v>
      </c>
      <c r="I132" s="61">
        <f>'2.2.2 Dez. Wärmebereitstellung'!G87/100*'2.2.2 Dez. Wärmebereitstellung'!G59</f>
        <v>0</v>
      </c>
      <c r="J132" s="61">
        <f>'2.2.2 Dez. Wärmebereitstellung'!H87/100*'2.2.2 Dez. Wärmebereitstellung'!H59</f>
        <v>464.22</v>
      </c>
      <c r="K132" s="61">
        <f>'2.2.2 Dez. Wärmebereitstellung'!I87/100*'2.2.2 Dez. Wärmebereitstellung'!I59</f>
        <v>515.84</v>
      </c>
      <c r="L132" s="61">
        <f>'2.2.2 Dez. Wärmebereitstellung'!J87/100*'2.2.2 Dez. Wärmebereitstellung'!J59</f>
        <v>39.78</v>
      </c>
      <c r="M132" s="61">
        <f>'2.2.2 Dez. Wärmebereitstellung'!K87/100*'2.2.2 Dez. Wärmebereitstellung'!K59</f>
        <v>40.79</v>
      </c>
      <c r="N132" s="61">
        <f>'2.2.2 Dez. Wärmebereitstellung'!L87/100*'2.2.2 Dez. Wärmebereitstellung'!L59</f>
        <v>30.47</v>
      </c>
      <c r="O132" s="61">
        <f>'2.2.2 Dez. Wärmebereitstellung'!M87/100*'2.2.2 Dez. Wärmebereitstellung'!M59</f>
        <v>30.76</v>
      </c>
      <c r="Q132"/>
      <c r="R132"/>
      <c r="S132"/>
      <c r="T132"/>
      <c r="U132"/>
      <c r="V132"/>
      <c r="W132"/>
      <c r="X132"/>
      <c r="Y132"/>
      <c r="Z132"/>
      <c r="AA132"/>
      <c r="AB132"/>
      <c r="AC132"/>
      <c r="AD132"/>
      <c r="AE132"/>
      <c r="AF132"/>
      <c r="AG132"/>
      <c r="AH132"/>
      <c r="AI132"/>
      <c r="AJ132"/>
      <c r="AK132"/>
      <c r="AL132"/>
      <c r="AM132"/>
      <c r="AN132"/>
      <c r="AO132"/>
    </row>
    <row r="133" spans="1:41" ht="16" thickTop="1" thickBot="1">
      <c r="A133" s="61"/>
      <c r="B133" s="61"/>
      <c r="C133" s="61"/>
      <c r="D133" s="61"/>
      <c r="E133" s="61"/>
      <c r="F133" s="61"/>
      <c r="G133" s="61"/>
      <c r="H133" s="61"/>
      <c r="I133" s="61"/>
      <c r="J133" s="61"/>
      <c r="K133" s="61"/>
      <c r="L133" s="61"/>
      <c r="M133" s="61"/>
      <c r="N133" s="61"/>
      <c r="O133" s="61"/>
      <c r="Q133"/>
      <c r="R133"/>
      <c r="S133"/>
      <c r="T133"/>
      <c r="U133"/>
      <c r="V133"/>
      <c r="W133"/>
      <c r="X133"/>
      <c r="Y133"/>
      <c r="Z133"/>
      <c r="AA133"/>
      <c r="AB133"/>
      <c r="AC133"/>
      <c r="AD133"/>
      <c r="AE133"/>
      <c r="AF133"/>
      <c r="AG133"/>
      <c r="AH133"/>
      <c r="AI133"/>
      <c r="AJ133"/>
      <c r="AK133"/>
      <c r="AL133"/>
      <c r="AM133"/>
      <c r="AN133"/>
      <c r="AO133"/>
    </row>
    <row r="134" spans="1:41" ht="16" thickTop="1" thickBot="1">
      <c r="A134" s="61"/>
      <c r="B134" s="61"/>
      <c r="C134" s="61" t="s">
        <v>200</v>
      </c>
      <c r="D134" s="61"/>
      <c r="E134" s="116" t="s">
        <v>210</v>
      </c>
      <c r="F134" s="61"/>
      <c r="G134" s="61"/>
      <c r="H134" s="61"/>
      <c r="I134" s="61"/>
      <c r="J134" s="61"/>
      <c r="K134" s="61"/>
      <c r="L134" s="61"/>
      <c r="M134" s="61"/>
      <c r="N134" s="61"/>
      <c r="O134" s="61"/>
      <c r="Q134"/>
      <c r="R134"/>
      <c r="S134"/>
      <c r="T134"/>
      <c r="U134"/>
      <c r="V134"/>
      <c r="W134"/>
      <c r="X134"/>
      <c r="Y134"/>
      <c r="Z134"/>
      <c r="AA134"/>
      <c r="AB134"/>
      <c r="AC134"/>
      <c r="AD134"/>
      <c r="AE134"/>
      <c r="AF134"/>
      <c r="AG134"/>
      <c r="AH134"/>
      <c r="AI134"/>
      <c r="AJ134"/>
      <c r="AK134"/>
      <c r="AL134"/>
      <c r="AM134"/>
      <c r="AN134"/>
      <c r="AO134"/>
    </row>
    <row r="135" spans="1:41" ht="16" thickTop="1" thickBot="1">
      <c r="A135" s="61"/>
      <c r="B135" s="61"/>
      <c r="C135" s="61" t="e">
        <f t="shared" ref="C135:C143" si="12">SUM(F135:O135)</f>
        <v>#DIV/0!</v>
      </c>
      <c r="D135" s="61">
        <v>1</v>
      </c>
      <c r="E135" s="61" t="s">
        <v>134</v>
      </c>
      <c r="F135" s="118" t="e">
        <f t="shared" ref="F135:O143" si="13">F121/F$132</f>
        <v>#DIV/0!</v>
      </c>
      <c r="G135" s="118" t="e">
        <f t="shared" si="13"/>
        <v>#DIV/0!</v>
      </c>
      <c r="H135" s="118" t="e">
        <f t="shared" si="13"/>
        <v>#DIV/0!</v>
      </c>
      <c r="I135" s="118" t="e">
        <f t="shared" si="13"/>
        <v>#DIV/0!</v>
      </c>
      <c r="J135" s="118">
        <f t="shared" si="13"/>
        <v>0</v>
      </c>
      <c r="K135" s="118">
        <f t="shared" si="13"/>
        <v>0</v>
      </c>
      <c r="L135" s="118">
        <f t="shared" si="13"/>
        <v>0</v>
      </c>
      <c r="M135" s="118">
        <f t="shared" si="13"/>
        <v>0</v>
      </c>
      <c r="N135" s="118">
        <f t="shared" si="13"/>
        <v>0</v>
      </c>
      <c r="O135" s="118">
        <f t="shared" si="13"/>
        <v>0</v>
      </c>
      <c r="Q135"/>
      <c r="R135"/>
      <c r="S135"/>
      <c r="T135"/>
      <c r="U135"/>
      <c r="V135"/>
      <c r="W135"/>
      <c r="X135"/>
      <c r="Y135"/>
      <c r="Z135"/>
      <c r="AA135"/>
      <c r="AB135"/>
      <c r="AC135"/>
      <c r="AD135"/>
      <c r="AE135"/>
      <c r="AF135"/>
      <c r="AG135"/>
      <c r="AH135"/>
      <c r="AI135"/>
      <c r="AJ135"/>
      <c r="AK135"/>
      <c r="AL135"/>
      <c r="AM135"/>
      <c r="AN135"/>
      <c r="AO135"/>
    </row>
    <row r="136" spans="1:41" ht="16" thickTop="1" thickBot="1">
      <c r="A136" s="61"/>
      <c r="B136" s="61"/>
      <c r="C136" s="61" t="e">
        <f t="shared" si="12"/>
        <v>#DIV/0!</v>
      </c>
      <c r="D136" s="61">
        <v>1</v>
      </c>
      <c r="E136" s="61" t="s">
        <v>135</v>
      </c>
      <c r="F136" s="118" t="e">
        <f t="shared" si="13"/>
        <v>#DIV/0!</v>
      </c>
      <c r="G136" s="118" t="e">
        <f t="shared" si="13"/>
        <v>#DIV/0!</v>
      </c>
      <c r="H136" s="118" t="e">
        <f t="shared" si="13"/>
        <v>#DIV/0!</v>
      </c>
      <c r="I136" s="118" t="e">
        <f t="shared" si="13"/>
        <v>#DIV/0!</v>
      </c>
      <c r="J136" s="118">
        <f t="shared" si="13"/>
        <v>0</v>
      </c>
      <c r="K136" s="118">
        <f t="shared" si="13"/>
        <v>0</v>
      </c>
      <c r="L136" s="118">
        <f t="shared" si="13"/>
        <v>0</v>
      </c>
      <c r="M136" s="118">
        <f t="shared" si="13"/>
        <v>0</v>
      </c>
      <c r="N136" s="118">
        <f t="shared" si="13"/>
        <v>0</v>
      </c>
      <c r="O136" s="118">
        <f t="shared" si="13"/>
        <v>0</v>
      </c>
      <c r="Q136"/>
      <c r="R136"/>
      <c r="S136"/>
      <c r="T136"/>
      <c r="U136"/>
      <c r="V136"/>
      <c r="W136"/>
      <c r="X136"/>
      <c r="Y136"/>
      <c r="Z136"/>
      <c r="AA136"/>
      <c r="AB136"/>
      <c r="AC136"/>
      <c r="AD136"/>
      <c r="AE136"/>
      <c r="AF136"/>
      <c r="AG136"/>
      <c r="AH136"/>
      <c r="AI136"/>
      <c r="AJ136"/>
      <c r="AK136"/>
      <c r="AL136"/>
      <c r="AM136"/>
      <c r="AN136"/>
      <c r="AO136"/>
    </row>
    <row r="137" spans="1:41" ht="16" thickTop="1" thickBot="1">
      <c r="A137" s="61"/>
      <c r="B137" s="61"/>
      <c r="C137" s="61" t="e">
        <f t="shared" si="12"/>
        <v>#DIV/0!</v>
      </c>
      <c r="D137" s="61">
        <v>1</v>
      </c>
      <c r="E137" s="61" t="s">
        <v>136</v>
      </c>
      <c r="F137" s="118" t="e">
        <f t="shared" si="13"/>
        <v>#DIV/0!</v>
      </c>
      <c r="G137" s="118" t="e">
        <f t="shared" si="13"/>
        <v>#DIV/0!</v>
      </c>
      <c r="H137" s="118" t="e">
        <f t="shared" si="13"/>
        <v>#DIV/0!</v>
      </c>
      <c r="I137" s="118" t="e">
        <f t="shared" si="13"/>
        <v>#DIV/0!</v>
      </c>
      <c r="J137" s="118">
        <f t="shared" si="13"/>
        <v>0</v>
      </c>
      <c r="K137" s="118">
        <f t="shared" si="13"/>
        <v>0</v>
      </c>
      <c r="L137" s="118">
        <f t="shared" si="13"/>
        <v>0</v>
      </c>
      <c r="M137" s="118">
        <f t="shared" si="13"/>
        <v>0</v>
      </c>
      <c r="N137" s="118">
        <f t="shared" si="13"/>
        <v>0</v>
      </c>
      <c r="O137" s="118">
        <f t="shared" si="13"/>
        <v>0</v>
      </c>
      <c r="Q137"/>
      <c r="R137"/>
      <c r="S137"/>
      <c r="T137"/>
      <c r="U137"/>
      <c r="V137"/>
      <c r="W137"/>
      <c r="X137"/>
      <c r="Y137"/>
      <c r="Z137"/>
      <c r="AA137"/>
      <c r="AB137"/>
      <c r="AC137"/>
      <c r="AD137"/>
      <c r="AE137"/>
      <c r="AF137"/>
      <c r="AG137"/>
      <c r="AH137"/>
      <c r="AI137"/>
      <c r="AJ137"/>
      <c r="AK137"/>
      <c r="AL137"/>
      <c r="AM137"/>
      <c r="AN137"/>
      <c r="AO137"/>
    </row>
    <row r="138" spans="1:41" ht="16" thickTop="1" thickBot="1">
      <c r="A138" s="61"/>
      <c r="B138" s="61"/>
      <c r="C138" s="61" t="e">
        <f t="shared" si="12"/>
        <v>#DIV/0!</v>
      </c>
      <c r="D138" s="61">
        <v>1</v>
      </c>
      <c r="E138" s="61" t="s">
        <v>137</v>
      </c>
      <c r="F138" s="118" t="e">
        <f t="shared" si="13"/>
        <v>#DIV/0!</v>
      </c>
      <c r="G138" s="118" t="e">
        <f t="shared" si="13"/>
        <v>#DIV/0!</v>
      </c>
      <c r="H138" s="118" t="e">
        <f t="shared" si="13"/>
        <v>#DIV/0!</v>
      </c>
      <c r="I138" s="118" t="e">
        <f t="shared" si="13"/>
        <v>#DIV/0!</v>
      </c>
      <c r="J138" s="118">
        <f t="shared" si="13"/>
        <v>0</v>
      </c>
      <c r="K138" s="118">
        <f t="shared" si="13"/>
        <v>0</v>
      </c>
      <c r="L138" s="118">
        <f t="shared" si="13"/>
        <v>0</v>
      </c>
      <c r="M138" s="118">
        <f t="shared" si="13"/>
        <v>0</v>
      </c>
      <c r="N138" s="118">
        <f t="shared" si="13"/>
        <v>0</v>
      </c>
      <c r="O138" s="118">
        <f t="shared" si="13"/>
        <v>0</v>
      </c>
      <c r="Q138"/>
      <c r="R138"/>
      <c r="S138"/>
      <c r="T138"/>
      <c r="U138"/>
      <c r="V138"/>
      <c r="W138"/>
      <c r="X138"/>
      <c r="Y138"/>
      <c r="Z138"/>
      <c r="AA138"/>
      <c r="AB138"/>
      <c r="AC138"/>
      <c r="AD138"/>
      <c r="AE138"/>
      <c r="AF138"/>
      <c r="AG138"/>
      <c r="AH138"/>
      <c r="AI138"/>
      <c r="AJ138"/>
      <c r="AK138"/>
      <c r="AL138"/>
      <c r="AM138"/>
      <c r="AN138"/>
      <c r="AO138"/>
    </row>
    <row r="139" spans="1:41" ht="16" thickTop="1" thickBot="1">
      <c r="A139" s="61"/>
      <c r="B139" s="61"/>
      <c r="C139" s="61" t="e">
        <f t="shared" si="12"/>
        <v>#DIV/0!</v>
      </c>
      <c r="D139" s="61">
        <v>1</v>
      </c>
      <c r="E139" s="61" t="s">
        <v>138</v>
      </c>
      <c r="F139" s="118" t="e">
        <f t="shared" si="13"/>
        <v>#DIV/0!</v>
      </c>
      <c r="G139" s="118" t="e">
        <f t="shared" si="13"/>
        <v>#DIV/0!</v>
      </c>
      <c r="H139" s="118" t="e">
        <f t="shared" si="13"/>
        <v>#DIV/0!</v>
      </c>
      <c r="I139" s="118" t="e">
        <f t="shared" si="13"/>
        <v>#DIV/0!</v>
      </c>
      <c r="J139" s="118">
        <f t="shared" si="13"/>
        <v>0</v>
      </c>
      <c r="K139" s="118">
        <f t="shared" si="13"/>
        <v>0</v>
      </c>
      <c r="L139" s="118">
        <f t="shared" si="13"/>
        <v>0</v>
      </c>
      <c r="M139" s="118">
        <f t="shared" si="13"/>
        <v>0</v>
      </c>
      <c r="N139" s="118">
        <f t="shared" si="13"/>
        <v>0</v>
      </c>
      <c r="O139" s="118">
        <f t="shared" si="13"/>
        <v>0</v>
      </c>
      <c r="Q139"/>
      <c r="R139"/>
      <c r="S139"/>
      <c r="T139"/>
      <c r="U139"/>
      <c r="V139"/>
      <c r="W139"/>
      <c r="X139"/>
      <c r="Y139"/>
      <c r="Z139"/>
      <c r="AA139"/>
      <c r="AB139"/>
      <c r="AC139"/>
      <c r="AD139"/>
      <c r="AE139"/>
      <c r="AF139"/>
      <c r="AG139"/>
      <c r="AH139"/>
      <c r="AI139"/>
      <c r="AJ139"/>
      <c r="AK139"/>
      <c r="AL139"/>
      <c r="AM139"/>
      <c r="AN139"/>
      <c r="AO139"/>
    </row>
    <row r="140" spans="1:41" ht="16" thickTop="1" thickBot="1">
      <c r="A140" s="61"/>
      <c r="B140" s="61"/>
      <c r="C140" s="61" t="e">
        <f t="shared" si="12"/>
        <v>#DIV/0!</v>
      </c>
      <c r="D140" s="61">
        <v>1</v>
      </c>
      <c r="E140" s="61" t="s">
        <v>139</v>
      </c>
      <c r="F140" s="118" t="e">
        <f t="shared" si="13"/>
        <v>#DIV/0!</v>
      </c>
      <c r="G140" s="118" t="e">
        <f t="shared" si="13"/>
        <v>#DIV/0!</v>
      </c>
      <c r="H140" s="118" t="e">
        <f t="shared" si="13"/>
        <v>#DIV/0!</v>
      </c>
      <c r="I140" s="118" t="e">
        <f t="shared" si="13"/>
        <v>#DIV/0!</v>
      </c>
      <c r="J140" s="118">
        <f t="shared" si="13"/>
        <v>0</v>
      </c>
      <c r="K140" s="118">
        <f t="shared" si="13"/>
        <v>0</v>
      </c>
      <c r="L140" s="118">
        <f t="shared" si="13"/>
        <v>0</v>
      </c>
      <c r="M140" s="118">
        <f t="shared" si="13"/>
        <v>0</v>
      </c>
      <c r="N140" s="118">
        <f t="shared" si="13"/>
        <v>0</v>
      </c>
      <c r="O140" s="118">
        <f t="shared" si="13"/>
        <v>0</v>
      </c>
      <c r="Q140"/>
      <c r="R140"/>
      <c r="S140"/>
      <c r="T140"/>
      <c r="U140"/>
      <c r="V140"/>
      <c r="W140"/>
      <c r="X140"/>
      <c r="Y140"/>
      <c r="Z140"/>
      <c r="AA140"/>
      <c r="AB140"/>
      <c r="AC140"/>
      <c r="AD140"/>
      <c r="AE140"/>
      <c r="AF140"/>
      <c r="AG140"/>
      <c r="AH140"/>
      <c r="AI140"/>
      <c r="AJ140"/>
      <c r="AK140"/>
      <c r="AL140"/>
      <c r="AM140"/>
      <c r="AN140"/>
      <c r="AO140"/>
    </row>
    <row r="141" spans="1:41" ht="16" thickTop="1" thickBot="1">
      <c r="A141" s="61"/>
      <c r="B141" s="61"/>
      <c r="C141" s="61" t="e">
        <f t="shared" si="12"/>
        <v>#DIV/0!</v>
      </c>
      <c r="D141" s="61">
        <v>1</v>
      </c>
      <c r="E141" s="61" t="s">
        <v>140</v>
      </c>
      <c r="F141" s="118" t="e">
        <f t="shared" si="13"/>
        <v>#DIV/0!</v>
      </c>
      <c r="G141" s="118" t="e">
        <f t="shared" si="13"/>
        <v>#DIV/0!</v>
      </c>
      <c r="H141" s="118" t="e">
        <f t="shared" si="13"/>
        <v>#DIV/0!</v>
      </c>
      <c r="I141" s="118" t="e">
        <f t="shared" si="13"/>
        <v>#DIV/0!</v>
      </c>
      <c r="J141" s="118">
        <f t="shared" si="13"/>
        <v>0</v>
      </c>
      <c r="K141" s="118">
        <f t="shared" si="13"/>
        <v>0</v>
      </c>
      <c r="L141" s="118">
        <f t="shared" si="13"/>
        <v>0</v>
      </c>
      <c r="M141" s="118">
        <f t="shared" si="13"/>
        <v>0</v>
      </c>
      <c r="N141" s="118">
        <f t="shared" si="13"/>
        <v>0</v>
      </c>
      <c r="O141" s="118">
        <f t="shared" si="13"/>
        <v>0</v>
      </c>
      <c r="Q141"/>
      <c r="R141"/>
      <c r="S141"/>
      <c r="T141"/>
      <c r="U141"/>
      <c r="V141"/>
      <c r="W141"/>
      <c r="X141"/>
      <c r="Y141"/>
      <c r="Z141"/>
      <c r="AA141"/>
      <c r="AB141"/>
      <c r="AC141"/>
      <c r="AD141"/>
      <c r="AE141"/>
      <c r="AF141"/>
      <c r="AG141"/>
      <c r="AH141"/>
      <c r="AI141"/>
      <c r="AJ141"/>
      <c r="AK141"/>
      <c r="AL141"/>
      <c r="AM141"/>
      <c r="AN141"/>
      <c r="AO141"/>
    </row>
    <row r="142" spans="1:41" ht="16" thickTop="1" thickBot="1">
      <c r="A142" s="61"/>
      <c r="B142" s="61"/>
      <c r="C142" s="61" t="e">
        <f t="shared" si="12"/>
        <v>#DIV/0!</v>
      </c>
      <c r="D142" s="61">
        <v>1</v>
      </c>
      <c r="E142" s="61" t="s">
        <v>141</v>
      </c>
      <c r="F142" s="118" t="e">
        <f t="shared" si="13"/>
        <v>#DIV/0!</v>
      </c>
      <c r="G142" s="118" t="e">
        <f t="shared" si="13"/>
        <v>#DIV/0!</v>
      </c>
      <c r="H142" s="118" t="e">
        <f t="shared" si="13"/>
        <v>#DIV/0!</v>
      </c>
      <c r="I142" s="118" t="e">
        <f t="shared" si="13"/>
        <v>#DIV/0!</v>
      </c>
      <c r="J142" s="118">
        <f t="shared" si="13"/>
        <v>0</v>
      </c>
      <c r="K142" s="118">
        <f t="shared" si="13"/>
        <v>0</v>
      </c>
      <c r="L142" s="118">
        <f t="shared" si="13"/>
        <v>0</v>
      </c>
      <c r="M142" s="118">
        <f t="shared" si="13"/>
        <v>0</v>
      </c>
      <c r="N142" s="118">
        <f t="shared" si="13"/>
        <v>0</v>
      </c>
      <c r="O142" s="118">
        <f t="shared" si="13"/>
        <v>0</v>
      </c>
      <c r="Q142"/>
      <c r="R142"/>
      <c r="S142"/>
      <c r="T142"/>
      <c r="U142"/>
      <c r="V142"/>
      <c r="W142"/>
      <c r="X142"/>
      <c r="Y142"/>
      <c r="Z142"/>
      <c r="AA142"/>
      <c r="AB142"/>
      <c r="AC142"/>
      <c r="AD142"/>
      <c r="AE142"/>
      <c r="AF142"/>
      <c r="AG142"/>
      <c r="AH142"/>
      <c r="AI142"/>
      <c r="AJ142"/>
      <c r="AK142"/>
      <c r="AL142"/>
      <c r="AM142"/>
      <c r="AN142"/>
      <c r="AO142"/>
    </row>
    <row r="143" spans="1:41" ht="16" thickTop="1" thickBot="1">
      <c r="A143" s="118" t="e">
        <f>SUM(F135:O143)</f>
        <v>#DIV/0!</v>
      </c>
      <c r="B143" s="61" t="s">
        <v>201</v>
      </c>
      <c r="C143" s="61" t="e">
        <f t="shared" si="12"/>
        <v>#DIV/0!</v>
      </c>
      <c r="D143" s="61">
        <v>1</v>
      </c>
      <c r="E143" s="61" t="s">
        <v>142</v>
      </c>
      <c r="F143" s="118" t="e">
        <f t="shared" si="13"/>
        <v>#DIV/0!</v>
      </c>
      <c r="G143" s="118" t="e">
        <f t="shared" si="13"/>
        <v>#DIV/0!</v>
      </c>
      <c r="H143" s="118" t="e">
        <f t="shared" si="13"/>
        <v>#DIV/0!</v>
      </c>
      <c r="I143" s="118" t="e">
        <f t="shared" si="13"/>
        <v>#DIV/0!</v>
      </c>
      <c r="J143" s="118">
        <f t="shared" si="13"/>
        <v>0</v>
      </c>
      <c r="K143" s="118">
        <f t="shared" si="13"/>
        <v>0</v>
      </c>
      <c r="L143" s="118">
        <f t="shared" si="13"/>
        <v>0</v>
      </c>
      <c r="M143" s="118">
        <f t="shared" si="13"/>
        <v>0</v>
      </c>
      <c r="N143" s="118">
        <f t="shared" si="13"/>
        <v>0</v>
      </c>
      <c r="O143" s="118">
        <f t="shared" si="13"/>
        <v>0</v>
      </c>
      <c r="Q143"/>
      <c r="R143"/>
      <c r="S143"/>
      <c r="T143"/>
      <c r="U143"/>
      <c r="V143"/>
      <c r="W143"/>
      <c r="X143"/>
      <c r="Y143"/>
      <c r="Z143"/>
      <c r="AA143"/>
      <c r="AB143"/>
      <c r="AC143"/>
      <c r="AD143"/>
      <c r="AE143"/>
      <c r="AF143"/>
      <c r="AG143"/>
      <c r="AH143"/>
      <c r="AI143"/>
      <c r="AJ143"/>
      <c r="AK143"/>
      <c r="AL143"/>
      <c r="AM143"/>
      <c r="AN143"/>
      <c r="AO143"/>
    </row>
    <row r="144" spans="1:41" ht="16" thickTop="1" thickBot="1">
      <c r="A144" s="61"/>
      <c r="B144" s="61"/>
      <c r="C144" s="61"/>
      <c r="D144" s="61"/>
      <c r="E144" s="61"/>
      <c r="F144" s="119"/>
      <c r="G144" s="61"/>
      <c r="H144" s="61"/>
      <c r="I144" s="61"/>
      <c r="J144" s="61"/>
      <c r="K144" s="61"/>
      <c r="L144" s="61"/>
      <c r="M144" s="61"/>
      <c r="N144" s="61"/>
      <c r="O144" s="61"/>
      <c r="Q144"/>
      <c r="R144"/>
      <c r="S144"/>
      <c r="T144"/>
      <c r="U144"/>
      <c r="V144"/>
      <c r="W144"/>
      <c r="X144"/>
      <c r="Y144"/>
      <c r="Z144"/>
      <c r="AA144"/>
      <c r="AB144"/>
      <c r="AC144"/>
      <c r="AD144"/>
      <c r="AE144"/>
      <c r="AF144"/>
      <c r="AG144"/>
      <c r="AH144"/>
      <c r="AI144"/>
      <c r="AJ144"/>
      <c r="AK144"/>
      <c r="AL144"/>
      <c r="AM144"/>
      <c r="AN144"/>
      <c r="AO144"/>
    </row>
    <row r="145" spans="1:41" ht="16" thickTop="1" thickBot="1">
      <c r="A145" s="61"/>
      <c r="B145" s="61"/>
      <c r="C145" s="61" t="s">
        <v>200</v>
      </c>
      <c r="D145" s="61"/>
      <c r="E145" s="116" t="s">
        <v>211</v>
      </c>
      <c r="F145" s="61"/>
      <c r="G145" s="61"/>
      <c r="H145" s="61"/>
      <c r="I145" s="61"/>
      <c r="J145" s="61"/>
      <c r="K145" s="61"/>
      <c r="L145" s="61"/>
      <c r="M145" s="61"/>
      <c r="N145" s="61"/>
      <c r="O145" s="61"/>
      <c r="Q145"/>
      <c r="R145"/>
      <c r="S145"/>
      <c r="T145"/>
      <c r="U145"/>
      <c r="V145"/>
      <c r="W145"/>
      <c r="X145"/>
      <c r="Y145"/>
      <c r="Z145"/>
      <c r="AA145"/>
      <c r="AB145"/>
      <c r="AC145"/>
      <c r="AD145"/>
      <c r="AE145"/>
      <c r="AF145"/>
      <c r="AG145"/>
      <c r="AH145"/>
      <c r="AI145"/>
      <c r="AJ145"/>
      <c r="AK145"/>
      <c r="AL145"/>
      <c r="AM145"/>
      <c r="AN145"/>
      <c r="AO145"/>
    </row>
    <row r="146" spans="1:41" ht="16" thickTop="1" thickBot="1">
      <c r="A146" s="61"/>
      <c r="B146" s="61"/>
      <c r="C146" s="61" t="e">
        <f t="shared" ref="C146:C154" si="14">SUM(F146:O146)</f>
        <v>#DIV/0!</v>
      </c>
      <c r="D146" s="117" t="s">
        <v>39</v>
      </c>
      <c r="E146" s="61" t="s">
        <v>134</v>
      </c>
      <c r="F146" s="61" t="e">
        <f>F135*'2.2.1 Dez. Wärmebereitstellung'!F50</f>
        <v>#DIV/0!</v>
      </c>
      <c r="G146" s="61" t="e">
        <f>G135*'2.2.1 Dez. Wärmebereitstellung'!G50</f>
        <v>#DIV/0!</v>
      </c>
      <c r="H146" s="61" t="e">
        <f>H135*'2.2.2 Dez. Wärmebereitstellung'!F40</f>
        <v>#DIV/0!</v>
      </c>
      <c r="I146" s="61" t="e">
        <f>I135*'2.2.2 Dez. Wärmebereitstellung'!G40</f>
        <v>#DIV/0!</v>
      </c>
      <c r="J146" s="61">
        <f>J135*'2.2.2 Dez. Wärmebereitstellung'!H40</f>
        <v>0</v>
      </c>
      <c r="K146" s="61">
        <f>K135*'2.2.2 Dez. Wärmebereitstellung'!I40</f>
        <v>0</v>
      </c>
      <c r="L146" s="61">
        <f>L135*'2.2.2 Dez. Wärmebereitstellung'!J40</f>
        <v>0</v>
      </c>
      <c r="M146" s="61">
        <f>M135*'2.2.2 Dez. Wärmebereitstellung'!K40</f>
        <v>0</v>
      </c>
      <c r="N146" s="61">
        <f>N135*'2.2.2 Dez. Wärmebereitstellung'!L40</f>
        <v>0</v>
      </c>
      <c r="O146" s="61">
        <f>O135*'2.2.2 Dez. Wärmebereitstellung'!M40</f>
        <v>0</v>
      </c>
      <c r="Q146"/>
      <c r="R146"/>
      <c r="S146"/>
      <c r="T146"/>
      <c r="U146"/>
      <c r="V146"/>
      <c r="W146"/>
      <c r="X146"/>
      <c r="Y146"/>
      <c r="Z146"/>
      <c r="AA146"/>
      <c r="AB146"/>
      <c r="AC146"/>
      <c r="AD146"/>
      <c r="AE146"/>
      <c r="AF146"/>
      <c r="AG146"/>
      <c r="AH146"/>
      <c r="AI146"/>
      <c r="AJ146"/>
      <c r="AK146"/>
      <c r="AL146"/>
      <c r="AM146"/>
      <c r="AN146"/>
      <c r="AO146"/>
    </row>
    <row r="147" spans="1:41" ht="16" thickTop="1" thickBot="1">
      <c r="A147" s="61"/>
      <c r="B147" s="61"/>
      <c r="C147" s="61" t="e">
        <f t="shared" si="14"/>
        <v>#DIV/0!</v>
      </c>
      <c r="D147" s="117" t="s">
        <v>39</v>
      </c>
      <c r="E147" s="61" t="s">
        <v>135</v>
      </c>
      <c r="F147" s="61" t="e">
        <f>F136*'2.2.1 Dez. Wärmebereitstellung'!F51</f>
        <v>#DIV/0!</v>
      </c>
      <c r="G147" s="61" t="e">
        <f>G136*'2.2.1 Dez. Wärmebereitstellung'!G51</f>
        <v>#DIV/0!</v>
      </c>
      <c r="H147" s="61" t="e">
        <f>H136*'2.2.2 Dez. Wärmebereitstellung'!F41</f>
        <v>#DIV/0!</v>
      </c>
      <c r="I147" s="61" t="e">
        <f>I136*'2.2.2 Dez. Wärmebereitstellung'!G41</f>
        <v>#DIV/0!</v>
      </c>
      <c r="J147" s="61">
        <f>J136*'2.2.2 Dez. Wärmebereitstellung'!H41</f>
        <v>0</v>
      </c>
      <c r="K147" s="61">
        <f>K136*'2.2.2 Dez. Wärmebereitstellung'!I41</f>
        <v>0</v>
      </c>
      <c r="L147" s="61">
        <f>L136*'2.2.2 Dez. Wärmebereitstellung'!J41</f>
        <v>0</v>
      </c>
      <c r="M147" s="61">
        <f>M136*'2.2.2 Dez. Wärmebereitstellung'!K41</f>
        <v>0</v>
      </c>
      <c r="N147" s="61">
        <f>N136*'2.2.2 Dez. Wärmebereitstellung'!L41</f>
        <v>0</v>
      </c>
      <c r="O147" s="61">
        <f>O136*'2.2.2 Dez. Wärmebereitstellung'!M41</f>
        <v>0</v>
      </c>
      <c r="Q147"/>
      <c r="R147"/>
      <c r="S147"/>
      <c r="T147"/>
      <c r="U147"/>
      <c r="V147"/>
      <c r="W147"/>
      <c r="X147"/>
      <c r="Y147"/>
      <c r="Z147"/>
      <c r="AA147"/>
      <c r="AB147"/>
      <c r="AC147"/>
      <c r="AD147"/>
      <c r="AE147"/>
      <c r="AF147"/>
      <c r="AG147"/>
      <c r="AH147"/>
      <c r="AI147"/>
      <c r="AJ147"/>
      <c r="AK147"/>
      <c r="AL147"/>
      <c r="AM147"/>
      <c r="AN147"/>
      <c r="AO147"/>
    </row>
    <row r="148" spans="1:41" ht="16" thickTop="1" thickBot="1">
      <c r="A148" s="61"/>
      <c r="B148" s="61"/>
      <c r="C148" s="61" t="e">
        <f t="shared" si="14"/>
        <v>#DIV/0!</v>
      </c>
      <c r="D148" s="117" t="s">
        <v>39</v>
      </c>
      <c r="E148" s="61" t="s">
        <v>136</v>
      </c>
      <c r="F148" s="61" t="e">
        <f>F137*'2.2.1 Dez. Wärmebereitstellung'!F52</f>
        <v>#DIV/0!</v>
      </c>
      <c r="G148" s="61" t="e">
        <f>G137*'2.2.1 Dez. Wärmebereitstellung'!G52</f>
        <v>#DIV/0!</v>
      </c>
      <c r="H148" s="61" t="e">
        <f>H137*'2.2.2 Dez. Wärmebereitstellung'!F42</f>
        <v>#DIV/0!</v>
      </c>
      <c r="I148" s="61" t="e">
        <f>I137*'2.2.2 Dez. Wärmebereitstellung'!G42</f>
        <v>#DIV/0!</v>
      </c>
      <c r="J148" s="61">
        <f>J137*'2.2.2 Dez. Wärmebereitstellung'!H42</f>
        <v>0</v>
      </c>
      <c r="K148" s="61">
        <f>K137*'2.2.2 Dez. Wärmebereitstellung'!I42</f>
        <v>0</v>
      </c>
      <c r="L148" s="61">
        <f>L137*'2.2.2 Dez. Wärmebereitstellung'!J42</f>
        <v>0</v>
      </c>
      <c r="M148" s="61">
        <f>M137*'2.2.2 Dez. Wärmebereitstellung'!K42</f>
        <v>0</v>
      </c>
      <c r="N148" s="61">
        <f>N137*'2.2.2 Dez. Wärmebereitstellung'!L42</f>
        <v>0</v>
      </c>
      <c r="O148" s="61">
        <f>O137*'2.2.2 Dez. Wärmebereitstellung'!M42</f>
        <v>0</v>
      </c>
      <c r="Q148"/>
      <c r="R148"/>
      <c r="S148"/>
      <c r="T148"/>
      <c r="U148"/>
      <c r="V148"/>
      <c r="W148"/>
    </row>
    <row r="149" spans="1:41" ht="16" thickTop="1" thickBot="1">
      <c r="A149" s="61"/>
      <c r="B149" s="61"/>
      <c r="C149" s="61" t="e">
        <f t="shared" si="14"/>
        <v>#DIV/0!</v>
      </c>
      <c r="D149" s="117" t="s">
        <v>39</v>
      </c>
      <c r="E149" s="61" t="s">
        <v>137</v>
      </c>
      <c r="F149" s="61" t="e">
        <f>F138*'2.2.1 Dez. Wärmebereitstellung'!F53</f>
        <v>#DIV/0!</v>
      </c>
      <c r="G149" s="61" t="e">
        <f>G138*'2.2.1 Dez. Wärmebereitstellung'!G53</f>
        <v>#DIV/0!</v>
      </c>
      <c r="H149" s="61" t="e">
        <f t="shared" ref="H149:O151" si="15">H138*AB72</f>
        <v>#DIV/0!</v>
      </c>
      <c r="I149" s="61" t="e">
        <f t="shared" si="15"/>
        <v>#DIV/0!</v>
      </c>
      <c r="J149" s="61">
        <f t="shared" si="15"/>
        <v>0</v>
      </c>
      <c r="K149" s="61">
        <f t="shared" si="15"/>
        <v>0</v>
      </c>
      <c r="L149" s="61">
        <f t="shared" si="15"/>
        <v>0</v>
      </c>
      <c r="M149" s="61">
        <f t="shared" si="15"/>
        <v>0</v>
      </c>
      <c r="N149" s="61">
        <f t="shared" si="15"/>
        <v>0</v>
      </c>
      <c r="O149" s="61">
        <f t="shared" si="15"/>
        <v>0</v>
      </c>
      <c r="Q149"/>
      <c r="R149"/>
      <c r="S149"/>
      <c r="T149"/>
      <c r="U149"/>
      <c r="V149"/>
      <c r="W149"/>
    </row>
    <row r="150" spans="1:41" ht="16" thickTop="1" thickBot="1">
      <c r="A150" s="61"/>
      <c r="B150" s="61"/>
      <c r="C150" s="61" t="e">
        <f t="shared" si="14"/>
        <v>#DIV/0!</v>
      </c>
      <c r="D150" s="117" t="s">
        <v>39</v>
      </c>
      <c r="E150" s="61" t="s">
        <v>138</v>
      </c>
      <c r="F150" s="61" t="e">
        <f>F139*'2.2.1 Dez. Wärmebereitstellung'!F54</f>
        <v>#DIV/0!</v>
      </c>
      <c r="G150" s="61" t="e">
        <f>G139*'2.2.1 Dez. Wärmebereitstellung'!G54</f>
        <v>#DIV/0!</v>
      </c>
      <c r="H150" s="61" t="e">
        <f t="shared" si="15"/>
        <v>#DIV/0!</v>
      </c>
      <c r="I150" s="61" t="e">
        <f t="shared" si="15"/>
        <v>#DIV/0!</v>
      </c>
      <c r="J150" s="61">
        <f t="shared" si="15"/>
        <v>0</v>
      </c>
      <c r="K150" s="61">
        <f t="shared" si="15"/>
        <v>0</v>
      </c>
      <c r="L150" s="61">
        <f t="shared" si="15"/>
        <v>0</v>
      </c>
      <c r="M150" s="61">
        <f t="shared" si="15"/>
        <v>0</v>
      </c>
      <c r="N150" s="61">
        <f t="shared" si="15"/>
        <v>0</v>
      </c>
      <c r="O150" s="61">
        <f t="shared" si="15"/>
        <v>0</v>
      </c>
      <c r="Q150"/>
      <c r="R150"/>
      <c r="S150"/>
      <c r="T150"/>
      <c r="U150"/>
      <c r="V150"/>
      <c r="W150"/>
    </row>
    <row r="151" spans="1:41" ht="16" thickTop="1" thickBot="1">
      <c r="A151" s="61"/>
      <c r="B151" s="61"/>
      <c r="C151" s="61" t="e">
        <f t="shared" si="14"/>
        <v>#DIV/0!</v>
      </c>
      <c r="D151" s="117" t="s">
        <v>39</v>
      </c>
      <c r="E151" s="61" t="s">
        <v>139</v>
      </c>
      <c r="F151" s="61" t="e">
        <f>F140*'2.2.1 Dez. Wärmebereitstellung'!F55</f>
        <v>#DIV/0!</v>
      </c>
      <c r="G151" s="61" t="e">
        <f>G140*'2.2.1 Dez. Wärmebereitstellung'!G55</f>
        <v>#DIV/0!</v>
      </c>
      <c r="H151" s="61" t="e">
        <f t="shared" si="15"/>
        <v>#DIV/0!</v>
      </c>
      <c r="I151" s="61" t="e">
        <f t="shared" si="15"/>
        <v>#DIV/0!</v>
      </c>
      <c r="J151" s="61">
        <f t="shared" si="15"/>
        <v>0</v>
      </c>
      <c r="K151" s="61">
        <f t="shared" si="15"/>
        <v>0</v>
      </c>
      <c r="L151" s="61">
        <f t="shared" si="15"/>
        <v>0</v>
      </c>
      <c r="M151" s="61">
        <f t="shared" si="15"/>
        <v>0</v>
      </c>
      <c r="N151" s="61">
        <f t="shared" si="15"/>
        <v>0</v>
      </c>
      <c r="O151" s="61">
        <f t="shared" si="15"/>
        <v>0</v>
      </c>
      <c r="Q151"/>
      <c r="R151"/>
      <c r="S151"/>
      <c r="T151"/>
      <c r="U151"/>
      <c r="V151"/>
      <c r="W151"/>
    </row>
    <row r="152" spans="1:41" ht="16" thickTop="1" thickBot="1">
      <c r="A152" s="61"/>
      <c r="B152" s="61"/>
      <c r="C152" s="61" t="e">
        <f t="shared" si="14"/>
        <v>#DIV/0!</v>
      </c>
      <c r="D152" s="117" t="s">
        <v>39</v>
      </c>
      <c r="E152" s="61" t="s">
        <v>140</v>
      </c>
      <c r="F152" s="61" t="e">
        <f>F141*'2.2.1 Dez. Wärmebereitstellung'!F56</f>
        <v>#DIV/0!</v>
      </c>
      <c r="G152" s="61" t="e">
        <f>G141*'2.2.1 Dez. Wärmebereitstellung'!G56</f>
        <v>#DIV/0!</v>
      </c>
      <c r="H152" s="61" t="e">
        <f>H141*'2.2.2 Dez. Wärmebereitstellung'!F43</f>
        <v>#DIV/0!</v>
      </c>
      <c r="I152" s="61" t="e">
        <f>I141*'2.2.2 Dez. Wärmebereitstellung'!G43</f>
        <v>#DIV/0!</v>
      </c>
      <c r="J152" s="61">
        <f>J141*'2.2.2 Dez. Wärmebereitstellung'!H43</f>
        <v>0</v>
      </c>
      <c r="K152" s="61">
        <f>K141*'2.2.2 Dez. Wärmebereitstellung'!I43</f>
        <v>0</v>
      </c>
      <c r="L152" s="61">
        <f>L141*'2.2.2 Dez. Wärmebereitstellung'!J43</f>
        <v>0</v>
      </c>
      <c r="M152" s="61">
        <f>M141*'2.2.2 Dez. Wärmebereitstellung'!K43</f>
        <v>0</v>
      </c>
      <c r="N152" s="61">
        <f>N141*'2.2.2 Dez. Wärmebereitstellung'!L43</f>
        <v>0</v>
      </c>
      <c r="O152" s="61">
        <f>O141*'2.2.2 Dez. Wärmebereitstellung'!M43</f>
        <v>0</v>
      </c>
      <c r="Q152"/>
      <c r="R152"/>
      <c r="S152"/>
      <c r="T152"/>
      <c r="U152"/>
      <c r="V152"/>
      <c r="W152"/>
    </row>
    <row r="153" spans="1:41" ht="16" thickTop="1" thickBot="1">
      <c r="A153" s="61"/>
      <c r="B153" s="61"/>
      <c r="C153" s="61" t="e">
        <f t="shared" si="14"/>
        <v>#DIV/0!</v>
      </c>
      <c r="D153" s="117" t="s">
        <v>39</v>
      </c>
      <c r="E153" s="61" t="s">
        <v>141</v>
      </c>
      <c r="F153" s="61" t="e">
        <f>F142*'2.2.1 Dez. Wärmebereitstellung'!F57</f>
        <v>#DIV/0!</v>
      </c>
      <c r="G153" s="61" t="e">
        <f>G142*'2.2.1 Dez. Wärmebereitstellung'!G57</f>
        <v>#DIV/0!</v>
      </c>
      <c r="H153" s="61" t="e">
        <f>H142*'2.2.2 Dez. Wärmebereitstellung'!F44</f>
        <v>#DIV/0!</v>
      </c>
      <c r="I153" s="61" t="e">
        <f>I142*'2.2.2 Dez. Wärmebereitstellung'!G44</f>
        <v>#DIV/0!</v>
      </c>
      <c r="J153" s="61">
        <f>J142*'2.2.2 Dez. Wärmebereitstellung'!H44</f>
        <v>0</v>
      </c>
      <c r="K153" s="61">
        <f>K142*'2.2.2 Dez. Wärmebereitstellung'!I44</f>
        <v>0</v>
      </c>
      <c r="L153" s="61">
        <f>L142*'2.2.2 Dez. Wärmebereitstellung'!J44</f>
        <v>0</v>
      </c>
      <c r="M153" s="61">
        <f>M142*'2.2.2 Dez. Wärmebereitstellung'!K44</f>
        <v>0</v>
      </c>
      <c r="N153" s="61">
        <f>N142*'2.2.2 Dez. Wärmebereitstellung'!L44</f>
        <v>0</v>
      </c>
      <c r="O153" s="61">
        <f>O142*'2.2.2 Dez. Wärmebereitstellung'!M44</f>
        <v>0</v>
      </c>
      <c r="Q153"/>
      <c r="R153"/>
      <c r="S153"/>
      <c r="T153"/>
      <c r="U153"/>
      <c r="V153"/>
      <c r="W153"/>
    </row>
    <row r="154" spans="1:41" ht="16" thickTop="1" thickBot="1">
      <c r="A154" s="118" t="e">
        <f>SUM(F146:O154)</f>
        <v>#DIV/0!</v>
      </c>
      <c r="B154" s="61" t="s">
        <v>201</v>
      </c>
      <c r="C154" s="61" t="e">
        <f t="shared" si="14"/>
        <v>#DIV/0!</v>
      </c>
      <c r="D154" s="117" t="s">
        <v>39</v>
      </c>
      <c r="E154" s="61" t="s">
        <v>142</v>
      </c>
      <c r="F154" s="61" t="e">
        <f>F143*'2.2.1 Dez. Wärmebereitstellung'!F58</f>
        <v>#DIV/0!</v>
      </c>
      <c r="G154" s="61" t="e">
        <f>G143*'2.2.1 Dez. Wärmebereitstellung'!G58</f>
        <v>#DIV/0!</v>
      </c>
      <c r="H154" s="61" t="e">
        <f>H143*'2.2.2 Dez. Wärmebereitstellung'!F45</f>
        <v>#DIV/0!</v>
      </c>
      <c r="I154" s="61" t="e">
        <f>I143*'2.2.2 Dez. Wärmebereitstellung'!G45</f>
        <v>#DIV/0!</v>
      </c>
      <c r="J154" s="61">
        <f>J143*'2.2.2 Dez. Wärmebereitstellung'!H45</f>
        <v>0</v>
      </c>
      <c r="K154" s="61">
        <f>K143*'2.2.2 Dez. Wärmebereitstellung'!I45</f>
        <v>0</v>
      </c>
      <c r="L154" s="61">
        <f>L143*'2.2.2 Dez. Wärmebereitstellung'!J45</f>
        <v>0</v>
      </c>
      <c r="M154" s="61">
        <f>M143*'2.2.2 Dez. Wärmebereitstellung'!K45</f>
        <v>0</v>
      </c>
      <c r="N154" s="61">
        <f>N143*'2.2.2 Dez. Wärmebereitstellung'!L45</f>
        <v>0</v>
      </c>
      <c r="O154" s="61">
        <f>O143*'2.2.2 Dez. Wärmebereitstellung'!M45</f>
        <v>0</v>
      </c>
      <c r="Q154"/>
      <c r="R154"/>
      <c r="S154"/>
      <c r="T154"/>
      <c r="U154"/>
      <c r="V154"/>
      <c r="W154"/>
    </row>
    <row r="155" spans="1:41" ht="16" thickTop="1" thickBot="1">
      <c r="A155" s="61"/>
      <c r="B155" s="61"/>
      <c r="C155" s="61"/>
      <c r="D155" s="61"/>
      <c r="E155" s="61"/>
      <c r="F155" s="119"/>
      <c r="G155" s="61"/>
      <c r="H155" s="61"/>
      <c r="I155" s="61"/>
      <c r="J155" s="61"/>
      <c r="K155" s="61"/>
      <c r="L155" s="61"/>
      <c r="M155" s="61"/>
      <c r="N155" s="61"/>
      <c r="O155" s="61"/>
      <c r="Q155"/>
      <c r="R155"/>
      <c r="S155"/>
      <c r="T155"/>
      <c r="U155"/>
      <c r="V155"/>
      <c r="W155"/>
    </row>
    <row r="156" spans="1:41" ht="16" thickTop="1" thickBot="1">
      <c r="A156" s="61"/>
      <c r="B156" s="61"/>
      <c r="C156" s="61" t="s">
        <v>200</v>
      </c>
      <c r="D156" s="61"/>
      <c r="E156" s="116" t="s">
        <v>212</v>
      </c>
      <c r="F156" s="61"/>
      <c r="G156" s="61"/>
      <c r="H156" s="61"/>
      <c r="I156" s="61"/>
      <c r="J156" s="61"/>
      <c r="K156" s="61"/>
      <c r="L156" s="61"/>
      <c r="M156" s="61"/>
      <c r="N156" s="61"/>
      <c r="O156" s="61"/>
      <c r="Q156"/>
      <c r="R156"/>
      <c r="S156"/>
      <c r="T156"/>
      <c r="U156"/>
      <c r="V156"/>
      <c r="W156"/>
    </row>
    <row r="157" spans="1:41" ht="16" thickTop="1" thickBot="1">
      <c r="A157" s="61"/>
      <c r="B157" s="61"/>
      <c r="C157" s="61" t="e">
        <f t="shared" ref="C157:C165" si="16">SUM(F157:O157)</f>
        <v>#DIV/0!</v>
      </c>
      <c r="D157" s="117" t="s">
        <v>39</v>
      </c>
      <c r="E157" s="61" t="s">
        <v>134</v>
      </c>
      <c r="F157" s="118" t="e">
        <f>F135*'2.2.1 Dez. Wärmebereitstellung'!F80</f>
        <v>#DIV/0!</v>
      </c>
      <c r="G157" s="118" t="e">
        <f>G135*'2.2.1 Dez. Wärmebereitstellung'!G80</f>
        <v>#DIV/0!</v>
      </c>
      <c r="H157" s="118" t="e">
        <f>H135*'2.2.2 Dez. Wärmebereitstellung'!F61</f>
        <v>#DIV/0!</v>
      </c>
      <c r="I157" s="118" t="e">
        <f>I135*'2.2.2 Dez. Wärmebereitstellung'!G61</f>
        <v>#DIV/0!</v>
      </c>
      <c r="J157" s="118">
        <f>J135*'2.2.2 Dez. Wärmebereitstellung'!H61</f>
        <v>0</v>
      </c>
      <c r="K157" s="118">
        <f>K135*'2.2.2 Dez. Wärmebereitstellung'!I61</f>
        <v>0</v>
      </c>
      <c r="L157" s="118">
        <f>L135*'2.2.2 Dez. Wärmebereitstellung'!J61</f>
        <v>0</v>
      </c>
      <c r="M157" s="118">
        <f>M135*'2.2.2 Dez. Wärmebereitstellung'!K61</f>
        <v>0</v>
      </c>
      <c r="N157" s="118">
        <f>N135*'2.2.2 Dez. Wärmebereitstellung'!L61</f>
        <v>0</v>
      </c>
      <c r="O157" s="118">
        <f>O135*'2.2.2 Dez. Wärmebereitstellung'!M61</f>
        <v>0</v>
      </c>
      <c r="Q157"/>
      <c r="R157"/>
      <c r="S157"/>
      <c r="T157"/>
      <c r="U157"/>
      <c r="V157"/>
      <c r="W157"/>
    </row>
    <row r="158" spans="1:41" ht="16" thickTop="1" thickBot="1">
      <c r="A158" s="61"/>
      <c r="B158" s="61"/>
      <c r="C158" s="61" t="e">
        <f t="shared" si="16"/>
        <v>#DIV/0!</v>
      </c>
      <c r="D158" s="117" t="s">
        <v>39</v>
      </c>
      <c r="E158" s="61" t="s">
        <v>135</v>
      </c>
      <c r="F158" s="118" t="e">
        <f>F136*'2.2.1 Dez. Wärmebereitstellung'!F81</f>
        <v>#DIV/0!</v>
      </c>
      <c r="G158" s="118" t="e">
        <f>G136*'2.2.1 Dez. Wärmebereitstellung'!G81</f>
        <v>#DIV/0!</v>
      </c>
      <c r="H158" s="118" t="e">
        <f>H136*'2.2.2 Dez. Wärmebereitstellung'!F62</f>
        <v>#DIV/0!</v>
      </c>
      <c r="I158" s="118" t="e">
        <f>I136*'2.2.2 Dez. Wärmebereitstellung'!G62</f>
        <v>#DIV/0!</v>
      </c>
      <c r="J158" s="118">
        <f>J136*'2.2.2 Dez. Wärmebereitstellung'!H62</f>
        <v>0</v>
      </c>
      <c r="K158" s="118">
        <f>K136*'2.2.2 Dez. Wärmebereitstellung'!I62</f>
        <v>0</v>
      </c>
      <c r="L158" s="118">
        <f>L136*'2.2.2 Dez. Wärmebereitstellung'!J62</f>
        <v>0</v>
      </c>
      <c r="M158" s="118">
        <f>M136*'2.2.2 Dez. Wärmebereitstellung'!K62</f>
        <v>0</v>
      </c>
      <c r="N158" s="118">
        <f>N136*'2.2.2 Dez. Wärmebereitstellung'!L62</f>
        <v>0</v>
      </c>
      <c r="O158" s="118">
        <f>O136*'2.2.2 Dez. Wärmebereitstellung'!M62</f>
        <v>0</v>
      </c>
      <c r="Q158"/>
      <c r="R158"/>
      <c r="S158"/>
      <c r="T158"/>
      <c r="U158"/>
      <c r="V158"/>
      <c r="W158"/>
    </row>
    <row r="159" spans="1:41" ht="16" thickTop="1" thickBot="1">
      <c r="A159" s="61"/>
      <c r="B159" s="61"/>
      <c r="C159" s="61" t="e">
        <f t="shared" si="16"/>
        <v>#DIV/0!</v>
      </c>
      <c r="D159" s="117" t="s">
        <v>39</v>
      </c>
      <c r="E159" s="61" t="s">
        <v>136</v>
      </c>
      <c r="F159" s="118" t="e">
        <f>F137*'2.2.1 Dez. Wärmebereitstellung'!F82</f>
        <v>#DIV/0!</v>
      </c>
      <c r="G159" s="118" t="e">
        <f>G137*'2.2.1 Dez. Wärmebereitstellung'!G82</f>
        <v>#DIV/0!</v>
      </c>
      <c r="H159" s="118" t="e">
        <f>H137*'2.2.2 Dez. Wärmebereitstellung'!F63</f>
        <v>#DIV/0!</v>
      </c>
      <c r="I159" s="118" t="e">
        <f>I137*'2.2.2 Dez. Wärmebereitstellung'!G63</f>
        <v>#DIV/0!</v>
      </c>
      <c r="J159" s="118">
        <f>J137*'2.2.2 Dez. Wärmebereitstellung'!H63</f>
        <v>0</v>
      </c>
      <c r="K159" s="118">
        <f>K137*'2.2.2 Dez. Wärmebereitstellung'!I63</f>
        <v>0</v>
      </c>
      <c r="L159" s="118">
        <f>L137*'2.2.2 Dez. Wärmebereitstellung'!J63</f>
        <v>0</v>
      </c>
      <c r="M159" s="118">
        <f>M137*'2.2.2 Dez. Wärmebereitstellung'!K63</f>
        <v>0</v>
      </c>
      <c r="N159" s="118">
        <f>N137*'2.2.2 Dez. Wärmebereitstellung'!L63</f>
        <v>0</v>
      </c>
      <c r="O159" s="118">
        <f>O137*'2.2.2 Dez. Wärmebereitstellung'!M63</f>
        <v>0</v>
      </c>
      <c r="Q159"/>
      <c r="R159"/>
      <c r="S159"/>
      <c r="T159"/>
      <c r="U159"/>
      <c r="V159"/>
      <c r="W159"/>
    </row>
    <row r="160" spans="1:41" ht="16" thickTop="1" thickBot="1">
      <c r="A160" s="61"/>
      <c r="B160" s="61"/>
      <c r="C160" s="61" t="e">
        <f t="shared" si="16"/>
        <v>#DIV/0!</v>
      </c>
      <c r="D160" s="117" t="s">
        <v>39</v>
      </c>
      <c r="E160" s="61" t="s">
        <v>137</v>
      </c>
      <c r="F160" s="118" t="e">
        <f>F138*'2.2.1 Dez. Wärmebereitstellung'!F83</f>
        <v>#DIV/0!</v>
      </c>
      <c r="G160" s="118" t="e">
        <f>G138*'2.2.1 Dez. Wärmebereitstellung'!G83</f>
        <v>#DIV/0!</v>
      </c>
      <c r="H160" s="118" t="e">
        <f t="shared" ref="H160:O162" si="17">H138*AB102</f>
        <v>#DIV/0!</v>
      </c>
      <c r="I160" s="118" t="e">
        <f t="shared" si="17"/>
        <v>#DIV/0!</v>
      </c>
      <c r="J160" s="118">
        <f t="shared" si="17"/>
        <v>0</v>
      </c>
      <c r="K160" s="118">
        <f t="shared" si="17"/>
        <v>0</v>
      </c>
      <c r="L160" s="118">
        <f t="shared" si="17"/>
        <v>0</v>
      </c>
      <c r="M160" s="118">
        <f t="shared" si="17"/>
        <v>0</v>
      </c>
      <c r="N160" s="118">
        <f t="shared" si="17"/>
        <v>0</v>
      </c>
      <c r="O160" s="118">
        <f t="shared" si="17"/>
        <v>0</v>
      </c>
      <c r="Q160"/>
      <c r="R160"/>
      <c r="S160"/>
      <c r="T160"/>
      <c r="U160"/>
      <c r="V160"/>
      <c r="W160"/>
    </row>
    <row r="161" spans="1:23" ht="16" thickTop="1" thickBot="1">
      <c r="A161" s="61"/>
      <c r="B161" s="61"/>
      <c r="C161" s="61" t="e">
        <f t="shared" si="16"/>
        <v>#DIV/0!</v>
      </c>
      <c r="D161" s="117" t="s">
        <v>39</v>
      </c>
      <c r="E161" s="61" t="s">
        <v>138</v>
      </c>
      <c r="F161" s="118" t="e">
        <f>F139*'2.2.1 Dez. Wärmebereitstellung'!F84</f>
        <v>#DIV/0!</v>
      </c>
      <c r="G161" s="118" t="e">
        <f>G139*'2.2.1 Dez. Wärmebereitstellung'!G84</f>
        <v>#DIV/0!</v>
      </c>
      <c r="H161" s="118" t="e">
        <f t="shared" si="17"/>
        <v>#DIV/0!</v>
      </c>
      <c r="I161" s="118" t="e">
        <f t="shared" si="17"/>
        <v>#DIV/0!</v>
      </c>
      <c r="J161" s="118">
        <f t="shared" si="17"/>
        <v>0</v>
      </c>
      <c r="K161" s="118">
        <f t="shared" si="17"/>
        <v>0</v>
      </c>
      <c r="L161" s="118">
        <f t="shared" si="17"/>
        <v>0</v>
      </c>
      <c r="M161" s="118">
        <f t="shared" si="17"/>
        <v>0</v>
      </c>
      <c r="N161" s="118">
        <f t="shared" si="17"/>
        <v>0</v>
      </c>
      <c r="O161" s="118">
        <f t="shared" si="17"/>
        <v>0</v>
      </c>
      <c r="Q161"/>
      <c r="R161"/>
      <c r="S161"/>
      <c r="T161"/>
      <c r="U161"/>
      <c r="V161"/>
      <c r="W161"/>
    </row>
    <row r="162" spans="1:23" ht="16" thickTop="1" thickBot="1">
      <c r="A162" s="61"/>
      <c r="B162" s="61"/>
      <c r="C162" s="61" t="e">
        <f t="shared" si="16"/>
        <v>#DIV/0!</v>
      </c>
      <c r="D162" s="117" t="s">
        <v>39</v>
      </c>
      <c r="E162" s="61" t="s">
        <v>139</v>
      </c>
      <c r="F162" s="118" t="e">
        <f>F140*'2.2.1 Dez. Wärmebereitstellung'!F85</f>
        <v>#DIV/0!</v>
      </c>
      <c r="G162" s="118" t="e">
        <f>G140*'2.2.1 Dez. Wärmebereitstellung'!G85</f>
        <v>#DIV/0!</v>
      </c>
      <c r="H162" s="118" t="e">
        <f t="shared" si="17"/>
        <v>#DIV/0!</v>
      </c>
      <c r="I162" s="118" t="e">
        <f t="shared" si="17"/>
        <v>#DIV/0!</v>
      </c>
      <c r="J162" s="118">
        <f t="shared" si="17"/>
        <v>0</v>
      </c>
      <c r="K162" s="118">
        <f t="shared" si="17"/>
        <v>0</v>
      </c>
      <c r="L162" s="118">
        <f t="shared" si="17"/>
        <v>0</v>
      </c>
      <c r="M162" s="118">
        <f t="shared" si="17"/>
        <v>0</v>
      </c>
      <c r="N162" s="118">
        <f t="shared" si="17"/>
        <v>0</v>
      </c>
      <c r="O162" s="118">
        <f t="shared" si="17"/>
        <v>0</v>
      </c>
      <c r="Q162"/>
      <c r="R162"/>
      <c r="S162"/>
      <c r="T162"/>
      <c r="U162"/>
      <c r="V162"/>
      <c r="W162"/>
    </row>
    <row r="163" spans="1:23" ht="16" thickTop="1" thickBot="1">
      <c r="A163" s="61"/>
      <c r="B163" s="61"/>
      <c r="C163" s="61" t="e">
        <f t="shared" si="16"/>
        <v>#DIV/0!</v>
      </c>
      <c r="D163" s="117" t="s">
        <v>39</v>
      </c>
      <c r="E163" s="61" t="s">
        <v>140</v>
      </c>
      <c r="F163" s="118" t="e">
        <f>F141*'2.2.1 Dez. Wärmebereitstellung'!F86</f>
        <v>#DIV/0!</v>
      </c>
      <c r="G163" s="118" t="e">
        <f>G141*'2.2.1 Dez. Wärmebereitstellung'!G86</f>
        <v>#DIV/0!</v>
      </c>
      <c r="H163" s="118" t="e">
        <f>H141*'2.2.2 Dez. Wärmebereitstellung'!F64</f>
        <v>#DIV/0!</v>
      </c>
      <c r="I163" s="118" t="e">
        <f>I141*'2.2.2 Dez. Wärmebereitstellung'!G64</f>
        <v>#DIV/0!</v>
      </c>
      <c r="J163" s="118">
        <f>J141*'2.2.2 Dez. Wärmebereitstellung'!H64</f>
        <v>0</v>
      </c>
      <c r="K163" s="118">
        <f>K141*'2.2.2 Dez. Wärmebereitstellung'!I64</f>
        <v>0</v>
      </c>
      <c r="L163" s="118">
        <f>L141*'2.2.2 Dez. Wärmebereitstellung'!J64</f>
        <v>0</v>
      </c>
      <c r="M163" s="118">
        <f>M141*'2.2.2 Dez. Wärmebereitstellung'!K64</f>
        <v>0</v>
      </c>
      <c r="N163" s="118">
        <f>N141*'2.2.2 Dez. Wärmebereitstellung'!L64</f>
        <v>0</v>
      </c>
      <c r="O163" s="118">
        <f>O141*'2.2.2 Dez. Wärmebereitstellung'!M64</f>
        <v>0</v>
      </c>
      <c r="Q163"/>
      <c r="R163"/>
      <c r="S163"/>
      <c r="T163"/>
      <c r="U163"/>
      <c r="V163"/>
      <c r="W163"/>
    </row>
    <row r="164" spans="1:23" ht="16" thickTop="1" thickBot="1">
      <c r="A164" s="61"/>
      <c r="B164" s="61"/>
      <c r="C164" s="61" t="e">
        <f t="shared" si="16"/>
        <v>#DIV/0!</v>
      </c>
      <c r="D164" s="117" t="s">
        <v>39</v>
      </c>
      <c r="E164" s="61" t="s">
        <v>141</v>
      </c>
      <c r="F164" s="118" t="e">
        <f>F142*'2.2.1 Dez. Wärmebereitstellung'!F87</f>
        <v>#DIV/0!</v>
      </c>
      <c r="G164" s="118" t="e">
        <f>G142*'2.2.1 Dez. Wärmebereitstellung'!G87</f>
        <v>#DIV/0!</v>
      </c>
      <c r="H164" s="118" t="e">
        <f>H142*'2.2.2 Dez. Wärmebereitstellung'!F65</f>
        <v>#DIV/0!</v>
      </c>
      <c r="I164" s="118" t="e">
        <f>I142*'2.2.2 Dez. Wärmebereitstellung'!G65</f>
        <v>#DIV/0!</v>
      </c>
      <c r="J164" s="118">
        <f>J142*'2.2.2 Dez. Wärmebereitstellung'!H65</f>
        <v>0</v>
      </c>
      <c r="K164" s="118">
        <f>K142*'2.2.2 Dez. Wärmebereitstellung'!I65</f>
        <v>0</v>
      </c>
      <c r="L164" s="118">
        <f>L142*'2.2.2 Dez. Wärmebereitstellung'!J65</f>
        <v>0</v>
      </c>
      <c r="M164" s="118">
        <f>M142*'2.2.2 Dez. Wärmebereitstellung'!K65</f>
        <v>0</v>
      </c>
      <c r="N164" s="118">
        <f>N142*'2.2.2 Dez. Wärmebereitstellung'!L65</f>
        <v>0</v>
      </c>
      <c r="O164" s="118">
        <f>O142*'2.2.2 Dez. Wärmebereitstellung'!M65</f>
        <v>0</v>
      </c>
      <c r="Q164"/>
      <c r="R164"/>
      <c r="S164"/>
      <c r="T164"/>
      <c r="U164"/>
      <c r="V164"/>
      <c r="W164"/>
    </row>
    <row r="165" spans="1:23" ht="16" thickTop="1" thickBot="1">
      <c r="A165" s="118" t="e">
        <f>SUM(F157:O165)</f>
        <v>#DIV/0!</v>
      </c>
      <c r="B165" s="61" t="s">
        <v>201</v>
      </c>
      <c r="C165" s="61" t="e">
        <f t="shared" si="16"/>
        <v>#DIV/0!</v>
      </c>
      <c r="D165" s="117" t="s">
        <v>39</v>
      </c>
      <c r="E165" s="61" t="s">
        <v>142</v>
      </c>
      <c r="F165" s="118" t="e">
        <f>F143*'2.2.1 Dez. Wärmebereitstellung'!F88</f>
        <v>#DIV/0!</v>
      </c>
      <c r="G165" s="118" t="e">
        <f>G143*'2.2.1 Dez. Wärmebereitstellung'!G88</f>
        <v>#DIV/0!</v>
      </c>
      <c r="H165" s="118" t="e">
        <f>H143*'2.2.2 Dez. Wärmebereitstellung'!F66</f>
        <v>#DIV/0!</v>
      </c>
      <c r="I165" s="118" t="e">
        <f>I143*'2.2.2 Dez. Wärmebereitstellung'!G66</f>
        <v>#DIV/0!</v>
      </c>
      <c r="J165" s="118">
        <f>J143*'2.2.2 Dez. Wärmebereitstellung'!H66</f>
        <v>0</v>
      </c>
      <c r="K165" s="118">
        <f>K143*'2.2.2 Dez. Wärmebereitstellung'!I66</f>
        <v>0</v>
      </c>
      <c r="L165" s="118">
        <f>L143*'2.2.2 Dez. Wärmebereitstellung'!J66</f>
        <v>0</v>
      </c>
      <c r="M165" s="118">
        <f>M143*'2.2.2 Dez. Wärmebereitstellung'!K66</f>
        <v>0</v>
      </c>
      <c r="N165" s="118">
        <f>N143*'2.2.2 Dez. Wärmebereitstellung'!L66</f>
        <v>0</v>
      </c>
      <c r="O165" s="118">
        <f>O143*'2.2.2 Dez. Wärmebereitstellung'!M66</f>
        <v>0</v>
      </c>
      <c r="Q165"/>
      <c r="R165"/>
      <c r="S165"/>
      <c r="T165"/>
      <c r="U165"/>
      <c r="V165"/>
      <c r="W165"/>
    </row>
    <row r="166" spans="1:23" ht="16" thickTop="1" thickBot="1">
      <c r="A166" s="61"/>
      <c r="B166" s="61"/>
      <c r="C166" s="61"/>
      <c r="D166" s="61"/>
      <c r="E166" s="61"/>
      <c r="F166" s="119"/>
      <c r="G166" s="61"/>
      <c r="H166" s="61"/>
      <c r="I166" s="61"/>
      <c r="J166" s="61"/>
      <c r="K166" s="61"/>
      <c r="L166" s="61"/>
      <c r="M166" s="61"/>
      <c r="N166" s="61"/>
      <c r="O166" s="61"/>
      <c r="Q166"/>
      <c r="R166"/>
      <c r="S166"/>
      <c r="T166"/>
      <c r="U166"/>
      <c r="V166"/>
      <c r="W166"/>
    </row>
    <row r="167" spans="1:23" ht="16" thickTop="1" thickBot="1">
      <c r="A167" s="61"/>
      <c r="B167" s="61"/>
      <c r="C167" s="61" t="s">
        <v>200</v>
      </c>
      <c r="D167" s="61"/>
      <c r="E167" s="116" t="s">
        <v>213</v>
      </c>
      <c r="F167" s="61"/>
      <c r="G167" s="61"/>
      <c r="H167" s="61"/>
      <c r="I167" s="61"/>
      <c r="J167" s="61"/>
      <c r="K167" s="61"/>
      <c r="L167" s="61"/>
      <c r="M167" s="61"/>
      <c r="N167" s="61"/>
      <c r="O167" s="61"/>
      <c r="Q167"/>
      <c r="R167"/>
      <c r="S167"/>
      <c r="T167"/>
      <c r="U167"/>
      <c r="V167"/>
      <c r="W167"/>
    </row>
    <row r="168" spans="1:23" ht="16" thickTop="1" thickBot="1">
      <c r="A168" s="61"/>
      <c r="B168" s="61"/>
      <c r="C168" s="61" t="e">
        <f t="shared" ref="C168:C176" si="18">SUM(F168:O168)</f>
        <v>#DIV/0!</v>
      </c>
      <c r="D168" s="117" t="s">
        <v>39</v>
      </c>
      <c r="E168" s="61" t="s">
        <v>134</v>
      </c>
      <c r="F168" s="118" t="e">
        <f>F135*'2.2.1 Dez. Wärmebereitstellung'!F60</f>
        <v>#DIV/0!</v>
      </c>
      <c r="G168" s="118" t="e">
        <f>G135*'2.2.1 Dez. Wärmebereitstellung'!G60</f>
        <v>#DIV/0!</v>
      </c>
      <c r="H168" s="118" t="e">
        <f>H135*'2.2.2 Dez. Wärmebereitstellung'!F47</f>
        <v>#DIV/0!</v>
      </c>
      <c r="I168" s="118" t="e">
        <f>I135*'2.2.2 Dez. Wärmebereitstellung'!G47</f>
        <v>#DIV/0!</v>
      </c>
      <c r="J168" s="118">
        <f>J135*'2.2.2 Dez. Wärmebereitstellung'!H47</f>
        <v>0</v>
      </c>
      <c r="K168" s="118">
        <f>K135*'2.2.2 Dez. Wärmebereitstellung'!I47</f>
        <v>0</v>
      </c>
      <c r="L168" s="118">
        <f>L135*'2.2.2 Dez. Wärmebereitstellung'!J47</f>
        <v>0</v>
      </c>
      <c r="M168" s="118">
        <f>M135*'2.2.2 Dez. Wärmebereitstellung'!K47</f>
        <v>0</v>
      </c>
      <c r="N168" s="118">
        <f>N135*'2.2.2 Dez. Wärmebereitstellung'!L47</f>
        <v>0</v>
      </c>
      <c r="O168" s="118">
        <f>O135*'2.2.2 Dez. Wärmebereitstellung'!M47</f>
        <v>0</v>
      </c>
      <c r="Q168"/>
      <c r="R168"/>
      <c r="S168"/>
      <c r="T168"/>
      <c r="U168"/>
      <c r="V168"/>
      <c r="W168"/>
    </row>
    <row r="169" spans="1:23" ht="16" thickTop="1" thickBot="1">
      <c r="A169" s="61"/>
      <c r="B169" s="61"/>
      <c r="C169" s="61" t="e">
        <f t="shared" si="18"/>
        <v>#DIV/0!</v>
      </c>
      <c r="D169" s="117" t="s">
        <v>39</v>
      </c>
      <c r="E169" s="61" t="s">
        <v>135</v>
      </c>
      <c r="F169" s="118" t="e">
        <f>F136*'2.2.1 Dez. Wärmebereitstellung'!F61</f>
        <v>#DIV/0!</v>
      </c>
      <c r="G169" s="118" t="e">
        <f>G136*'2.2.1 Dez. Wärmebereitstellung'!G61</f>
        <v>#DIV/0!</v>
      </c>
      <c r="H169" s="118" t="e">
        <f>H136*'2.2.2 Dez. Wärmebereitstellung'!F48</f>
        <v>#DIV/0!</v>
      </c>
      <c r="I169" s="118" t="e">
        <f>I136*'2.2.2 Dez. Wärmebereitstellung'!G48</f>
        <v>#DIV/0!</v>
      </c>
      <c r="J169" s="118">
        <f>J136*'2.2.2 Dez. Wärmebereitstellung'!H48</f>
        <v>0</v>
      </c>
      <c r="K169" s="118">
        <f>K136*'2.2.2 Dez. Wärmebereitstellung'!I48</f>
        <v>0</v>
      </c>
      <c r="L169" s="118">
        <f>L136*'2.2.2 Dez. Wärmebereitstellung'!J48</f>
        <v>0</v>
      </c>
      <c r="M169" s="118">
        <f>M136*'2.2.2 Dez. Wärmebereitstellung'!K48</f>
        <v>0</v>
      </c>
      <c r="N169" s="118">
        <f>N136*'2.2.2 Dez. Wärmebereitstellung'!L48</f>
        <v>0</v>
      </c>
      <c r="O169" s="118">
        <f>O136*'2.2.2 Dez. Wärmebereitstellung'!M48</f>
        <v>0</v>
      </c>
      <c r="Q169"/>
      <c r="R169"/>
      <c r="S169"/>
      <c r="T169"/>
      <c r="U169"/>
      <c r="V169"/>
      <c r="W169"/>
    </row>
    <row r="170" spans="1:23" ht="16" thickTop="1" thickBot="1">
      <c r="A170" s="61"/>
      <c r="B170" s="61"/>
      <c r="C170" s="61" t="e">
        <f t="shared" si="18"/>
        <v>#DIV/0!</v>
      </c>
      <c r="D170" s="117" t="s">
        <v>39</v>
      </c>
      <c r="E170" s="61" t="s">
        <v>136</v>
      </c>
      <c r="F170" s="118" t="e">
        <f>F137*'2.2.1 Dez. Wärmebereitstellung'!F62</f>
        <v>#DIV/0!</v>
      </c>
      <c r="G170" s="118" t="e">
        <f>G137*'2.2.1 Dez. Wärmebereitstellung'!G62</f>
        <v>#DIV/0!</v>
      </c>
      <c r="H170" s="118" t="e">
        <f>H137*'2.2.2 Dez. Wärmebereitstellung'!F49</f>
        <v>#DIV/0!</v>
      </c>
      <c r="I170" s="118" t="e">
        <f>I137*'2.2.2 Dez. Wärmebereitstellung'!G49</f>
        <v>#DIV/0!</v>
      </c>
      <c r="J170" s="118">
        <f>J137*'2.2.2 Dez. Wärmebereitstellung'!H49</f>
        <v>0</v>
      </c>
      <c r="K170" s="118">
        <f>K137*'2.2.2 Dez. Wärmebereitstellung'!I49</f>
        <v>0</v>
      </c>
      <c r="L170" s="118">
        <f>L137*'2.2.2 Dez. Wärmebereitstellung'!J49</f>
        <v>0</v>
      </c>
      <c r="M170" s="118">
        <f>M137*'2.2.2 Dez. Wärmebereitstellung'!K49</f>
        <v>0</v>
      </c>
      <c r="N170" s="118">
        <f>N137*'2.2.2 Dez. Wärmebereitstellung'!L49</f>
        <v>0</v>
      </c>
      <c r="O170" s="118">
        <f>O137*'2.2.2 Dez. Wärmebereitstellung'!M49</f>
        <v>0</v>
      </c>
      <c r="Q170"/>
      <c r="R170"/>
      <c r="S170"/>
      <c r="T170"/>
      <c r="U170"/>
      <c r="V170"/>
      <c r="W170"/>
    </row>
    <row r="171" spans="1:23" ht="16" thickTop="1" thickBot="1">
      <c r="A171" s="61"/>
      <c r="B171" s="61"/>
      <c r="C171" s="61" t="e">
        <f t="shared" si="18"/>
        <v>#DIV/0!</v>
      </c>
      <c r="D171" s="117" t="s">
        <v>39</v>
      </c>
      <c r="E171" s="61" t="s">
        <v>137</v>
      </c>
      <c r="F171" s="118" t="e">
        <f>F138*'2.2.1 Dez. Wärmebereitstellung'!F63</f>
        <v>#DIV/0!</v>
      </c>
      <c r="G171" s="118" t="e">
        <f>G138*'2.2.1 Dez. Wärmebereitstellung'!G63</f>
        <v>#DIV/0!</v>
      </c>
      <c r="H171" s="118" t="e">
        <f t="shared" ref="H171:O173" si="19">H138*AB82</f>
        <v>#DIV/0!</v>
      </c>
      <c r="I171" s="118" t="e">
        <f t="shared" si="19"/>
        <v>#DIV/0!</v>
      </c>
      <c r="J171" s="118">
        <f t="shared" si="19"/>
        <v>0</v>
      </c>
      <c r="K171" s="118">
        <f t="shared" si="19"/>
        <v>0</v>
      </c>
      <c r="L171" s="118">
        <f t="shared" si="19"/>
        <v>0</v>
      </c>
      <c r="M171" s="118">
        <f t="shared" si="19"/>
        <v>0</v>
      </c>
      <c r="N171" s="118">
        <f t="shared" si="19"/>
        <v>0</v>
      </c>
      <c r="O171" s="118">
        <f t="shared" si="19"/>
        <v>0</v>
      </c>
      <c r="Q171"/>
      <c r="R171"/>
      <c r="S171"/>
      <c r="T171"/>
      <c r="U171"/>
      <c r="V171"/>
      <c r="W171"/>
    </row>
    <row r="172" spans="1:23" ht="16" thickTop="1" thickBot="1">
      <c r="A172" s="61"/>
      <c r="B172" s="61"/>
      <c r="C172" s="61" t="e">
        <f t="shared" si="18"/>
        <v>#DIV/0!</v>
      </c>
      <c r="D172" s="117" t="s">
        <v>39</v>
      </c>
      <c r="E172" s="61" t="s">
        <v>138</v>
      </c>
      <c r="F172" s="118" t="e">
        <f>F139*'2.2.1 Dez. Wärmebereitstellung'!F64</f>
        <v>#DIV/0!</v>
      </c>
      <c r="G172" s="118" t="e">
        <f>G139*'2.2.1 Dez. Wärmebereitstellung'!G64</f>
        <v>#DIV/0!</v>
      </c>
      <c r="H172" s="118" t="e">
        <f t="shared" si="19"/>
        <v>#DIV/0!</v>
      </c>
      <c r="I172" s="118" t="e">
        <f t="shared" si="19"/>
        <v>#DIV/0!</v>
      </c>
      <c r="J172" s="118">
        <f t="shared" si="19"/>
        <v>0</v>
      </c>
      <c r="K172" s="118">
        <f t="shared" si="19"/>
        <v>0</v>
      </c>
      <c r="L172" s="118">
        <f t="shared" si="19"/>
        <v>0</v>
      </c>
      <c r="M172" s="118">
        <f t="shared" si="19"/>
        <v>0</v>
      </c>
      <c r="N172" s="118">
        <f t="shared" si="19"/>
        <v>0</v>
      </c>
      <c r="O172" s="118">
        <f t="shared" si="19"/>
        <v>0</v>
      </c>
      <c r="Q172"/>
      <c r="R172"/>
      <c r="S172"/>
      <c r="T172"/>
      <c r="U172"/>
      <c r="V172"/>
      <c r="W172"/>
    </row>
    <row r="173" spans="1:23" ht="16" thickTop="1" thickBot="1">
      <c r="A173" s="61"/>
      <c r="B173" s="61"/>
      <c r="C173" s="61" t="e">
        <f t="shared" si="18"/>
        <v>#DIV/0!</v>
      </c>
      <c r="D173" s="117" t="s">
        <v>39</v>
      </c>
      <c r="E173" s="61" t="s">
        <v>139</v>
      </c>
      <c r="F173" s="118" t="e">
        <f>F140*'2.2.1 Dez. Wärmebereitstellung'!F65</f>
        <v>#DIV/0!</v>
      </c>
      <c r="G173" s="118" t="e">
        <f>G140*'2.2.1 Dez. Wärmebereitstellung'!G65</f>
        <v>#DIV/0!</v>
      </c>
      <c r="H173" s="118" t="e">
        <f t="shared" si="19"/>
        <v>#DIV/0!</v>
      </c>
      <c r="I173" s="118" t="e">
        <f t="shared" si="19"/>
        <v>#DIV/0!</v>
      </c>
      <c r="J173" s="118">
        <f t="shared" si="19"/>
        <v>0</v>
      </c>
      <c r="K173" s="118">
        <f t="shared" si="19"/>
        <v>0</v>
      </c>
      <c r="L173" s="118">
        <f t="shared" si="19"/>
        <v>0</v>
      </c>
      <c r="M173" s="118">
        <f t="shared" si="19"/>
        <v>0</v>
      </c>
      <c r="N173" s="118">
        <f t="shared" si="19"/>
        <v>0</v>
      </c>
      <c r="O173" s="118">
        <f t="shared" si="19"/>
        <v>0</v>
      </c>
      <c r="Q173"/>
      <c r="R173"/>
      <c r="S173"/>
      <c r="T173"/>
      <c r="U173"/>
      <c r="V173"/>
      <c r="W173"/>
    </row>
    <row r="174" spans="1:23" ht="16" thickTop="1" thickBot="1">
      <c r="A174" s="61"/>
      <c r="B174" s="61"/>
      <c r="C174" s="61" t="e">
        <f t="shared" si="18"/>
        <v>#DIV/0!</v>
      </c>
      <c r="D174" s="117" t="s">
        <v>39</v>
      </c>
      <c r="E174" s="61" t="s">
        <v>140</v>
      </c>
      <c r="F174" s="118" t="e">
        <f>F141*'2.2.1 Dez. Wärmebereitstellung'!F66</f>
        <v>#DIV/0!</v>
      </c>
      <c r="G174" s="118" t="e">
        <f>G141*'2.2.1 Dez. Wärmebereitstellung'!G66</f>
        <v>#DIV/0!</v>
      </c>
      <c r="H174" s="118" t="e">
        <f>H141*'2.2.2 Dez. Wärmebereitstellung'!F50</f>
        <v>#DIV/0!</v>
      </c>
      <c r="I174" s="118" t="e">
        <f>I141*'2.2.2 Dez. Wärmebereitstellung'!G50</f>
        <v>#DIV/0!</v>
      </c>
      <c r="J174" s="118">
        <f>J141*'2.2.2 Dez. Wärmebereitstellung'!H50</f>
        <v>0</v>
      </c>
      <c r="K174" s="118">
        <f>K141*'2.2.2 Dez. Wärmebereitstellung'!I50</f>
        <v>0</v>
      </c>
      <c r="L174" s="118">
        <f>L141*'2.2.2 Dez. Wärmebereitstellung'!J50</f>
        <v>0</v>
      </c>
      <c r="M174" s="118">
        <f>M141*'2.2.2 Dez. Wärmebereitstellung'!K50</f>
        <v>0</v>
      </c>
      <c r="N174" s="118">
        <f>N141*'2.2.2 Dez. Wärmebereitstellung'!L50</f>
        <v>0</v>
      </c>
      <c r="O174" s="118">
        <f>O141*'2.2.2 Dez. Wärmebereitstellung'!M50</f>
        <v>0</v>
      </c>
      <c r="Q174"/>
      <c r="R174"/>
      <c r="S174"/>
      <c r="T174"/>
      <c r="U174"/>
      <c r="V174"/>
      <c r="W174"/>
    </row>
    <row r="175" spans="1:23" ht="16" thickTop="1" thickBot="1">
      <c r="A175" s="61"/>
      <c r="B175" s="61"/>
      <c r="C175" s="61" t="e">
        <f t="shared" si="18"/>
        <v>#DIV/0!</v>
      </c>
      <c r="D175" s="117" t="s">
        <v>39</v>
      </c>
      <c r="E175" s="61" t="s">
        <v>141</v>
      </c>
      <c r="F175" s="118" t="e">
        <f>F142*'2.2.1 Dez. Wärmebereitstellung'!F67</f>
        <v>#DIV/0!</v>
      </c>
      <c r="G175" s="118" t="e">
        <f>G142*'2.2.1 Dez. Wärmebereitstellung'!G67</f>
        <v>#DIV/0!</v>
      </c>
      <c r="H175" s="118" t="e">
        <f>H142*'2.2.2 Dez. Wärmebereitstellung'!F51</f>
        <v>#DIV/0!</v>
      </c>
      <c r="I175" s="118" t="e">
        <f>I142*'2.2.2 Dez. Wärmebereitstellung'!G51</f>
        <v>#DIV/0!</v>
      </c>
      <c r="J175" s="118">
        <f>J142*'2.2.2 Dez. Wärmebereitstellung'!H51</f>
        <v>0</v>
      </c>
      <c r="K175" s="118">
        <f>K142*'2.2.2 Dez. Wärmebereitstellung'!I51</f>
        <v>0</v>
      </c>
      <c r="L175" s="118">
        <f>L142*'2.2.2 Dez. Wärmebereitstellung'!J51</f>
        <v>0</v>
      </c>
      <c r="M175" s="118">
        <f>M142*'2.2.2 Dez. Wärmebereitstellung'!K51</f>
        <v>0</v>
      </c>
      <c r="N175" s="118">
        <f>N142*'2.2.2 Dez. Wärmebereitstellung'!L51</f>
        <v>0</v>
      </c>
      <c r="O175" s="118">
        <f>O142*'2.2.2 Dez. Wärmebereitstellung'!M51</f>
        <v>0</v>
      </c>
      <c r="Q175"/>
      <c r="R175"/>
      <c r="S175"/>
      <c r="T175"/>
      <c r="U175"/>
      <c r="V175"/>
      <c r="W175"/>
    </row>
    <row r="176" spans="1:23" ht="16" thickTop="1" thickBot="1">
      <c r="A176" s="118" t="e">
        <f>SUM(F168:O176)</f>
        <v>#DIV/0!</v>
      </c>
      <c r="B176" s="61" t="s">
        <v>201</v>
      </c>
      <c r="C176" s="61" t="e">
        <f t="shared" si="18"/>
        <v>#DIV/0!</v>
      </c>
      <c r="D176" s="117" t="s">
        <v>39</v>
      </c>
      <c r="E176" s="61" t="s">
        <v>142</v>
      </c>
      <c r="F176" s="118" t="e">
        <f>F143*'2.2.1 Dez. Wärmebereitstellung'!F68</f>
        <v>#DIV/0!</v>
      </c>
      <c r="G176" s="118" t="e">
        <f>G143*'2.2.1 Dez. Wärmebereitstellung'!G68</f>
        <v>#DIV/0!</v>
      </c>
      <c r="H176" s="118" t="e">
        <f>H143*'2.2.2 Dez. Wärmebereitstellung'!F52</f>
        <v>#DIV/0!</v>
      </c>
      <c r="I176" s="118" t="e">
        <f>I143*'2.2.2 Dez. Wärmebereitstellung'!G52</f>
        <v>#DIV/0!</v>
      </c>
      <c r="J176" s="118">
        <f>J143*'2.2.2 Dez. Wärmebereitstellung'!H52</f>
        <v>0</v>
      </c>
      <c r="K176" s="118">
        <f>K143*'2.2.2 Dez. Wärmebereitstellung'!I52</f>
        <v>0</v>
      </c>
      <c r="L176" s="118">
        <f>L143*'2.2.2 Dez. Wärmebereitstellung'!J52</f>
        <v>0</v>
      </c>
      <c r="M176" s="118">
        <f>M143*'2.2.2 Dez. Wärmebereitstellung'!K52</f>
        <v>0</v>
      </c>
      <c r="N176" s="118">
        <f>N143*'2.2.2 Dez. Wärmebereitstellung'!L52</f>
        <v>0</v>
      </c>
      <c r="O176" s="118">
        <f>O143*'2.2.2 Dez. Wärmebereitstellung'!M52</f>
        <v>0</v>
      </c>
      <c r="Q176"/>
      <c r="R176"/>
      <c r="S176"/>
      <c r="T176"/>
      <c r="U176"/>
      <c r="V176"/>
      <c r="W176"/>
    </row>
    <row r="177" spans="1:24" ht="16" thickTop="1" thickBot="1">
      <c r="A177" s="61"/>
      <c r="B177" s="61"/>
      <c r="C177" s="61"/>
      <c r="D177" s="61"/>
      <c r="E177" s="61"/>
      <c r="F177" s="119"/>
      <c r="G177" s="61"/>
      <c r="H177" s="61"/>
      <c r="I177" s="61"/>
      <c r="J177" s="61"/>
      <c r="K177" s="61"/>
      <c r="L177" s="61"/>
      <c r="M177" s="61"/>
      <c r="N177" s="61"/>
      <c r="O177" s="61"/>
      <c r="Q177"/>
      <c r="R177"/>
      <c r="S177"/>
      <c r="T177"/>
      <c r="U177"/>
      <c r="V177"/>
      <c r="W177"/>
    </row>
    <row r="178" spans="1:24" ht="16" thickTop="1" thickBot="1">
      <c r="A178" s="61"/>
      <c r="B178" s="61"/>
      <c r="C178" s="61"/>
      <c r="D178" s="61"/>
      <c r="E178" s="61"/>
      <c r="F178" s="119"/>
      <c r="G178" s="61"/>
      <c r="H178" s="61"/>
      <c r="I178" s="61"/>
      <c r="J178" s="61"/>
      <c r="K178" s="61"/>
      <c r="L178" s="61"/>
      <c r="M178" s="61"/>
      <c r="N178" s="61"/>
      <c r="O178" s="61"/>
      <c r="Q178"/>
      <c r="R178"/>
      <c r="S178"/>
      <c r="T178"/>
      <c r="U178"/>
      <c r="V178"/>
      <c r="W178"/>
    </row>
    <row r="179" spans="1:24" ht="16" thickTop="1" thickBot="1">
      <c r="A179" s="61"/>
      <c r="B179" s="61"/>
      <c r="C179" s="61"/>
      <c r="D179" s="61"/>
      <c r="E179" s="61"/>
      <c r="F179" s="119"/>
      <c r="G179" s="61"/>
      <c r="H179" s="61"/>
      <c r="I179" s="61"/>
      <c r="J179" s="61"/>
      <c r="K179" s="61"/>
      <c r="L179" s="61"/>
      <c r="M179" s="61"/>
      <c r="N179" s="61"/>
      <c r="O179" s="61"/>
      <c r="Q179"/>
      <c r="R179"/>
      <c r="S179"/>
      <c r="T179"/>
      <c r="U179"/>
      <c r="V179"/>
      <c r="W179"/>
    </row>
    <row r="180" spans="1:24" ht="16" thickTop="1" thickBot="1">
      <c r="A180" s="61"/>
      <c r="B180" s="61"/>
      <c r="C180" s="61"/>
      <c r="D180" s="61"/>
      <c r="E180" s="61"/>
      <c r="F180" s="119"/>
      <c r="G180" s="61"/>
      <c r="H180" s="61"/>
      <c r="I180" s="61"/>
      <c r="J180" s="61"/>
      <c r="K180" s="61"/>
      <c r="L180" s="61"/>
      <c r="M180" s="61"/>
      <c r="N180" s="61"/>
      <c r="O180" s="61"/>
      <c r="Q180"/>
      <c r="R180"/>
      <c r="S180"/>
      <c r="T180"/>
      <c r="U180"/>
      <c r="V180"/>
      <c r="W180"/>
    </row>
    <row r="181" spans="1:24" ht="16" thickTop="1" thickBot="1">
      <c r="A181" s="61"/>
      <c r="B181" s="61"/>
      <c r="C181" s="61"/>
      <c r="D181" s="61"/>
      <c r="E181" s="61"/>
      <c r="F181" s="119"/>
      <c r="G181" s="61"/>
      <c r="H181" s="61"/>
      <c r="I181" s="61"/>
      <c r="J181" s="61"/>
      <c r="K181" s="61"/>
      <c r="L181" s="61"/>
      <c r="M181" s="61"/>
      <c r="N181" s="61"/>
      <c r="O181" s="61"/>
      <c r="Q181"/>
      <c r="R181"/>
      <c r="S181"/>
      <c r="T181"/>
      <c r="U181"/>
      <c r="V181"/>
      <c r="W181"/>
    </row>
    <row r="182" spans="1:24" ht="16" thickTop="1" thickBot="1">
      <c r="A182" s="61"/>
      <c r="B182" s="61"/>
      <c r="C182" s="61" t="s">
        <v>200</v>
      </c>
      <c r="D182" s="61"/>
      <c r="E182" s="116" t="s">
        <v>205</v>
      </c>
      <c r="F182" s="61"/>
      <c r="G182" s="61"/>
      <c r="H182" s="61"/>
      <c r="I182" s="61"/>
      <c r="J182" s="61"/>
      <c r="K182" s="61"/>
      <c r="L182" s="61"/>
      <c r="M182" s="61"/>
      <c r="N182" s="61"/>
      <c r="O182" s="61"/>
      <c r="Q182"/>
      <c r="R182"/>
      <c r="S182"/>
      <c r="T182"/>
      <c r="U182"/>
      <c r="V182"/>
      <c r="W182"/>
    </row>
    <row r="183" spans="1:24" ht="16" thickTop="1" thickBot="1">
      <c r="A183" s="61"/>
      <c r="B183" s="61"/>
      <c r="C183" s="61" t="e">
        <f t="shared" ref="C183:C191" si="20">SUM(F183:O183)</f>
        <v>#DIV/0!</v>
      </c>
      <c r="D183" s="117" t="s">
        <v>39</v>
      </c>
      <c r="E183" s="61" t="s">
        <v>134</v>
      </c>
      <c r="F183" s="61" t="e">
        <f>'2.2.1 Dez. Wärmebereitstellung'!F90*F135</f>
        <v>#DIV/0!</v>
      </c>
      <c r="G183" s="61" t="e">
        <f>'2.2.1 Dez. Wärmebereitstellung'!G90*G135</f>
        <v>#DIV/0!</v>
      </c>
      <c r="H183" s="61" t="e">
        <f>'2.2.2 Dez. Wärmebereitstellung'!F68*H135</f>
        <v>#DIV/0!</v>
      </c>
      <c r="I183" s="61" t="e">
        <f>'2.2.2 Dez. Wärmebereitstellung'!G68*I135</f>
        <v>#DIV/0!</v>
      </c>
      <c r="J183" s="61">
        <f>'2.2.2 Dez. Wärmebereitstellung'!H68*J135</f>
        <v>0</v>
      </c>
      <c r="K183" s="61">
        <f>'2.2.2 Dez. Wärmebereitstellung'!I68*K135</f>
        <v>0</v>
      </c>
      <c r="L183" s="61">
        <f>'2.2.2 Dez. Wärmebereitstellung'!J68*L135</f>
        <v>0</v>
      </c>
      <c r="M183" s="61">
        <f>'2.2.2 Dez. Wärmebereitstellung'!K68*M135</f>
        <v>0</v>
      </c>
      <c r="N183" s="61">
        <f>'2.2.2 Dez. Wärmebereitstellung'!L68*N135</f>
        <v>0</v>
      </c>
      <c r="O183" s="61">
        <f>'2.2.2 Dez. Wärmebereitstellung'!M68*O135</f>
        <v>0</v>
      </c>
      <c r="Q183"/>
      <c r="R183"/>
      <c r="S183"/>
      <c r="T183"/>
      <c r="U183"/>
      <c r="V183"/>
      <c r="W183"/>
    </row>
    <row r="184" spans="1:24" ht="16" thickTop="1" thickBot="1">
      <c r="A184" s="61"/>
      <c r="B184" s="61"/>
      <c r="C184" s="61" t="e">
        <f t="shared" si="20"/>
        <v>#DIV/0!</v>
      </c>
      <c r="D184" s="117" t="s">
        <v>39</v>
      </c>
      <c r="E184" s="61" t="s">
        <v>135</v>
      </c>
      <c r="F184" s="61" t="e">
        <f>'2.2.1 Dez. Wärmebereitstellung'!F91*F136</f>
        <v>#DIV/0!</v>
      </c>
      <c r="G184" s="61" t="e">
        <f>'2.2.1 Dez. Wärmebereitstellung'!G91*G136</f>
        <v>#DIV/0!</v>
      </c>
      <c r="H184" s="61" t="e">
        <f>'2.2.2 Dez. Wärmebereitstellung'!F69*H136</f>
        <v>#DIV/0!</v>
      </c>
      <c r="I184" s="61" t="e">
        <f>'2.2.2 Dez. Wärmebereitstellung'!G69*I136</f>
        <v>#DIV/0!</v>
      </c>
      <c r="J184" s="61">
        <f>'2.2.2 Dez. Wärmebereitstellung'!H69*J136</f>
        <v>0</v>
      </c>
      <c r="K184" s="61">
        <f>'2.2.2 Dez. Wärmebereitstellung'!I69*K136</f>
        <v>0</v>
      </c>
      <c r="L184" s="61">
        <f>'2.2.2 Dez. Wärmebereitstellung'!J69*L136</f>
        <v>0</v>
      </c>
      <c r="M184" s="61">
        <f>'2.2.2 Dez. Wärmebereitstellung'!K69*M136</f>
        <v>0</v>
      </c>
      <c r="N184" s="61">
        <f>'2.2.2 Dez. Wärmebereitstellung'!L69*N136</f>
        <v>0</v>
      </c>
      <c r="O184" s="61">
        <f>'2.2.2 Dez. Wärmebereitstellung'!M69*O136</f>
        <v>0</v>
      </c>
      <c r="Q184"/>
      <c r="R184"/>
      <c r="S184"/>
      <c r="T184"/>
      <c r="U184"/>
      <c r="V184"/>
      <c r="W184"/>
    </row>
    <row r="185" spans="1:24" ht="16" thickTop="1" thickBot="1">
      <c r="A185" s="61"/>
      <c r="B185" s="61"/>
      <c r="C185" s="61" t="e">
        <f t="shared" si="20"/>
        <v>#DIV/0!</v>
      </c>
      <c r="D185" s="117" t="s">
        <v>39</v>
      </c>
      <c r="E185" s="61" t="s">
        <v>136</v>
      </c>
      <c r="F185" s="61" t="e">
        <f>'2.2.1 Dez. Wärmebereitstellung'!F92*F137</f>
        <v>#DIV/0!</v>
      </c>
      <c r="G185" s="61" t="e">
        <f>'2.2.1 Dez. Wärmebereitstellung'!G92*G137</f>
        <v>#DIV/0!</v>
      </c>
      <c r="H185" s="61" t="e">
        <f>'2.2.2 Dez. Wärmebereitstellung'!F70*H137</f>
        <v>#DIV/0!</v>
      </c>
      <c r="I185" s="61" t="e">
        <f>'2.2.2 Dez. Wärmebereitstellung'!G70*I137</f>
        <v>#DIV/0!</v>
      </c>
      <c r="J185" s="61">
        <f>'2.2.2 Dez. Wärmebereitstellung'!H70*J137</f>
        <v>0</v>
      </c>
      <c r="K185" s="61">
        <f>'2.2.2 Dez. Wärmebereitstellung'!I70*K137</f>
        <v>0</v>
      </c>
      <c r="L185" s="61">
        <f>'2.2.2 Dez. Wärmebereitstellung'!J70*L137</f>
        <v>0</v>
      </c>
      <c r="M185" s="61">
        <f>'2.2.2 Dez. Wärmebereitstellung'!K70*M137</f>
        <v>0</v>
      </c>
      <c r="N185" s="61">
        <f>'2.2.2 Dez. Wärmebereitstellung'!L70*N137</f>
        <v>0</v>
      </c>
      <c r="O185" s="61">
        <f>'2.2.2 Dez. Wärmebereitstellung'!M70*O137</f>
        <v>0</v>
      </c>
      <c r="Q185"/>
      <c r="R185"/>
      <c r="S185"/>
      <c r="T185"/>
      <c r="U185"/>
      <c r="V185"/>
      <c r="W185"/>
    </row>
    <row r="186" spans="1:24" ht="16" thickTop="1" thickBot="1">
      <c r="A186" s="61"/>
      <c r="B186" s="61"/>
      <c r="C186" s="61" t="e">
        <f t="shared" si="20"/>
        <v>#DIV/0!</v>
      </c>
      <c r="D186" s="117" t="s">
        <v>39</v>
      </c>
      <c r="E186" s="61" t="s">
        <v>137</v>
      </c>
      <c r="F186" s="61" t="e">
        <f>'2.2.1 Dez. Wärmebereitstellung'!F93*F138</f>
        <v>#DIV/0!</v>
      </c>
      <c r="G186" s="61" t="e">
        <f>'2.2.1 Dez. Wärmebereitstellung'!G93*G138</f>
        <v>#DIV/0!</v>
      </c>
      <c r="H186" s="61" t="e">
        <f t="shared" ref="H186:O188" si="21">AB112*H138</f>
        <v>#DIV/0!</v>
      </c>
      <c r="I186" s="61" t="e">
        <f t="shared" si="21"/>
        <v>#DIV/0!</v>
      </c>
      <c r="J186" s="61">
        <f t="shared" si="21"/>
        <v>0</v>
      </c>
      <c r="K186" s="61">
        <f t="shared" si="21"/>
        <v>0</v>
      </c>
      <c r="L186" s="61">
        <f t="shared" si="21"/>
        <v>0</v>
      </c>
      <c r="M186" s="61">
        <f t="shared" si="21"/>
        <v>0</v>
      </c>
      <c r="N186" s="61">
        <f t="shared" si="21"/>
        <v>0</v>
      </c>
      <c r="O186" s="61">
        <f t="shared" si="21"/>
        <v>0</v>
      </c>
      <c r="Q186"/>
      <c r="R186"/>
      <c r="S186"/>
      <c r="T186"/>
      <c r="U186"/>
      <c r="V186"/>
      <c r="W186"/>
    </row>
    <row r="187" spans="1:24" ht="16" thickTop="1" thickBot="1">
      <c r="A187" s="61"/>
      <c r="B187" s="61"/>
      <c r="C187" s="61" t="e">
        <f t="shared" si="20"/>
        <v>#DIV/0!</v>
      </c>
      <c r="D187" s="117" t="s">
        <v>39</v>
      </c>
      <c r="E187" s="61" t="s">
        <v>138</v>
      </c>
      <c r="F187" s="61" t="e">
        <f>'2.2.1 Dez. Wärmebereitstellung'!F94*F139</f>
        <v>#DIV/0!</v>
      </c>
      <c r="G187" s="61" t="e">
        <f>'2.2.1 Dez. Wärmebereitstellung'!G94*G139</f>
        <v>#DIV/0!</v>
      </c>
      <c r="H187" s="61" t="e">
        <f t="shared" si="21"/>
        <v>#DIV/0!</v>
      </c>
      <c r="I187" s="61" t="e">
        <f t="shared" si="21"/>
        <v>#DIV/0!</v>
      </c>
      <c r="J187" s="61">
        <f t="shared" si="21"/>
        <v>0</v>
      </c>
      <c r="K187" s="61">
        <f t="shared" si="21"/>
        <v>0</v>
      </c>
      <c r="L187" s="61">
        <f t="shared" si="21"/>
        <v>0</v>
      </c>
      <c r="M187" s="61">
        <f t="shared" si="21"/>
        <v>0</v>
      </c>
      <c r="N187" s="61">
        <f t="shared" si="21"/>
        <v>0</v>
      </c>
      <c r="O187" s="61">
        <f t="shared" si="21"/>
        <v>0</v>
      </c>
      <c r="Q187"/>
      <c r="R187"/>
      <c r="S187"/>
      <c r="T187"/>
      <c r="U187"/>
      <c r="V187"/>
      <c r="W187"/>
    </row>
    <row r="188" spans="1:24" ht="16" thickTop="1" thickBot="1">
      <c r="A188" s="61"/>
      <c r="B188" s="61"/>
      <c r="C188" s="61" t="e">
        <f t="shared" si="20"/>
        <v>#DIV/0!</v>
      </c>
      <c r="D188" s="117" t="s">
        <v>39</v>
      </c>
      <c r="E188" s="61" t="s">
        <v>139</v>
      </c>
      <c r="F188" s="61" t="e">
        <f>'2.2.1 Dez. Wärmebereitstellung'!F95*F140</f>
        <v>#DIV/0!</v>
      </c>
      <c r="G188" s="61" t="e">
        <f>'2.2.1 Dez. Wärmebereitstellung'!G95*G140</f>
        <v>#DIV/0!</v>
      </c>
      <c r="H188" s="61" t="e">
        <f t="shared" si="21"/>
        <v>#DIV/0!</v>
      </c>
      <c r="I188" s="61" t="e">
        <f t="shared" si="21"/>
        <v>#DIV/0!</v>
      </c>
      <c r="J188" s="61">
        <f t="shared" si="21"/>
        <v>0</v>
      </c>
      <c r="K188" s="61">
        <f t="shared" si="21"/>
        <v>0</v>
      </c>
      <c r="L188" s="61">
        <f t="shared" si="21"/>
        <v>0</v>
      </c>
      <c r="M188" s="61">
        <f t="shared" si="21"/>
        <v>0</v>
      </c>
      <c r="N188" s="61">
        <f t="shared" si="21"/>
        <v>0</v>
      </c>
      <c r="O188" s="61">
        <f t="shared" si="21"/>
        <v>0</v>
      </c>
      <c r="Q188"/>
      <c r="R188"/>
      <c r="S188"/>
      <c r="T188"/>
      <c r="U188"/>
      <c r="V188"/>
      <c r="W188"/>
    </row>
    <row r="189" spans="1:24" ht="16" thickTop="1" thickBot="1">
      <c r="A189" s="61"/>
      <c r="B189" s="61"/>
      <c r="C189" s="61" t="e">
        <f t="shared" si="20"/>
        <v>#DIV/0!</v>
      </c>
      <c r="D189" s="117" t="s">
        <v>39</v>
      </c>
      <c r="E189" s="61" t="s">
        <v>140</v>
      </c>
      <c r="F189" s="61" t="e">
        <f>'2.2.1 Dez. Wärmebereitstellung'!F96*F141</f>
        <v>#DIV/0!</v>
      </c>
      <c r="G189" s="61" t="e">
        <f>'2.2.1 Dez. Wärmebereitstellung'!G96*G141</f>
        <v>#DIV/0!</v>
      </c>
      <c r="H189" s="61" t="e">
        <f>'2.2.2 Dez. Wärmebereitstellung'!F71*H141</f>
        <v>#DIV/0!</v>
      </c>
      <c r="I189" s="61" t="e">
        <f>'2.2.2 Dez. Wärmebereitstellung'!G71*I141</f>
        <v>#DIV/0!</v>
      </c>
      <c r="J189" s="61">
        <f>'2.2.2 Dez. Wärmebereitstellung'!H71*J141</f>
        <v>0</v>
      </c>
      <c r="K189" s="61">
        <f>'2.2.2 Dez. Wärmebereitstellung'!I71*K141</f>
        <v>0</v>
      </c>
      <c r="L189" s="61">
        <f>'2.2.2 Dez. Wärmebereitstellung'!J71*L141</f>
        <v>0</v>
      </c>
      <c r="M189" s="61">
        <f>'2.2.2 Dez. Wärmebereitstellung'!K71*M141</f>
        <v>0</v>
      </c>
      <c r="N189" s="61">
        <f>'2.2.2 Dez. Wärmebereitstellung'!L71*N141</f>
        <v>0</v>
      </c>
      <c r="O189" s="61">
        <f>'2.2.2 Dez. Wärmebereitstellung'!M71*O141</f>
        <v>0</v>
      </c>
      <c r="Q189"/>
      <c r="R189"/>
      <c r="S189"/>
      <c r="T189"/>
      <c r="U189"/>
      <c r="V189"/>
      <c r="W189"/>
    </row>
    <row r="190" spans="1:24" ht="16" thickTop="1" thickBot="1">
      <c r="A190" s="61"/>
      <c r="B190" s="61"/>
      <c r="C190" s="61" t="e">
        <f t="shared" si="20"/>
        <v>#DIV/0!</v>
      </c>
      <c r="D190" s="117" t="s">
        <v>39</v>
      </c>
      <c r="E190" s="61" t="s">
        <v>141</v>
      </c>
      <c r="F190" s="61" t="e">
        <f>'2.2.1 Dez. Wärmebereitstellung'!F97*F142</f>
        <v>#DIV/0!</v>
      </c>
      <c r="G190" s="61" t="e">
        <f>'2.2.1 Dez. Wärmebereitstellung'!G97*G142</f>
        <v>#DIV/0!</v>
      </c>
      <c r="H190" s="61" t="e">
        <f>'2.2.2 Dez. Wärmebereitstellung'!F72*H142</f>
        <v>#DIV/0!</v>
      </c>
      <c r="I190" s="61" t="e">
        <f>'2.2.2 Dez. Wärmebereitstellung'!G72*I142</f>
        <v>#DIV/0!</v>
      </c>
      <c r="J190" s="61">
        <f>'2.2.2 Dez. Wärmebereitstellung'!H72*J142</f>
        <v>0</v>
      </c>
      <c r="K190" s="61">
        <f>'2.2.2 Dez. Wärmebereitstellung'!I72*K142</f>
        <v>0</v>
      </c>
      <c r="L190" s="61">
        <f>'2.2.2 Dez. Wärmebereitstellung'!J72*L142</f>
        <v>0</v>
      </c>
      <c r="M190" s="61">
        <f>'2.2.2 Dez. Wärmebereitstellung'!K72*M142</f>
        <v>0</v>
      </c>
      <c r="N190" s="61">
        <f>'2.2.2 Dez. Wärmebereitstellung'!L72*N142</f>
        <v>0</v>
      </c>
      <c r="O190" s="61">
        <f>'2.2.2 Dez. Wärmebereitstellung'!M72*O142</f>
        <v>0</v>
      </c>
      <c r="Q190"/>
      <c r="R190"/>
      <c r="S190"/>
      <c r="T190"/>
      <c r="U190"/>
      <c r="V190"/>
      <c r="W190"/>
    </row>
    <row r="191" spans="1:24" ht="16" thickTop="1" thickBot="1">
      <c r="A191" s="61" t="e">
        <f>SUM(F183:O191)</f>
        <v>#DIV/0!</v>
      </c>
      <c r="B191" s="61" t="s">
        <v>201</v>
      </c>
      <c r="C191" s="61" t="e">
        <f t="shared" si="20"/>
        <v>#DIV/0!</v>
      </c>
      <c r="D191" s="117" t="s">
        <v>39</v>
      </c>
      <c r="E191" s="61" t="s">
        <v>142</v>
      </c>
      <c r="F191" s="61" t="e">
        <f>'2.2.1 Dez. Wärmebereitstellung'!F98*F143</f>
        <v>#DIV/0!</v>
      </c>
      <c r="G191" s="61" t="e">
        <f>'2.2.1 Dez. Wärmebereitstellung'!G98*G143</f>
        <v>#DIV/0!</v>
      </c>
      <c r="H191" s="61" t="e">
        <f>'2.2.2 Dez. Wärmebereitstellung'!F73*H143</f>
        <v>#DIV/0!</v>
      </c>
      <c r="I191" s="61" t="e">
        <f>'2.2.2 Dez. Wärmebereitstellung'!G73*I143</f>
        <v>#DIV/0!</v>
      </c>
      <c r="J191" s="61">
        <f>'2.2.2 Dez. Wärmebereitstellung'!H73*J143</f>
        <v>0</v>
      </c>
      <c r="K191" s="61">
        <f>'2.2.2 Dez. Wärmebereitstellung'!I73*K143</f>
        <v>0</v>
      </c>
      <c r="L191" s="61">
        <f>'2.2.2 Dez. Wärmebereitstellung'!J73*L143</f>
        <v>0</v>
      </c>
      <c r="M191" s="61">
        <f>'2.2.2 Dez. Wärmebereitstellung'!K73*M143</f>
        <v>0</v>
      </c>
      <c r="N191" s="61">
        <f>'2.2.2 Dez. Wärmebereitstellung'!L73*N143</f>
        <v>0</v>
      </c>
      <c r="O191" s="61">
        <f>'2.2.2 Dez. Wärmebereitstellung'!M73*O143</f>
        <v>0</v>
      </c>
      <c r="Q191"/>
      <c r="R191"/>
      <c r="S191"/>
      <c r="T191"/>
      <c r="U191"/>
      <c r="V191"/>
      <c r="W191"/>
    </row>
    <row r="192" spans="1:24" ht="16" thickTop="1" thickBot="1">
      <c r="A192" s="61"/>
      <c r="B192" s="61"/>
      <c r="C192" s="61"/>
      <c r="D192" s="61"/>
      <c r="E192" s="61"/>
      <c r="F192" s="61"/>
      <c r="G192" s="61"/>
      <c r="H192" s="61"/>
      <c r="I192" s="61"/>
      <c r="J192" s="61"/>
      <c r="K192" s="61"/>
      <c r="L192" s="61"/>
      <c r="M192" s="61"/>
      <c r="N192" s="61"/>
      <c r="O192" s="61"/>
      <c r="Q192"/>
      <c r="R192"/>
      <c r="S192"/>
      <c r="T192"/>
      <c r="U192"/>
      <c r="V192"/>
      <c r="W192"/>
      <c r="X192" s="86"/>
    </row>
    <row r="193" spans="1:24" ht="16" thickTop="1" thickBot="1">
      <c r="A193" s="61"/>
      <c r="B193" s="61"/>
      <c r="C193" s="61" t="s">
        <v>200</v>
      </c>
      <c r="D193" s="61"/>
      <c r="E193" s="116" t="s">
        <v>204</v>
      </c>
      <c r="F193" s="61"/>
      <c r="G193" s="61"/>
      <c r="H193" s="61"/>
      <c r="I193" s="61"/>
      <c r="J193" s="61"/>
      <c r="K193" s="61"/>
      <c r="L193" s="61"/>
      <c r="M193" s="61"/>
      <c r="N193" s="61"/>
      <c r="O193" s="61"/>
      <c r="Q193"/>
      <c r="R193"/>
      <c r="S193"/>
      <c r="T193"/>
      <c r="U193"/>
      <c r="V193"/>
      <c r="W193"/>
      <c r="X193" s="86"/>
    </row>
    <row r="194" spans="1:24" ht="16" thickTop="1" thickBot="1">
      <c r="A194" s="61"/>
      <c r="B194" s="61"/>
      <c r="C194" s="61" t="e">
        <f t="shared" ref="C194:C202" si="22">SUM(F194:O194)</f>
        <v>#DIV/0!</v>
      </c>
      <c r="D194" s="117" t="s">
        <v>42</v>
      </c>
      <c r="E194" s="61" t="s">
        <v>134</v>
      </c>
      <c r="F194" s="61" t="e">
        <f>F135*'2.2.1 Dez. Wärmebereitstellung'!F120</f>
        <v>#DIV/0!</v>
      </c>
      <c r="G194" s="61" t="e">
        <f>G135*'2.2.1 Dez. Wärmebereitstellung'!G120</f>
        <v>#DIV/0!</v>
      </c>
      <c r="H194" s="61" t="e">
        <f>H135*'2.2.2 Dez. Wärmebereitstellung'!F89</f>
        <v>#DIV/0!</v>
      </c>
      <c r="I194" s="61" t="e">
        <f>I135*'2.2.2 Dez. Wärmebereitstellung'!G89</f>
        <v>#DIV/0!</v>
      </c>
      <c r="J194" s="61">
        <f>J135*'2.2.2 Dez. Wärmebereitstellung'!H89</f>
        <v>0</v>
      </c>
      <c r="K194" s="61">
        <f>K135*'2.2.2 Dez. Wärmebereitstellung'!I89</f>
        <v>0</v>
      </c>
      <c r="L194" s="61">
        <f>L135*'2.2.2 Dez. Wärmebereitstellung'!J89</f>
        <v>0</v>
      </c>
      <c r="M194" s="61">
        <f>M135*'2.2.2 Dez. Wärmebereitstellung'!K89</f>
        <v>0</v>
      </c>
      <c r="N194" s="61">
        <f>N135*'2.2.2 Dez. Wärmebereitstellung'!L89</f>
        <v>0</v>
      </c>
      <c r="O194" s="61">
        <f>O135*'2.2.2 Dez. Wärmebereitstellung'!M89</f>
        <v>0</v>
      </c>
      <c r="Q194"/>
      <c r="R194"/>
      <c r="S194"/>
      <c r="T194"/>
      <c r="U194"/>
      <c r="V194"/>
      <c r="W194"/>
      <c r="X194" s="86"/>
    </row>
    <row r="195" spans="1:24" ht="16" thickTop="1" thickBot="1">
      <c r="A195" s="61"/>
      <c r="B195" s="61"/>
      <c r="C195" s="61" t="e">
        <f t="shared" si="22"/>
        <v>#DIV/0!</v>
      </c>
      <c r="D195" s="117" t="s">
        <v>42</v>
      </c>
      <c r="E195" s="61" t="s">
        <v>135</v>
      </c>
      <c r="F195" s="61" t="e">
        <f>F136*'2.2.1 Dez. Wärmebereitstellung'!F121</f>
        <v>#DIV/0!</v>
      </c>
      <c r="G195" s="61" t="e">
        <f>G136*'2.2.1 Dez. Wärmebereitstellung'!G121</f>
        <v>#DIV/0!</v>
      </c>
      <c r="H195" s="61" t="e">
        <f>H136*'2.2.2 Dez. Wärmebereitstellung'!F90</f>
        <v>#DIV/0!</v>
      </c>
      <c r="I195" s="61" t="e">
        <f>I136*'2.2.2 Dez. Wärmebereitstellung'!G90</f>
        <v>#DIV/0!</v>
      </c>
      <c r="J195" s="61">
        <f>J136*'2.2.2 Dez. Wärmebereitstellung'!H90</f>
        <v>0</v>
      </c>
      <c r="K195" s="61">
        <f>K136*'2.2.2 Dez. Wärmebereitstellung'!I90</f>
        <v>0</v>
      </c>
      <c r="L195" s="61">
        <f>L136*'2.2.2 Dez. Wärmebereitstellung'!J90</f>
        <v>0</v>
      </c>
      <c r="M195" s="61">
        <f>M136*'2.2.2 Dez. Wärmebereitstellung'!K90</f>
        <v>0</v>
      </c>
      <c r="N195" s="61">
        <f>N136*'2.2.2 Dez. Wärmebereitstellung'!L90</f>
        <v>0</v>
      </c>
      <c r="O195" s="61">
        <f>O136*'2.2.2 Dez. Wärmebereitstellung'!M90</f>
        <v>0</v>
      </c>
      <c r="Q195"/>
      <c r="R195"/>
      <c r="S195"/>
      <c r="T195"/>
      <c r="U195"/>
      <c r="V195"/>
      <c r="W195"/>
      <c r="X195" s="86"/>
    </row>
    <row r="196" spans="1:24" ht="16" thickTop="1" thickBot="1">
      <c r="A196" s="61"/>
      <c r="B196" s="61"/>
      <c r="C196" s="61" t="e">
        <f t="shared" si="22"/>
        <v>#DIV/0!</v>
      </c>
      <c r="D196" s="117" t="s">
        <v>42</v>
      </c>
      <c r="E196" s="61" t="s">
        <v>136</v>
      </c>
      <c r="F196" s="61" t="e">
        <f>F137*'2.2.1 Dez. Wärmebereitstellung'!F122</f>
        <v>#DIV/0!</v>
      </c>
      <c r="G196" s="61" t="e">
        <f>G137*'2.2.1 Dez. Wärmebereitstellung'!G122</f>
        <v>#DIV/0!</v>
      </c>
      <c r="H196" s="61" t="e">
        <f>H137*'2.2.2 Dez. Wärmebereitstellung'!F91</f>
        <v>#DIV/0!</v>
      </c>
      <c r="I196" s="61" t="e">
        <f>I137*'2.2.2 Dez. Wärmebereitstellung'!G91</f>
        <v>#DIV/0!</v>
      </c>
      <c r="J196" s="61">
        <f>J137*'2.2.2 Dez. Wärmebereitstellung'!H91</f>
        <v>0</v>
      </c>
      <c r="K196" s="61">
        <f>K137*'2.2.2 Dez. Wärmebereitstellung'!I91</f>
        <v>0</v>
      </c>
      <c r="L196" s="61">
        <f>L137*'2.2.2 Dez. Wärmebereitstellung'!J91</f>
        <v>0</v>
      </c>
      <c r="M196" s="61">
        <f>M137*'2.2.2 Dez. Wärmebereitstellung'!K91</f>
        <v>0</v>
      </c>
      <c r="N196" s="61">
        <f>N137*'2.2.2 Dez. Wärmebereitstellung'!L91</f>
        <v>0</v>
      </c>
      <c r="O196" s="61">
        <f>O137*'2.2.2 Dez. Wärmebereitstellung'!M91</f>
        <v>0</v>
      </c>
      <c r="Q196"/>
      <c r="R196"/>
      <c r="S196"/>
      <c r="T196"/>
      <c r="U196"/>
      <c r="V196"/>
      <c r="W196"/>
      <c r="X196" s="86"/>
    </row>
    <row r="197" spans="1:24" ht="16" thickTop="1" thickBot="1">
      <c r="A197" s="61"/>
      <c r="B197" s="61"/>
      <c r="C197" s="61" t="e">
        <f t="shared" si="22"/>
        <v>#DIV/0!</v>
      </c>
      <c r="D197" s="117" t="s">
        <v>42</v>
      </c>
      <c r="E197" s="61" t="s">
        <v>137</v>
      </c>
      <c r="F197" s="61" t="e">
        <f>F138*'2.2.1 Dez. Wärmebereitstellung'!F123</f>
        <v>#DIV/0!</v>
      </c>
      <c r="G197" s="61" t="e">
        <f>G138*'2.2.1 Dez. Wärmebereitstellung'!G123</f>
        <v>#DIV/0!</v>
      </c>
      <c r="H197" s="61" t="e">
        <f t="shared" ref="H197:O198" si="23">H138*AB142</f>
        <v>#DIV/0!</v>
      </c>
      <c r="I197" s="61" t="e">
        <f t="shared" si="23"/>
        <v>#DIV/0!</v>
      </c>
      <c r="J197" s="61">
        <f t="shared" si="23"/>
        <v>0</v>
      </c>
      <c r="K197" s="61">
        <f t="shared" si="23"/>
        <v>0</v>
      </c>
      <c r="L197" s="61">
        <f t="shared" si="23"/>
        <v>0</v>
      </c>
      <c r="M197" s="61">
        <f t="shared" si="23"/>
        <v>0</v>
      </c>
      <c r="N197" s="61">
        <f t="shared" si="23"/>
        <v>0</v>
      </c>
      <c r="O197" s="61">
        <f t="shared" si="23"/>
        <v>0</v>
      </c>
      <c r="Q197"/>
      <c r="R197"/>
      <c r="S197"/>
      <c r="T197"/>
      <c r="U197"/>
      <c r="V197"/>
      <c r="W197"/>
    </row>
    <row r="198" spans="1:24" ht="16" thickTop="1" thickBot="1">
      <c r="A198" s="61"/>
      <c r="B198" s="61"/>
      <c r="C198" s="61" t="e">
        <f t="shared" si="22"/>
        <v>#DIV/0!</v>
      </c>
      <c r="D198" s="117" t="s">
        <v>42</v>
      </c>
      <c r="E198" s="61" t="s">
        <v>138</v>
      </c>
      <c r="F198" s="61" t="e">
        <f>F139*'2.2.1 Dez. Wärmebereitstellung'!F124</f>
        <v>#DIV/0!</v>
      </c>
      <c r="G198" s="61" t="e">
        <f>G139*'2.2.1 Dez. Wärmebereitstellung'!G124</f>
        <v>#DIV/0!</v>
      </c>
      <c r="H198" s="61" t="e">
        <f t="shared" si="23"/>
        <v>#DIV/0!</v>
      </c>
      <c r="I198" s="61" t="e">
        <f t="shared" si="23"/>
        <v>#DIV/0!</v>
      </c>
      <c r="J198" s="61">
        <f t="shared" si="23"/>
        <v>0</v>
      </c>
      <c r="K198" s="61">
        <f t="shared" si="23"/>
        <v>0</v>
      </c>
      <c r="L198" s="61">
        <f t="shared" si="23"/>
        <v>0</v>
      </c>
      <c r="M198" s="61">
        <f t="shared" si="23"/>
        <v>0</v>
      </c>
      <c r="N198" s="61">
        <f t="shared" si="23"/>
        <v>0</v>
      </c>
      <c r="O198" s="61">
        <f t="shared" si="23"/>
        <v>0</v>
      </c>
      <c r="Q198"/>
      <c r="R198"/>
      <c r="S198"/>
      <c r="T198"/>
      <c r="U198"/>
      <c r="V198"/>
      <c r="W198"/>
    </row>
    <row r="199" spans="1:24" ht="16" thickTop="1" thickBot="1">
      <c r="A199" s="61"/>
      <c r="B199" s="61"/>
      <c r="C199" s="61" t="e">
        <f t="shared" si="22"/>
        <v>#DIV/0!</v>
      </c>
      <c r="D199" s="117" t="s">
        <v>42</v>
      </c>
      <c r="E199" s="61" t="s">
        <v>139</v>
      </c>
      <c r="F199" s="61" t="e">
        <f>F140*'2.2.1 Dez. Wärmebereitstellung'!F125</f>
        <v>#DIV/0!</v>
      </c>
      <c r="G199" s="61" t="e">
        <f>G140*'2.2.1 Dez. Wärmebereitstellung'!G125*G$99/$E$99</f>
        <v>#DIV/0!</v>
      </c>
      <c r="H199" s="61" t="e">
        <f t="shared" ref="H199:O199" si="24">H140*AB144*H$99/$E$99</f>
        <v>#DIV/0!</v>
      </c>
      <c r="I199" s="61" t="e">
        <f t="shared" si="24"/>
        <v>#DIV/0!</v>
      </c>
      <c r="J199" s="61">
        <f t="shared" si="24"/>
        <v>0</v>
      </c>
      <c r="K199" s="61">
        <f t="shared" si="24"/>
        <v>0</v>
      </c>
      <c r="L199" s="61">
        <f t="shared" si="24"/>
        <v>0</v>
      </c>
      <c r="M199" s="61">
        <f t="shared" si="24"/>
        <v>0</v>
      </c>
      <c r="N199" s="61">
        <f t="shared" si="24"/>
        <v>0</v>
      </c>
      <c r="O199" s="61">
        <f t="shared" si="24"/>
        <v>0</v>
      </c>
      <c r="Q199"/>
      <c r="R199"/>
      <c r="S199"/>
      <c r="T199"/>
      <c r="U199"/>
      <c r="V199"/>
      <c r="W199"/>
    </row>
    <row r="200" spans="1:24" ht="16" thickTop="1" thickBot="1">
      <c r="A200" s="61"/>
      <c r="B200" s="61"/>
      <c r="C200" s="61" t="e">
        <f t="shared" si="22"/>
        <v>#DIV/0!</v>
      </c>
      <c r="D200" s="117" t="s">
        <v>42</v>
      </c>
      <c r="E200" s="61" t="s">
        <v>140</v>
      </c>
      <c r="F200" s="61" t="e">
        <f>F141*'2.2.1 Dez. Wärmebereitstellung'!F126</f>
        <v>#DIV/0!</v>
      </c>
      <c r="G200" s="61" t="e">
        <f>G141*'2.2.1 Dez. Wärmebereitstellung'!G126*G$99/$E$99</f>
        <v>#DIV/0!</v>
      </c>
      <c r="H200" s="61" t="e">
        <f>H141*'2.2.2 Dez. Wärmebereitstellung'!F92*H$99/$E$99</f>
        <v>#DIV/0!</v>
      </c>
      <c r="I200" s="61" t="e">
        <f>I141*'2.2.2 Dez. Wärmebereitstellung'!G92*I$99/$E$99</f>
        <v>#DIV/0!</v>
      </c>
      <c r="J200" s="61">
        <f>J141*'2.2.2 Dez. Wärmebereitstellung'!H92*J$99/$E$99</f>
        <v>0</v>
      </c>
      <c r="K200" s="61">
        <f>K141*'2.2.2 Dez. Wärmebereitstellung'!I92*K$99/$E$99</f>
        <v>0</v>
      </c>
      <c r="L200" s="61">
        <f>L141*'2.2.2 Dez. Wärmebereitstellung'!J92*L$99/$E$99</f>
        <v>0</v>
      </c>
      <c r="M200" s="61">
        <f>M141*'2.2.2 Dez. Wärmebereitstellung'!K92*M$99/$E$99</f>
        <v>0</v>
      </c>
      <c r="N200" s="61">
        <f>N141*'2.2.2 Dez. Wärmebereitstellung'!L92*N$99/$E$99</f>
        <v>0</v>
      </c>
      <c r="O200" s="61">
        <f>O141*'2.2.2 Dez. Wärmebereitstellung'!M92*O$99/$E$99</f>
        <v>0</v>
      </c>
      <c r="Q200"/>
      <c r="R200"/>
      <c r="S200"/>
      <c r="T200"/>
      <c r="U200"/>
      <c r="V200"/>
      <c r="W200"/>
    </row>
    <row r="201" spans="1:24" ht="16" thickTop="1" thickBot="1">
      <c r="A201" s="61"/>
      <c r="B201" s="61"/>
      <c r="C201" s="61" t="e">
        <f t="shared" si="22"/>
        <v>#DIV/0!</v>
      </c>
      <c r="D201" s="117" t="s">
        <v>42</v>
      </c>
      <c r="E201" s="61" t="s">
        <v>141</v>
      </c>
      <c r="F201" s="61" t="e">
        <f>F142*'2.2.1 Dez. Wärmebereitstellung'!F127</f>
        <v>#DIV/0!</v>
      </c>
      <c r="G201" s="61" t="e">
        <f>G142*'2.2.1 Dez. Wärmebereitstellung'!G127*G$99/$E$99</f>
        <v>#DIV/0!</v>
      </c>
      <c r="H201" s="61" t="e">
        <f>H142*'2.2.2 Dez. Wärmebereitstellung'!F93*H$99/$E$99</f>
        <v>#DIV/0!</v>
      </c>
      <c r="I201" s="61" t="e">
        <f>I142*'2.2.2 Dez. Wärmebereitstellung'!G93*I$99/$E$99</f>
        <v>#DIV/0!</v>
      </c>
      <c r="J201" s="61">
        <f>J142*'2.2.2 Dez. Wärmebereitstellung'!H93*J$99/$E$99</f>
        <v>0</v>
      </c>
      <c r="K201" s="61">
        <f>K142*'2.2.2 Dez. Wärmebereitstellung'!I93*K$99/$E$99</f>
        <v>0</v>
      </c>
      <c r="L201" s="61">
        <f>L142*'2.2.2 Dez. Wärmebereitstellung'!J93*L$99/$E$99</f>
        <v>0</v>
      </c>
      <c r="M201" s="61">
        <f>M142*'2.2.2 Dez. Wärmebereitstellung'!K93*M$99/$E$99</f>
        <v>0</v>
      </c>
      <c r="N201" s="61">
        <f>N142*'2.2.2 Dez. Wärmebereitstellung'!L93*N$99/$E$99</f>
        <v>0</v>
      </c>
      <c r="O201" s="61">
        <f>O142*'2.2.2 Dez. Wärmebereitstellung'!M93*O$99/$E$99</f>
        <v>0</v>
      </c>
      <c r="Q201"/>
      <c r="R201"/>
      <c r="S201"/>
      <c r="T201"/>
      <c r="U201"/>
      <c r="V201"/>
      <c r="W201"/>
    </row>
    <row r="202" spans="1:24" ht="16" thickTop="1" thickBot="1">
      <c r="A202" s="61" t="e">
        <f>SUM(F194:O202)</f>
        <v>#DIV/0!</v>
      </c>
      <c r="B202" s="61" t="s">
        <v>201</v>
      </c>
      <c r="C202" s="61" t="e">
        <f t="shared" si="22"/>
        <v>#DIV/0!</v>
      </c>
      <c r="D202" s="117" t="s">
        <v>42</v>
      </c>
      <c r="E202" s="61" t="s">
        <v>142</v>
      </c>
      <c r="F202" s="61" t="e">
        <f>F143*'2.2.1 Dez. Wärmebereitstellung'!F128</f>
        <v>#DIV/0!</v>
      </c>
      <c r="G202" s="61" t="e">
        <f>G143*'2.2.1 Dez. Wärmebereitstellung'!G128*G$99/$E$99</f>
        <v>#DIV/0!</v>
      </c>
      <c r="H202" s="61" t="e">
        <f>H143*'2.2.2 Dez. Wärmebereitstellung'!F94*H$99/$E$99</f>
        <v>#DIV/0!</v>
      </c>
      <c r="I202" s="61" t="e">
        <f>I143*'2.2.2 Dez. Wärmebereitstellung'!G94*I$99/$E$99</f>
        <v>#DIV/0!</v>
      </c>
      <c r="J202" s="61">
        <f>J143*'2.2.2 Dez. Wärmebereitstellung'!H94*J$99/$E$99</f>
        <v>0</v>
      </c>
      <c r="K202" s="61">
        <f>K143*'2.2.2 Dez. Wärmebereitstellung'!I94*K$99/$E$99</f>
        <v>0</v>
      </c>
      <c r="L202" s="61">
        <f>L143*'2.2.2 Dez. Wärmebereitstellung'!J94*L$99/$E$99</f>
        <v>0</v>
      </c>
      <c r="M202" s="61">
        <f>M143*'2.2.2 Dez. Wärmebereitstellung'!K94*M$99/$E$99</f>
        <v>0</v>
      </c>
      <c r="N202" s="61">
        <f>N143*'2.2.2 Dez. Wärmebereitstellung'!L94*N$99/$E$99</f>
        <v>0</v>
      </c>
      <c r="O202" s="61">
        <f>O143*'2.2.2 Dez. Wärmebereitstellung'!M94*O$99/$E$99</f>
        <v>0</v>
      </c>
      <c r="Q202"/>
      <c r="R202"/>
      <c r="S202"/>
      <c r="T202"/>
      <c r="U202"/>
      <c r="V202"/>
      <c r="W202"/>
    </row>
    <row r="203" spans="1:24" ht="16" thickTop="1" thickBot="1">
      <c r="A203" s="61"/>
      <c r="B203" s="61"/>
      <c r="C203" s="61"/>
      <c r="D203" s="61"/>
      <c r="E203" s="61"/>
      <c r="F203" s="61"/>
      <c r="G203" s="61"/>
      <c r="H203" s="61"/>
      <c r="I203" s="61"/>
      <c r="J203" s="61"/>
      <c r="K203" s="61"/>
      <c r="L203" s="61"/>
      <c r="M203" s="61"/>
      <c r="N203" s="61"/>
      <c r="O203" s="61"/>
      <c r="Q203"/>
      <c r="R203"/>
      <c r="S203"/>
      <c r="T203"/>
      <c r="U203"/>
      <c r="V203"/>
      <c r="W203"/>
    </row>
    <row r="204" spans="1:24" ht="16" thickTop="1" thickBot="1">
      <c r="A204" s="61"/>
      <c r="B204" s="61"/>
      <c r="C204" s="61" t="s">
        <v>200</v>
      </c>
      <c r="D204" s="61"/>
      <c r="E204" s="116" t="s">
        <v>203</v>
      </c>
      <c r="F204" s="61"/>
      <c r="G204" s="61"/>
      <c r="H204" s="61"/>
      <c r="I204" s="61"/>
      <c r="J204" s="61"/>
      <c r="K204" s="61"/>
      <c r="L204" s="61"/>
      <c r="M204" s="61"/>
      <c r="N204" s="61"/>
      <c r="O204" s="61"/>
      <c r="Q204"/>
      <c r="R204"/>
      <c r="S204"/>
      <c r="T204"/>
      <c r="U204"/>
      <c r="V204"/>
      <c r="W204"/>
    </row>
    <row r="205" spans="1:24" ht="16" thickTop="1" thickBot="1">
      <c r="A205" s="61"/>
      <c r="B205" s="61"/>
      <c r="C205" s="61" t="e">
        <f t="shared" ref="C205:C213" si="25">SUM(F205:O205)</f>
        <v>#DIV/0!</v>
      </c>
      <c r="D205" s="117" t="s">
        <v>40</v>
      </c>
      <c r="E205" s="61" t="s">
        <v>134</v>
      </c>
      <c r="F205" s="61" t="e">
        <f>'2.2.1 Dez. Wärmebereitstellung'!F70*F135</f>
        <v>#DIV/0!</v>
      </c>
      <c r="G205" s="61" t="e">
        <f>'2.2.1 Dez. Wärmebereitstellung'!G70*G135</f>
        <v>#DIV/0!</v>
      </c>
      <c r="H205" s="61" t="e">
        <f>'2.2.2 Dez. Wärmebereitstellung'!F54*H135</f>
        <v>#DIV/0!</v>
      </c>
      <c r="I205" s="61" t="e">
        <f>'2.2.2 Dez. Wärmebereitstellung'!G54*I135</f>
        <v>#DIV/0!</v>
      </c>
      <c r="J205" s="61">
        <f>'2.2.2 Dez. Wärmebereitstellung'!H54*J135</f>
        <v>0</v>
      </c>
      <c r="K205" s="61">
        <f>'2.2.2 Dez. Wärmebereitstellung'!I54*K135</f>
        <v>0</v>
      </c>
      <c r="L205" s="61">
        <f>'2.2.2 Dez. Wärmebereitstellung'!J54*L135</f>
        <v>0</v>
      </c>
      <c r="M205" s="61">
        <f>'2.2.2 Dez. Wärmebereitstellung'!K54*M135</f>
        <v>0</v>
      </c>
      <c r="N205" s="61">
        <f>'2.2.2 Dez. Wärmebereitstellung'!L54*N135</f>
        <v>0</v>
      </c>
      <c r="O205" s="61">
        <f>'2.2.2 Dez. Wärmebereitstellung'!M54*O135</f>
        <v>0</v>
      </c>
      <c r="Q205"/>
      <c r="R205"/>
      <c r="S205"/>
      <c r="T205"/>
      <c r="U205"/>
      <c r="V205"/>
      <c r="W205"/>
    </row>
    <row r="206" spans="1:24" ht="16" thickTop="1" thickBot="1">
      <c r="A206" s="61"/>
      <c r="B206" s="61"/>
      <c r="C206" s="61" t="e">
        <f t="shared" si="25"/>
        <v>#DIV/0!</v>
      </c>
      <c r="D206" s="117" t="s">
        <v>40</v>
      </c>
      <c r="E206" s="61" t="s">
        <v>135</v>
      </c>
      <c r="F206" s="61" t="e">
        <f>'2.2.1 Dez. Wärmebereitstellung'!F71*F136</f>
        <v>#DIV/0!</v>
      </c>
      <c r="G206" s="61" t="e">
        <f>'2.2.1 Dez. Wärmebereitstellung'!G71*G136</f>
        <v>#DIV/0!</v>
      </c>
      <c r="H206" s="61" t="e">
        <f>'2.2.2 Dez. Wärmebereitstellung'!F55*H136</f>
        <v>#DIV/0!</v>
      </c>
      <c r="I206" s="61" t="e">
        <f>'2.2.2 Dez. Wärmebereitstellung'!G55*I136</f>
        <v>#DIV/0!</v>
      </c>
      <c r="J206" s="61">
        <f>'2.2.2 Dez. Wärmebereitstellung'!H55*J136</f>
        <v>0</v>
      </c>
      <c r="K206" s="61">
        <f>'2.2.2 Dez. Wärmebereitstellung'!I55*K136</f>
        <v>0</v>
      </c>
      <c r="L206" s="61">
        <f>'2.2.2 Dez. Wärmebereitstellung'!J55*L136</f>
        <v>0</v>
      </c>
      <c r="M206" s="61">
        <f>'2.2.2 Dez. Wärmebereitstellung'!K55*M136</f>
        <v>0</v>
      </c>
      <c r="N206" s="61">
        <f>'2.2.2 Dez. Wärmebereitstellung'!L55*N136</f>
        <v>0</v>
      </c>
      <c r="O206" s="61">
        <f>'2.2.2 Dez. Wärmebereitstellung'!M55*O136</f>
        <v>0</v>
      </c>
      <c r="Q206"/>
      <c r="R206"/>
      <c r="S206"/>
      <c r="T206"/>
      <c r="U206"/>
      <c r="V206"/>
      <c r="W206"/>
    </row>
    <row r="207" spans="1:24" ht="16" thickTop="1" thickBot="1">
      <c r="A207" s="61"/>
      <c r="B207" s="61"/>
      <c r="C207" s="61" t="e">
        <f t="shared" si="25"/>
        <v>#DIV/0!</v>
      </c>
      <c r="D207" s="117" t="s">
        <v>40</v>
      </c>
      <c r="E207" s="61" t="s">
        <v>136</v>
      </c>
      <c r="F207" s="61" t="e">
        <f>'2.2.1 Dez. Wärmebereitstellung'!F72*F137</f>
        <v>#DIV/0!</v>
      </c>
      <c r="G207" s="61" t="e">
        <f>'2.2.1 Dez. Wärmebereitstellung'!G72*G137</f>
        <v>#DIV/0!</v>
      </c>
      <c r="H207" s="61" t="e">
        <f>'2.2.2 Dez. Wärmebereitstellung'!F56*H137</f>
        <v>#DIV/0!</v>
      </c>
      <c r="I207" s="61" t="e">
        <f>'2.2.2 Dez. Wärmebereitstellung'!G56*I137</f>
        <v>#DIV/0!</v>
      </c>
      <c r="J207" s="61">
        <f>'2.2.2 Dez. Wärmebereitstellung'!H56*J137</f>
        <v>0</v>
      </c>
      <c r="K207" s="61">
        <f>'2.2.2 Dez. Wärmebereitstellung'!I56*K137</f>
        <v>0</v>
      </c>
      <c r="L207" s="61">
        <f>'2.2.2 Dez. Wärmebereitstellung'!J56*L137</f>
        <v>0</v>
      </c>
      <c r="M207" s="61">
        <f>'2.2.2 Dez. Wärmebereitstellung'!K56*M137</f>
        <v>0</v>
      </c>
      <c r="N207" s="61">
        <f>'2.2.2 Dez. Wärmebereitstellung'!L56*N137</f>
        <v>0</v>
      </c>
      <c r="O207" s="61">
        <f>'2.2.2 Dez. Wärmebereitstellung'!M56*O137</f>
        <v>0</v>
      </c>
      <c r="Q207"/>
      <c r="R207"/>
      <c r="S207"/>
      <c r="T207"/>
      <c r="U207"/>
      <c r="V207"/>
      <c r="W207"/>
    </row>
    <row r="208" spans="1:24" ht="16" thickTop="1" thickBot="1">
      <c r="A208" s="61"/>
      <c r="B208" s="61"/>
      <c r="C208" s="61" t="e">
        <f t="shared" si="25"/>
        <v>#DIV/0!</v>
      </c>
      <c r="D208" s="117" t="s">
        <v>40</v>
      </c>
      <c r="E208" s="61" t="s">
        <v>137</v>
      </c>
      <c r="F208" s="61" t="e">
        <f>'2.2.1 Dez. Wärmebereitstellung'!F73*F138</f>
        <v>#DIV/0!</v>
      </c>
      <c r="G208" s="61" t="e">
        <f>'2.2.1 Dez. Wärmebereitstellung'!G73*G138</f>
        <v>#DIV/0!</v>
      </c>
      <c r="H208" s="61" t="e">
        <f t="shared" ref="H208:O210" si="26">AB92*H138</f>
        <v>#DIV/0!</v>
      </c>
      <c r="I208" s="61" t="e">
        <f t="shared" si="26"/>
        <v>#DIV/0!</v>
      </c>
      <c r="J208" s="61">
        <f t="shared" si="26"/>
        <v>0</v>
      </c>
      <c r="K208" s="61">
        <f t="shared" si="26"/>
        <v>0</v>
      </c>
      <c r="L208" s="61">
        <f t="shared" si="26"/>
        <v>0</v>
      </c>
      <c r="M208" s="61">
        <f t="shared" si="26"/>
        <v>0</v>
      </c>
      <c r="N208" s="61">
        <f t="shared" si="26"/>
        <v>0</v>
      </c>
      <c r="O208" s="61">
        <f t="shared" si="26"/>
        <v>0</v>
      </c>
      <c r="Q208"/>
      <c r="R208"/>
      <c r="S208"/>
      <c r="T208"/>
      <c r="U208"/>
      <c r="V208"/>
      <c r="W208"/>
    </row>
    <row r="209" spans="1:23" ht="16" thickTop="1" thickBot="1">
      <c r="A209" s="61"/>
      <c r="B209" s="61"/>
      <c r="C209" s="61" t="e">
        <f t="shared" si="25"/>
        <v>#DIV/0!</v>
      </c>
      <c r="D209" s="117" t="s">
        <v>40</v>
      </c>
      <c r="E209" s="61" t="s">
        <v>138</v>
      </c>
      <c r="F209" s="61" t="e">
        <f>'2.2.1 Dez. Wärmebereitstellung'!F74*F139</f>
        <v>#DIV/0!</v>
      </c>
      <c r="G209" s="61" t="e">
        <f>'2.2.1 Dez. Wärmebereitstellung'!G74*G139</f>
        <v>#DIV/0!</v>
      </c>
      <c r="H209" s="61" t="e">
        <f t="shared" si="26"/>
        <v>#DIV/0!</v>
      </c>
      <c r="I209" s="61" t="e">
        <f t="shared" si="26"/>
        <v>#DIV/0!</v>
      </c>
      <c r="J209" s="61">
        <f t="shared" si="26"/>
        <v>0</v>
      </c>
      <c r="K209" s="61">
        <f t="shared" si="26"/>
        <v>0</v>
      </c>
      <c r="L209" s="61">
        <f t="shared" si="26"/>
        <v>0</v>
      </c>
      <c r="M209" s="61">
        <f t="shared" si="26"/>
        <v>0</v>
      </c>
      <c r="N209" s="61">
        <f t="shared" si="26"/>
        <v>0</v>
      </c>
      <c r="O209" s="61">
        <f t="shared" si="26"/>
        <v>0</v>
      </c>
      <c r="Q209"/>
      <c r="R209"/>
      <c r="S209"/>
      <c r="T209"/>
      <c r="U209"/>
      <c r="V209"/>
      <c r="W209"/>
    </row>
    <row r="210" spans="1:23" ht="16" thickTop="1" thickBot="1">
      <c r="A210" s="61"/>
      <c r="B210" s="61"/>
      <c r="C210" s="61" t="e">
        <f t="shared" si="25"/>
        <v>#DIV/0!</v>
      </c>
      <c r="D210" s="117" t="s">
        <v>40</v>
      </c>
      <c r="E210" s="61" t="s">
        <v>139</v>
      </c>
      <c r="F210" s="61" t="e">
        <f>'2.2.1 Dez. Wärmebereitstellung'!F75*F140</f>
        <v>#DIV/0!</v>
      </c>
      <c r="G210" s="61" t="e">
        <f>'2.2.1 Dez. Wärmebereitstellung'!G75*G140</f>
        <v>#DIV/0!</v>
      </c>
      <c r="H210" s="61" t="e">
        <f t="shared" si="26"/>
        <v>#DIV/0!</v>
      </c>
      <c r="I210" s="61" t="e">
        <f t="shared" si="26"/>
        <v>#DIV/0!</v>
      </c>
      <c r="J210" s="61">
        <f t="shared" si="26"/>
        <v>0</v>
      </c>
      <c r="K210" s="61">
        <f t="shared" si="26"/>
        <v>0</v>
      </c>
      <c r="L210" s="61">
        <f t="shared" si="26"/>
        <v>0</v>
      </c>
      <c r="M210" s="61">
        <f t="shared" si="26"/>
        <v>0</v>
      </c>
      <c r="N210" s="61">
        <f t="shared" si="26"/>
        <v>0</v>
      </c>
      <c r="O210" s="61">
        <f t="shared" si="26"/>
        <v>0</v>
      </c>
      <c r="Q210"/>
      <c r="R210"/>
      <c r="S210"/>
      <c r="T210"/>
      <c r="U210"/>
      <c r="V210"/>
      <c r="W210"/>
    </row>
    <row r="211" spans="1:23" ht="16" thickTop="1" thickBot="1">
      <c r="A211" s="61"/>
      <c r="B211" s="61"/>
      <c r="C211" s="61" t="e">
        <f t="shared" si="25"/>
        <v>#DIV/0!</v>
      </c>
      <c r="D211" s="117" t="s">
        <v>40</v>
      </c>
      <c r="E211" s="61" t="s">
        <v>140</v>
      </c>
      <c r="F211" s="61" t="e">
        <f>'2.2.1 Dez. Wärmebereitstellung'!F76*F141</f>
        <v>#DIV/0!</v>
      </c>
      <c r="G211" s="61" t="e">
        <f>'2.2.1 Dez. Wärmebereitstellung'!G76*G141</f>
        <v>#DIV/0!</v>
      </c>
      <c r="H211" s="61" t="e">
        <f>'2.2.2 Dez. Wärmebereitstellung'!F57*H141</f>
        <v>#DIV/0!</v>
      </c>
      <c r="I211" s="61" t="e">
        <f>'2.2.2 Dez. Wärmebereitstellung'!G57*I141</f>
        <v>#DIV/0!</v>
      </c>
      <c r="J211" s="61">
        <f>'2.2.2 Dez. Wärmebereitstellung'!H57*J141</f>
        <v>0</v>
      </c>
      <c r="K211" s="61">
        <f>'2.2.2 Dez. Wärmebereitstellung'!I57*K141</f>
        <v>0</v>
      </c>
      <c r="L211" s="61">
        <f>'2.2.2 Dez. Wärmebereitstellung'!J57*L141</f>
        <v>0</v>
      </c>
      <c r="M211" s="61">
        <f>'2.2.2 Dez. Wärmebereitstellung'!K57*M141</f>
        <v>0</v>
      </c>
      <c r="N211" s="61">
        <f>'2.2.2 Dez. Wärmebereitstellung'!L57*N141</f>
        <v>0</v>
      </c>
      <c r="O211" s="61">
        <f>'2.2.2 Dez. Wärmebereitstellung'!M57*O141</f>
        <v>0</v>
      </c>
      <c r="Q211"/>
      <c r="R211"/>
      <c r="S211"/>
      <c r="T211"/>
      <c r="U211"/>
      <c r="V211"/>
      <c r="W211"/>
    </row>
    <row r="212" spans="1:23" ht="16" thickTop="1" thickBot="1">
      <c r="A212" s="61"/>
      <c r="B212" s="61"/>
      <c r="C212" s="61" t="e">
        <f t="shared" si="25"/>
        <v>#DIV/0!</v>
      </c>
      <c r="D212" s="117" t="s">
        <v>40</v>
      </c>
      <c r="E212" s="61" t="s">
        <v>141</v>
      </c>
      <c r="F212" s="61" t="e">
        <f>'2.2.1 Dez. Wärmebereitstellung'!F77*F142</f>
        <v>#DIV/0!</v>
      </c>
      <c r="G212" s="61" t="e">
        <f>'2.2.1 Dez. Wärmebereitstellung'!G77*G142</f>
        <v>#DIV/0!</v>
      </c>
      <c r="H212" s="61" t="e">
        <f>'2.2.2 Dez. Wärmebereitstellung'!F58*H142</f>
        <v>#DIV/0!</v>
      </c>
      <c r="I212" s="61" t="e">
        <f>'2.2.2 Dez. Wärmebereitstellung'!G58*I142</f>
        <v>#DIV/0!</v>
      </c>
      <c r="J212" s="61">
        <f>'2.2.2 Dez. Wärmebereitstellung'!H58*J142</f>
        <v>0</v>
      </c>
      <c r="K212" s="61">
        <f>'2.2.2 Dez. Wärmebereitstellung'!I58*K142</f>
        <v>0</v>
      </c>
      <c r="L212" s="61">
        <f>'2.2.2 Dez. Wärmebereitstellung'!J58*L142</f>
        <v>0</v>
      </c>
      <c r="M212" s="61">
        <f>'2.2.2 Dez. Wärmebereitstellung'!K58*M142</f>
        <v>0</v>
      </c>
      <c r="N212" s="61">
        <f>'2.2.2 Dez. Wärmebereitstellung'!L58*N142</f>
        <v>0</v>
      </c>
      <c r="O212" s="61">
        <f>'2.2.2 Dez. Wärmebereitstellung'!M58*O142</f>
        <v>0</v>
      </c>
      <c r="Q212"/>
      <c r="R212"/>
      <c r="S212"/>
      <c r="T212"/>
      <c r="U212"/>
      <c r="V212"/>
      <c r="W212"/>
    </row>
    <row r="213" spans="1:23" ht="16" thickTop="1" thickBot="1">
      <c r="A213" s="61" t="e">
        <f>SUM(F205:O213)</f>
        <v>#DIV/0!</v>
      </c>
      <c r="B213" s="61" t="s">
        <v>201</v>
      </c>
      <c r="C213" s="61" t="e">
        <f t="shared" si="25"/>
        <v>#DIV/0!</v>
      </c>
      <c r="D213" s="117" t="s">
        <v>40</v>
      </c>
      <c r="E213" s="61" t="s">
        <v>142</v>
      </c>
      <c r="F213" s="61" t="e">
        <f>'2.2.1 Dez. Wärmebereitstellung'!F78*F143</f>
        <v>#DIV/0!</v>
      </c>
      <c r="G213" s="61" t="e">
        <f>'2.2.1 Dez. Wärmebereitstellung'!G78*G143</f>
        <v>#DIV/0!</v>
      </c>
      <c r="H213" s="61" t="e">
        <f>'2.2.2 Dez. Wärmebereitstellung'!F59*H143</f>
        <v>#DIV/0!</v>
      </c>
      <c r="I213" s="61" t="e">
        <f>'2.2.2 Dez. Wärmebereitstellung'!G59*I143</f>
        <v>#DIV/0!</v>
      </c>
      <c r="J213" s="61">
        <f>'2.2.2 Dez. Wärmebereitstellung'!H59*J143</f>
        <v>0</v>
      </c>
      <c r="K213" s="61">
        <f>'2.2.2 Dez. Wärmebereitstellung'!I59*K143</f>
        <v>0</v>
      </c>
      <c r="L213" s="61">
        <f>'2.2.2 Dez. Wärmebereitstellung'!J59*L143</f>
        <v>0</v>
      </c>
      <c r="M213" s="61">
        <f>'2.2.2 Dez. Wärmebereitstellung'!K59*M143</f>
        <v>0</v>
      </c>
      <c r="N213" s="61">
        <f>'2.2.2 Dez. Wärmebereitstellung'!L59*N143</f>
        <v>0</v>
      </c>
      <c r="O213" s="61">
        <f>'2.2.2 Dez. Wärmebereitstellung'!M59*O143</f>
        <v>0</v>
      </c>
      <c r="Q213"/>
      <c r="R213"/>
      <c r="S213"/>
      <c r="T213"/>
      <c r="U213"/>
      <c r="V213"/>
      <c r="W213"/>
    </row>
    <row r="214" spans="1:23" ht="16" thickTop="1" thickBot="1">
      <c r="A214" s="61" t="e">
        <f>A213/1000</f>
        <v>#DIV/0!</v>
      </c>
      <c r="B214" s="61"/>
      <c r="C214" s="61"/>
      <c r="D214" s="61"/>
      <c r="E214" s="61"/>
      <c r="F214" s="61"/>
      <c r="G214" s="61"/>
      <c r="H214" s="61"/>
      <c r="I214" s="61"/>
      <c r="J214" s="61"/>
      <c r="K214" s="61"/>
      <c r="L214" s="61"/>
      <c r="M214" s="61"/>
      <c r="N214" s="61"/>
      <c r="O214" s="61"/>
      <c r="Q214"/>
      <c r="R214"/>
      <c r="S214"/>
      <c r="T214"/>
      <c r="U214"/>
      <c r="V214"/>
      <c r="W214"/>
    </row>
    <row r="215" spans="1:23" ht="16" thickTop="1" thickBot="1">
      <c r="A215" s="61"/>
      <c r="B215" s="61"/>
      <c r="C215" s="61"/>
      <c r="D215" s="61"/>
      <c r="E215" s="61"/>
      <c r="F215" s="61"/>
      <c r="G215" s="61"/>
      <c r="H215" s="61"/>
      <c r="I215" s="61"/>
      <c r="J215" s="61"/>
      <c r="K215" s="61"/>
      <c r="L215" s="61"/>
      <c r="M215" s="61"/>
      <c r="N215" s="61"/>
      <c r="O215" s="61"/>
      <c r="Q215"/>
      <c r="R215"/>
      <c r="S215"/>
      <c r="T215"/>
      <c r="U215"/>
      <c r="V215"/>
      <c r="W215"/>
    </row>
    <row r="216" spans="1:23" ht="15" thickTop="1">
      <c r="Q216"/>
      <c r="R216"/>
      <c r="S216"/>
      <c r="T216"/>
      <c r="U216"/>
      <c r="V216"/>
      <c r="W216"/>
    </row>
    <row r="217" spans="1:23">
      <c r="Q217"/>
      <c r="R217"/>
      <c r="S217"/>
      <c r="T217"/>
      <c r="U217"/>
      <c r="V217"/>
      <c r="W217"/>
    </row>
    <row r="218" spans="1:23">
      <c r="Q218"/>
      <c r="R218"/>
      <c r="S218"/>
      <c r="T218"/>
      <c r="U218"/>
      <c r="V218"/>
      <c r="W218"/>
    </row>
    <row r="219" spans="1:23">
      <c r="Q219"/>
      <c r="R219"/>
      <c r="S219"/>
      <c r="T219"/>
      <c r="U219"/>
      <c r="V219"/>
      <c r="W219"/>
    </row>
    <row r="220" spans="1:23">
      <c r="Q220"/>
      <c r="R220"/>
      <c r="S220"/>
      <c r="T220"/>
      <c r="U220"/>
      <c r="V220"/>
      <c r="W220"/>
    </row>
    <row r="221" spans="1:23">
      <c r="Q221"/>
      <c r="R221"/>
      <c r="S221"/>
      <c r="T221"/>
      <c r="U221"/>
      <c r="V221"/>
      <c r="W221"/>
    </row>
    <row r="222" spans="1:23">
      <c r="Q222"/>
      <c r="R222"/>
      <c r="S222"/>
      <c r="T222"/>
      <c r="U222"/>
      <c r="V222"/>
      <c r="W222"/>
    </row>
    <row r="223" spans="1:23">
      <c r="Q223"/>
      <c r="R223"/>
      <c r="S223"/>
      <c r="T223"/>
      <c r="U223"/>
      <c r="V223"/>
      <c r="W223"/>
    </row>
    <row r="224" spans="1:23">
      <c r="Q224"/>
      <c r="R224"/>
      <c r="S224"/>
      <c r="T224"/>
      <c r="U224"/>
      <c r="V224"/>
      <c r="W224"/>
    </row>
    <row r="225" spans="17:23">
      <c r="Q225"/>
      <c r="R225"/>
      <c r="S225"/>
      <c r="T225"/>
      <c r="U225"/>
      <c r="V225"/>
      <c r="W225"/>
    </row>
    <row r="226" spans="17:23">
      <c r="Q226"/>
      <c r="R226"/>
      <c r="S226"/>
      <c r="T226"/>
      <c r="U226"/>
      <c r="V226"/>
      <c r="W226"/>
    </row>
    <row r="227" spans="17:23">
      <c r="Q227"/>
      <c r="R227"/>
      <c r="S227"/>
      <c r="T227"/>
      <c r="U227"/>
      <c r="V227"/>
      <c r="W227"/>
    </row>
    <row r="228" spans="17:23">
      <c r="Q228"/>
      <c r="R228"/>
      <c r="S228"/>
      <c r="T228"/>
      <c r="U228"/>
      <c r="V228"/>
      <c r="W228"/>
    </row>
    <row r="229" spans="17:23">
      <c r="Q229"/>
      <c r="R229"/>
      <c r="S229"/>
      <c r="T229"/>
      <c r="U229"/>
      <c r="V229"/>
      <c r="W229"/>
    </row>
    <row r="230" spans="17:23">
      <c r="Q230"/>
      <c r="R230"/>
      <c r="S230"/>
      <c r="T230"/>
      <c r="U230"/>
      <c r="V230"/>
      <c r="W230"/>
    </row>
    <row r="231" spans="17:23">
      <c r="Q231"/>
      <c r="R231"/>
      <c r="S231"/>
      <c r="T231"/>
      <c r="U231"/>
      <c r="V231"/>
      <c r="W231"/>
    </row>
    <row r="232" spans="17:23">
      <c r="Q232"/>
      <c r="R232"/>
      <c r="S232"/>
      <c r="T232"/>
      <c r="U232"/>
      <c r="V232"/>
      <c r="W232"/>
    </row>
    <row r="233" spans="17:23">
      <c r="Q233"/>
      <c r="R233"/>
      <c r="S233"/>
      <c r="T233"/>
      <c r="U233"/>
      <c r="V233"/>
      <c r="W233"/>
    </row>
    <row r="234" spans="17:23">
      <c r="Q234"/>
      <c r="R234"/>
      <c r="S234"/>
      <c r="T234"/>
      <c r="U234"/>
      <c r="V234"/>
      <c r="W234"/>
    </row>
    <row r="235" spans="17:23">
      <c r="Q235"/>
      <c r="R235"/>
      <c r="S235"/>
      <c r="T235"/>
      <c r="U235"/>
      <c r="V235"/>
      <c r="W235"/>
    </row>
    <row r="236" spans="17:23">
      <c r="Q236"/>
      <c r="R236"/>
      <c r="S236"/>
      <c r="T236"/>
      <c r="U236"/>
      <c r="V236"/>
      <c r="W236"/>
    </row>
    <row r="237" spans="17:23">
      <c r="Q237"/>
      <c r="R237"/>
      <c r="S237"/>
      <c r="T237"/>
      <c r="U237"/>
      <c r="V237"/>
      <c r="W237"/>
    </row>
    <row r="238" spans="17:23">
      <c r="Q238"/>
      <c r="R238"/>
      <c r="S238"/>
      <c r="T238"/>
      <c r="U238"/>
      <c r="V238"/>
      <c r="W238"/>
    </row>
    <row r="239" spans="17:23">
      <c r="Q239"/>
      <c r="R239"/>
      <c r="S239"/>
      <c r="T239"/>
      <c r="U239"/>
      <c r="V239"/>
      <c r="W239"/>
    </row>
    <row r="240" spans="17:23">
      <c r="Q240"/>
      <c r="R240"/>
      <c r="S240"/>
      <c r="T240"/>
      <c r="U240"/>
      <c r="V240"/>
      <c r="W240"/>
    </row>
    <row r="241" spans="17:23">
      <c r="Q241"/>
      <c r="R241"/>
      <c r="S241"/>
      <c r="T241"/>
      <c r="U241"/>
      <c r="V241"/>
      <c r="W241"/>
    </row>
    <row r="242" spans="17:23">
      <c r="Q242"/>
      <c r="R242"/>
      <c r="S242"/>
      <c r="T242"/>
      <c r="U242"/>
      <c r="V242"/>
      <c r="W242"/>
    </row>
    <row r="243" spans="17:23">
      <c r="Q243"/>
      <c r="R243"/>
      <c r="S243"/>
      <c r="T243"/>
      <c r="U243"/>
      <c r="V243"/>
      <c r="W243"/>
    </row>
    <row r="244" spans="17:23">
      <c r="Q244"/>
      <c r="R244"/>
      <c r="S244"/>
      <c r="T244"/>
      <c r="U244"/>
      <c r="V244"/>
      <c r="W244"/>
    </row>
    <row r="245" spans="17:23">
      <c r="Q245"/>
      <c r="R245"/>
      <c r="S245"/>
      <c r="T245"/>
      <c r="U245"/>
      <c r="V245"/>
      <c r="W245"/>
    </row>
    <row r="246" spans="17:23">
      <c r="Q246"/>
      <c r="R246"/>
      <c r="S246"/>
      <c r="T246"/>
      <c r="U246"/>
      <c r="V246"/>
      <c r="W246"/>
    </row>
    <row r="247" spans="17:23">
      <c r="Q247"/>
      <c r="R247"/>
      <c r="S247"/>
      <c r="T247"/>
      <c r="U247"/>
      <c r="V247"/>
      <c r="W247"/>
    </row>
    <row r="248" spans="17:23">
      <c r="Q248"/>
      <c r="R248"/>
      <c r="S248"/>
      <c r="T248"/>
      <c r="U248"/>
      <c r="V248"/>
      <c r="W248"/>
    </row>
    <row r="249" spans="17:23">
      <c r="Q249"/>
      <c r="R249"/>
      <c r="S249"/>
      <c r="T249"/>
      <c r="U249"/>
      <c r="V249"/>
      <c r="W249"/>
    </row>
    <row r="250" spans="17:23">
      <c r="Q250"/>
      <c r="R250"/>
      <c r="S250"/>
      <c r="T250"/>
      <c r="U250"/>
      <c r="V250"/>
      <c r="W250"/>
    </row>
    <row r="251" spans="17:23">
      <c r="Q251"/>
      <c r="R251"/>
      <c r="S251"/>
      <c r="T251"/>
      <c r="U251"/>
      <c r="V251"/>
      <c r="W251"/>
    </row>
    <row r="252" spans="17:23">
      <c r="Q252"/>
      <c r="R252"/>
      <c r="S252"/>
      <c r="T252"/>
      <c r="U252"/>
      <c r="V252"/>
      <c r="W252"/>
    </row>
    <row r="253" spans="17:23">
      <c r="Q253"/>
      <c r="R253"/>
      <c r="S253"/>
      <c r="T253"/>
      <c r="U253"/>
      <c r="V253"/>
      <c r="W253"/>
    </row>
    <row r="254" spans="17:23">
      <c r="Q254"/>
      <c r="R254"/>
      <c r="S254"/>
      <c r="T254"/>
      <c r="U254"/>
      <c r="V254"/>
      <c r="W254"/>
    </row>
    <row r="255" spans="17:23">
      <c r="Q255"/>
      <c r="R255"/>
      <c r="S255"/>
      <c r="T255"/>
      <c r="U255"/>
      <c r="V255"/>
      <c r="W255"/>
    </row>
    <row r="256" spans="17:23">
      <c r="Q256"/>
      <c r="R256"/>
      <c r="S256"/>
      <c r="T256"/>
      <c r="U256"/>
      <c r="V256"/>
      <c r="W256"/>
    </row>
    <row r="257" spans="17:23">
      <c r="Q257"/>
      <c r="R257"/>
      <c r="S257"/>
      <c r="T257"/>
      <c r="U257"/>
      <c r="V257"/>
      <c r="W257"/>
    </row>
    <row r="258" spans="17:23">
      <c r="Q258"/>
      <c r="R258"/>
      <c r="S258"/>
      <c r="T258"/>
      <c r="U258"/>
      <c r="V258"/>
      <c r="W258"/>
    </row>
    <row r="259" spans="17:23">
      <c r="Q259"/>
      <c r="R259"/>
      <c r="S259"/>
      <c r="T259"/>
      <c r="U259"/>
      <c r="V259"/>
      <c r="W259"/>
    </row>
    <row r="260" spans="17:23">
      <c r="Q260"/>
      <c r="R260"/>
      <c r="S260"/>
      <c r="T260"/>
      <c r="U260"/>
      <c r="V260"/>
      <c r="W260"/>
    </row>
    <row r="261" spans="17:23">
      <c r="Q261"/>
      <c r="R261"/>
      <c r="S261"/>
      <c r="T261"/>
      <c r="U261"/>
      <c r="V261"/>
      <c r="W261"/>
    </row>
    <row r="262" spans="17:23">
      <c r="Q262"/>
      <c r="R262"/>
      <c r="S262"/>
      <c r="T262"/>
      <c r="U262"/>
      <c r="V262"/>
      <c r="W262"/>
    </row>
    <row r="263" spans="17:23">
      <c r="Q263"/>
      <c r="R263"/>
      <c r="S263"/>
      <c r="T263"/>
      <c r="U263"/>
      <c r="V263"/>
      <c r="W263"/>
    </row>
    <row r="264" spans="17:23">
      <c r="Q264"/>
      <c r="R264"/>
      <c r="S264"/>
      <c r="T264"/>
      <c r="U264"/>
      <c r="V264"/>
      <c r="W264"/>
    </row>
    <row r="265" spans="17:23">
      <c r="Q265"/>
      <c r="R265"/>
      <c r="S265"/>
      <c r="T265"/>
      <c r="U265"/>
      <c r="V265"/>
      <c r="W265"/>
    </row>
    <row r="266" spans="17:23">
      <c r="Q266"/>
      <c r="R266"/>
      <c r="S266"/>
      <c r="T266"/>
      <c r="U266"/>
      <c r="V266"/>
      <c r="W266"/>
    </row>
    <row r="267" spans="17:23">
      <c r="Q267"/>
      <c r="R267"/>
      <c r="S267"/>
      <c r="T267"/>
      <c r="U267"/>
      <c r="V267"/>
      <c r="W267"/>
    </row>
    <row r="268" spans="17:23">
      <c r="Q268"/>
      <c r="R268"/>
      <c r="S268"/>
      <c r="T268"/>
      <c r="U268"/>
      <c r="V268"/>
      <c r="W268"/>
    </row>
    <row r="269" spans="17:23">
      <c r="Q269"/>
      <c r="R269"/>
      <c r="S269"/>
      <c r="T269"/>
      <c r="U269"/>
      <c r="V269"/>
      <c r="W269"/>
    </row>
    <row r="270" spans="17:23">
      <c r="Q270"/>
      <c r="R270"/>
      <c r="S270"/>
      <c r="T270"/>
      <c r="U270"/>
      <c r="V270"/>
      <c r="W270"/>
    </row>
    <row r="271" spans="17:23">
      <c r="Q271"/>
      <c r="R271"/>
      <c r="S271"/>
      <c r="T271"/>
      <c r="U271"/>
      <c r="V271"/>
      <c r="W271"/>
    </row>
    <row r="272" spans="17:23">
      <c r="Q272"/>
      <c r="R272"/>
      <c r="S272"/>
      <c r="T272"/>
      <c r="U272"/>
      <c r="V272"/>
      <c r="W272"/>
    </row>
    <row r="273" spans="17:23">
      <c r="Q273"/>
      <c r="R273"/>
      <c r="S273"/>
      <c r="T273"/>
      <c r="U273"/>
      <c r="V273"/>
      <c r="W273"/>
    </row>
    <row r="274" spans="17:23">
      <c r="Q274"/>
      <c r="R274"/>
      <c r="S274"/>
      <c r="T274"/>
      <c r="U274"/>
      <c r="V274"/>
      <c r="W274"/>
    </row>
    <row r="275" spans="17:23">
      <c r="Q275"/>
      <c r="R275"/>
      <c r="S275"/>
      <c r="T275"/>
      <c r="U275"/>
      <c r="V275"/>
      <c r="W275"/>
    </row>
    <row r="276" spans="17:23">
      <c r="Q276"/>
      <c r="R276"/>
      <c r="S276"/>
      <c r="T276"/>
      <c r="U276"/>
      <c r="V276"/>
      <c r="W276"/>
    </row>
    <row r="277" spans="17:23">
      <c r="Q277"/>
      <c r="R277"/>
      <c r="S277"/>
      <c r="T277"/>
      <c r="U277"/>
      <c r="V277"/>
      <c r="W277"/>
    </row>
    <row r="278" spans="17:23">
      <c r="Q278"/>
      <c r="R278"/>
      <c r="S278"/>
      <c r="T278"/>
      <c r="U278"/>
      <c r="V278"/>
      <c r="W278"/>
    </row>
    <row r="279" spans="17:23">
      <c r="Q279"/>
      <c r="R279"/>
      <c r="S279"/>
      <c r="T279"/>
      <c r="U279"/>
      <c r="V279"/>
      <c r="W279"/>
    </row>
    <row r="280" spans="17:23">
      <c r="Q280"/>
      <c r="R280"/>
      <c r="S280"/>
      <c r="T280"/>
      <c r="U280"/>
      <c r="V280"/>
      <c r="W280"/>
    </row>
    <row r="281" spans="17:23">
      <c r="Q281"/>
      <c r="R281"/>
      <c r="S281"/>
      <c r="T281"/>
      <c r="U281"/>
      <c r="V281"/>
      <c r="W281"/>
    </row>
    <row r="282" spans="17:23">
      <c r="Q282"/>
      <c r="R282"/>
      <c r="S282"/>
      <c r="T282"/>
      <c r="U282"/>
      <c r="V282"/>
      <c r="W282"/>
    </row>
    <row r="283" spans="17:23">
      <c r="Q283"/>
      <c r="R283"/>
      <c r="S283"/>
      <c r="T283"/>
      <c r="U283"/>
      <c r="V283"/>
      <c r="W283"/>
    </row>
    <row r="284" spans="17:23">
      <c r="Q284"/>
      <c r="R284"/>
      <c r="S284"/>
      <c r="T284"/>
      <c r="U284"/>
      <c r="V284"/>
      <c r="W284"/>
    </row>
    <row r="285" spans="17:23">
      <c r="Q285"/>
      <c r="R285"/>
      <c r="S285"/>
      <c r="T285"/>
      <c r="U285"/>
      <c r="V285"/>
      <c r="W285"/>
    </row>
    <row r="286" spans="17:23">
      <c r="Q286"/>
      <c r="R286"/>
      <c r="S286"/>
      <c r="T286"/>
      <c r="U286"/>
      <c r="V286"/>
      <c r="W286"/>
    </row>
    <row r="287" spans="17:23">
      <c r="Q287"/>
      <c r="R287"/>
      <c r="S287"/>
      <c r="T287"/>
      <c r="U287"/>
      <c r="V287"/>
      <c r="W287"/>
    </row>
    <row r="288" spans="17:23">
      <c r="Q288"/>
      <c r="R288"/>
      <c r="S288"/>
      <c r="T288"/>
      <c r="U288"/>
      <c r="V288"/>
      <c r="W288"/>
    </row>
    <row r="289" spans="17:23">
      <c r="Q289"/>
      <c r="R289"/>
      <c r="S289"/>
      <c r="T289"/>
      <c r="U289"/>
      <c r="V289"/>
      <c r="W289"/>
    </row>
    <row r="290" spans="17:23">
      <c r="Q290"/>
      <c r="R290"/>
      <c r="S290"/>
      <c r="T290"/>
      <c r="U290"/>
      <c r="V290"/>
      <c r="W290"/>
    </row>
    <row r="291" spans="17:23">
      <c r="Q291"/>
      <c r="R291"/>
      <c r="S291"/>
      <c r="T291"/>
      <c r="U291"/>
      <c r="V291"/>
      <c r="W291"/>
    </row>
    <row r="292" spans="17:23">
      <c r="Q292"/>
      <c r="R292"/>
      <c r="S292"/>
      <c r="T292"/>
      <c r="U292"/>
      <c r="V292"/>
      <c r="W292"/>
    </row>
    <row r="293" spans="17:23">
      <c r="Q293"/>
      <c r="R293"/>
      <c r="S293"/>
      <c r="T293"/>
      <c r="U293"/>
      <c r="V293"/>
      <c r="W293"/>
    </row>
    <row r="294" spans="17:23">
      <c r="Q294"/>
      <c r="R294"/>
      <c r="S294"/>
      <c r="T294"/>
      <c r="U294"/>
      <c r="V294"/>
      <c r="W294"/>
    </row>
    <row r="295" spans="17:23">
      <c r="Q295"/>
      <c r="R295"/>
      <c r="S295"/>
      <c r="T295"/>
      <c r="U295"/>
      <c r="V295"/>
      <c r="W295"/>
    </row>
    <row r="296" spans="17:23">
      <c r="Q296"/>
      <c r="R296"/>
      <c r="S296"/>
      <c r="T296"/>
      <c r="U296"/>
      <c r="V296"/>
      <c r="W296"/>
    </row>
    <row r="297" spans="17:23">
      <c r="Q297"/>
      <c r="R297"/>
      <c r="S297"/>
      <c r="T297"/>
      <c r="U297"/>
      <c r="V297"/>
      <c r="W297"/>
    </row>
    <row r="298" spans="17:23">
      <c r="Q298"/>
      <c r="R298"/>
      <c r="S298"/>
      <c r="T298"/>
      <c r="U298"/>
      <c r="V298"/>
      <c r="W298"/>
    </row>
    <row r="299" spans="17:23">
      <c r="Q299"/>
      <c r="R299"/>
      <c r="S299"/>
      <c r="T299"/>
      <c r="U299"/>
      <c r="V299"/>
      <c r="W299"/>
    </row>
    <row r="300" spans="17:23">
      <c r="Q300"/>
      <c r="R300"/>
      <c r="S300"/>
      <c r="T300"/>
      <c r="U300"/>
      <c r="V300"/>
      <c r="W300"/>
    </row>
    <row r="301" spans="17:23">
      <c r="Q301"/>
      <c r="R301"/>
      <c r="S301"/>
      <c r="T301"/>
      <c r="U301"/>
      <c r="V301"/>
      <c r="W301"/>
    </row>
    <row r="302" spans="17:23">
      <c r="Q302"/>
      <c r="R302"/>
      <c r="S302"/>
      <c r="T302"/>
      <c r="U302"/>
      <c r="V302"/>
      <c r="W302"/>
    </row>
    <row r="303" spans="17:23">
      <c r="Q303"/>
      <c r="R303"/>
      <c r="S303"/>
      <c r="T303"/>
      <c r="U303"/>
      <c r="V303"/>
      <c r="W303"/>
    </row>
    <row r="304" spans="17:23">
      <c r="R304"/>
      <c r="S304"/>
      <c r="T304"/>
      <c r="U304"/>
      <c r="V304"/>
      <c r="W304"/>
    </row>
    <row r="305" spans="17:23">
      <c r="R305"/>
      <c r="S305"/>
      <c r="T305"/>
      <c r="U305"/>
      <c r="V305"/>
      <c r="W305"/>
    </row>
    <row r="306" spans="17:23">
      <c r="Q306"/>
      <c r="R306"/>
      <c r="S306"/>
      <c r="T306"/>
      <c r="U306"/>
      <c r="V306"/>
      <c r="W306"/>
    </row>
    <row r="307" spans="17:23">
      <c r="Q307"/>
      <c r="R307"/>
      <c r="S307"/>
      <c r="T307"/>
      <c r="U307"/>
      <c r="V307"/>
      <c r="W307"/>
    </row>
    <row r="308" spans="17:23">
      <c r="Q308"/>
      <c r="R308"/>
      <c r="S308"/>
      <c r="T308"/>
      <c r="U308"/>
      <c r="V308"/>
      <c r="W308"/>
    </row>
    <row r="309" spans="17:23">
      <c r="Q309"/>
      <c r="R309"/>
      <c r="S309"/>
      <c r="T309"/>
      <c r="U309"/>
      <c r="V309"/>
      <c r="W309"/>
    </row>
    <row r="310" spans="17:23">
      <c r="Q310"/>
      <c r="R310"/>
      <c r="S310"/>
      <c r="T310"/>
      <c r="U310"/>
      <c r="V310"/>
      <c r="W310"/>
    </row>
    <row r="311" spans="17:23">
      <c r="Q311"/>
      <c r="R311"/>
      <c r="S311"/>
      <c r="T311"/>
      <c r="U311"/>
      <c r="V311"/>
      <c r="W311"/>
    </row>
    <row r="312" spans="17:23">
      <c r="Q312"/>
      <c r="R312"/>
      <c r="S312"/>
      <c r="T312"/>
      <c r="U312"/>
      <c r="V312"/>
      <c r="W312"/>
    </row>
    <row r="313" spans="17:23">
      <c r="Q313"/>
      <c r="R313"/>
      <c r="S313"/>
      <c r="T313"/>
      <c r="U313"/>
      <c r="V313"/>
      <c r="W313"/>
    </row>
  </sheetData>
  <mergeCells count="5">
    <mergeCell ref="A99:A102"/>
    <mergeCell ref="B14:B15"/>
    <mergeCell ref="B17:L17"/>
    <mergeCell ref="A31:E31"/>
    <mergeCell ref="A93:A98"/>
  </mergeCells>
  <conditionalFormatting sqref="A106">
    <cfRule type="cellIs" dxfId="2" priority="3" operator="equal">
      <formula>1</formula>
    </cfRule>
  </conditionalFormatting>
  <conditionalFormatting sqref="F118:O118">
    <cfRule type="cellIs" dxfId="1" priority="2" operator="equal">
      <formula>1</formula>
    </cfRule>
  </conditionalFormatting>
  <conditionalFormatting sqref="C27:L27">
    <cfRule type="cellIs" dxfId="0" priority="1" operator="equal">
      <formula>1</formula>
    </cfRule>
  </conditionalFormatting>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election activeCell="C15" sqref="C15"/>
    </sheetView>
  </sheetViews>
  <sheetFormatPr baseColWidth="10" defaultColWidth="8.83203125" defaultRowHeight="14" x14ac:dyDescent="0"/>
  <cols>
    <col min="1" max="1" width="22" customWidth="1"/>
    <col min="2" max="3" width="24.5" customWidth="1"/>
    <col min="4" max="5" width="21.6640625" customWidth="1"/>
  </cols>
  <sheetData>
    <row r="1" spans="1:8" ht="14" customHeight="1">
      <c r="A1" s="131" t="s">
        <v>49</v>
      </c>
      <c r="B1" s="131"/>
      <c r="C1" s="131"/>
      <c r="D1" s="131"/>
    </row>
    <row r="2" spans="1:8">
      <c r="A2" s="125"/>
      <c r="B2" s="125"/>
      <c r="C2" s="125"/>
      <c r="D2" s="31"/>
    </row>
    <row r="3" spans="1:8" ht="23">
      <c r="A3" s="14" t="s">
        <v>219</v>
      </c>
      <c r="B3" s="15"/>
      <c r="C3" s="15"/>
      <c r="D3" s="15"/>
      <c r="E3" s="15"/>
      <c r="F3" s="15"/>
      <c r="G3" s="15"/>
      <c r="H3" s="15"/>
    </row>
    <row r="5" spans="1:8" ht="18">
      <c r="A5" s="133" t="s">
        <v>50</v>
      </c>
    </row>
    <row r="6" spans="1:8" ht="15" thickBot="1"/>
    <row r="7" spans="1:8" ht="16" customHeight="1" thickTop="1">
      <c r="A7" s="169"/>
      <c r="B7" s="171" t="s">
        <v>220</v>
      </c>
      <c r="C7" s="171" t="s">
        <v>221</v>
      </c>
    </row>
    <row r="8" spans="1:8" ht="15" thickBot="1">
      <c r="A8" s="170"/>
      <c r="B8" s="172"/>
      <c r="C8" s="172"/>
    </row>
    <row r="9" spans="1:8" ht="16" thickTop="1" thickBot="1">
      <c r="A9" s="19" t="s">
        <v>51</v>
      </c>
      <c r="B9" s="20"/>
      <c r="C9" s="20"/>
    </row>
    <row r="10" spans="1:8" ht="16" thickTop="1" thickBot="1">
      <c r="A10" s="19" t="s">
        <v>52</v>
      </c>
      <c r="B10" s="20"/>
      <c r="C10" s="20"/>
    </row>
    <row r="11" spans="1:8" ht="16" thickTop="1" thickBot="1">
      <c r="A11" s="19" t="s">
        <v>53</v>
      </c>
      <c r="B11" s="20"/>
      <c r="C11" s="20"/>
    </row>
    <row r="12" spans="1:8" ht="15" thickTop="1">
      <c r="A12" s="21"/>
      <c r="B12" s="21"/>
      <c r="C12" s="21"/>
    </row>
    <row r="13" spans="1:8">
      <c r="A13" s="21"/>
      <c r="B13" s="21"/>
      <c r="C13" s="21"/>
    </row>
  </sheetData>
  <mergeCells count="3">
    <mergeCell ref="A7:A8"/>
    <mergeCell ref="B7:B8"/>
    <mergeCell ref="C7:C8"/>
  </mergeCells>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topLeftCell="A7" workbookViewId="0">
      <selection activeCell="D22" sqref="D22"/>
    </sheetView>
  </sheetViews>
  <sheetFormatPr baseColWidth="10" defaultColWidth="8.83203125" defaultRowHeight="14" x14ac:dyDescent="0"/>
  <cols>
    <col min="1" max="1" width="55.6640625" customWidth="1"/>
    <col min="2" max="2" width="16.33203125" customWidth="1"/>
    <col min="3" max="4" width="21.6640625" customWidth="1"/>
  </cols>
  <sheetData>
    <row r="1" spans="1:7">
      <c r="A1" s="130" t="s">
        <v>54</v>
      </c>
      <c r="B1" s="130"/>
      <c r="C1" s="130"/>
    </row>
    <row r="2" spans="1:7">
      <c r="A2" s="31"/>
      <c r="B2" s="31"/>
      <c r="C2" s="31"/>
    </row>
    <row r="3" spans="1:7" ht="23">
      <c r="A3" s="14" t="s">
        <v>55</v>
      </c>
      <c r="B3" s="15"/>
      <c r="C3" s="15"/>
      <c r="D3" s="15"/>
      <c r="E3" s="15"/>
      <c r="F3" s="15"/>
      <c r="G3" s="15"/>
    </row>
    <row r="5" spans="1:7" ht="18">
      <c r="A5" s="16" t="s">
        <v>50</v>
      </c>
    </row>
    <row r="6" spans="1:7" ht="15" thickBot="1"/>
    <row r="7" spans="1:7" ht="16" thickTop="1">
      <c r="A7" s="22"/>
      <c r="B7" s="171" t="s">
        <v>60</v>
      </c>
      <c r="C7" s="17" t="s">
        <v>61</v>
      </c>
    </row>
    <row r="8" spans="1:7" ht="31" thickBot="1">
      <c r="A8" s="23"/>
      <c r="B8" s="172"/>
      <c r="C8" s="18" t="s">
        <v>62</v>
      </c>
    </row>
    <row r="9" spans="1:7" ht="30" thickTop="1" thickBot="1">
      <c r="A9" s="19" t="s">
        <v>249</v>
      </c>
      <c r="B9" s="24" t="s">
        <v>56</v>
      </c>
      <c r="C9" s="20"/>
    </row>
    <row r="10" spans="1:7" ht="30" thickTop="1" thickBot="1">
      <c r="A10" s="19" t="s">
        <v>250</v>
      </c>
      <c r="B10" s="24" t="s">
        <v>56</v>
      </c>
      <c r="C10" s="20"/>
    </row>
    <row r="11" spans="1:7" ht="30" thickTop="1" thickBot="1">
      <c r="A11" s="19" t="s">
        <v>251</v>
      </c>
      <c r="B11" s="24" t="s">
        <v>56</v>
      </c>
      <c r="C11" s="20"/>
    </row>
    <row r="12" spans="1:7" ht="30" thickTop="1" thickBot="1">
      <c r="A12" s="19" t="s">
        <v>255</v>
      </c>
      <c r="B12" s="24" t="s">
        <v>56</v>
      </c>
      <c r="C12" s="20"/>
    </row>
    <row r="13" spans="1:7" ht="30" thickTop="1" thickBot="1">
      <c r="A13" s="19" t="s">
        <v>256</v>
      </c>
      <c r="B13" s="24" t="s">
        <v>57</v>
      </c>
      <c r="C13" s="20"/>
    </row>
    <row r="14" spans="1:7" ht="30" thickTop="1" thickBot="1">
      <c r="A14" s="19" t="s">
        <v>257</v>
      </c>
      <c r="B14" s="24" t="s">
        <v>58</v>
      </c>
      <c r="C14" s="20"/>
    </row>
    <row r="15" spans="1:7" ht="30" thickTop="1" thickBot="1">
      <c r="A15" s="19" t="s">
        <v>258</v>
      </c>
      <c r="B15" s="24" t="s">
        <v>58</v>
      </c>
      <c r="C15" s="20"/>
    </row>
    <row r="16" spans="1:7" ht="30" thickTop="1" thickBot="1">
      <c r="A16" s="19" t="s">
        <v>252</v>
      </c>
      <c r="B16" s="24" t="s">
        <v>248</v>
      </c>
      <c r="C16" s="20"/>
    </row>
    <row r="17" spans="1:3" ht="30" thickTop="1" thickBot="1">
      <c r="A17" s="19" t="s">
        <v>253</v>
      </c>
      <c r="B17" s="24" t="s">
        <v>248</v>
      </c>
      <c r="C17" s="20"/>
    </row>
    <row r="18" spans="1:3" ht="30" thickTop="1" thickBot="1">
      <c r="A18" s="19" t="s">
        <v>259</v>
      </c>
      <c r="B18" s="24" t="s">
        <v>248</v>
      </c>
      <c r="C18" s="20"/>
    </row>
    <row r="19" spans="1:3" ht="30" thickTop="1" thickBot="1">
      <c r="A19" s="19" t="s">
        <v>261</v>
      </c>
      <c r="B19" s="24" t="s">
        <v>247</v>
      </c>
      <c r="C19" s="25" t="str">
        <f>IFERROR(C9*1000000/C16,"-")</f>
        <v>-</v>
      </c>
    </row>
    <row r="20" spans="1:3" ht="30" thickTop="1" thickBot="1">
      <c r="A20" s="19" t="s">
        <v>262</v>
      </c>
      <c r="B20" s="24" t="s">
        <v>247</v>
      </c>
      <c r="C20" s="25" t="str">
        <f>IFERROR(C12*1000000/C16,"-")</f>
        <v>-</v>
      </c>
    </row>
    <row r="21" spans="1:3" ht="30" thickTop="1" thickBot="1">
      <c r="A21" s="19" t="s">
        <v>260</v>
      </c>
      <c r="B21" s="24" t="s">
        <v>59</v>
      </c>
      <c r="C21" s="26"/>
    </row>
    <row r="22" spans="1:3" ht="30" thickTop="1" thickBot="1">
      <c r="A22" s="19" t="s">
        <v>263</v>
      </c>
      <c r="B22" s="24" t="s">
        <v>59</v>
      </c>
      <c r="C22" s="20"/>
    </row>
    <row r="23" spans="1:3" ht="15" thickTop="1"/>
  </sheetData>
  <mergeCells count="1">
    <mergeCell ref="B7:B8"/>
  </mergeCells>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election activeCell="A31" sqref="A31"/>
    </sheetView>
  </sheetViews>
  <sheetFormatPr baseColWidth="10" defaultColWidth="8.83203125" defaultRowHeight="14" x14ac:dyDescent="0"/>
  <cols>
    <col min="1" max="1" width="51" customWidth="1"/>
    <col min="2" max="2" width="13.33203125" customWidth="1"/>
    <col min="3" max="3" width="21.6640625" customWidth="1"/>
    <col min="4" max="4" width="16" customWidth="1"/>
  </cols>
  <sheetData>
    <row r="1" spans="1:10" ht="14" customHeight="1">
      <c r="A1" s="131" t="s">
        <v>63</v>
      </c>
      <c r="B1" s="130"/>
      <c r="C1" s="130"/>
      <c r="D1" s="130"/>
    </row>
    <row r="2" spans="1:10">
      <c r="A2" s="31"/>
      <c r="B2" s="31"/>
      <c r="C2" s="31"/>
      <c r="D2" s="31"/>
    </row>
    <row r="3" spans="1:10" ht="23">
      <c r="A3" s="14" t="s">
        <v>64</v>
      </c>
      <c r="B3" s="15"/>
      <c r="C3" s="15"/>
      <c r="D3" s="15"/>
      <c r="E3" s="15"/>
      <c r="F3" s="15"/>
      <c r="G3" s="15"/>
      <c r="H3" s="15"/>
      <c r="I3" s="15"/>
      <c r="J3" s="15"/>
    </row>
    <row r="5" spans="1:10" ht="18">
      <c r="A5" s="16" t="s">
        <v>50</v>
      </c>
    </row>
    <row r="6" spans="1:10" ht="15" thickBot="1"/>
    <row r="7" spans="1:10" ht="32" thickTop="1" thickBot="1">
      <c r="A7" s="27"/>
      <c r="B7" s="28" t="s">
        <v>60</v>
      </c>
      <c r="C7" s="28" t="s">
        <v>66</v>
      </c>
      <c r="D7" s="28" t="s">
        <v>67</v>
      </c>
    </row>
    <row r="8" spans="1:10" ht="30" thickTop="1" thickBot="1">
      <c r="A8" s="19" t="s">
        <v>249</v>
      </c>
      <c r="B8" s="24" t="s">
        <v>56</v>
      </c>
      <c r="C8" s="20"/>
      <c r="D8" s="20"/>
    </row>
    <row r="9" spans="1:10" ht="30" thickTop="1" thickBot="1">
      <c r="A9" s="19" t="s">
        <v>250</v>
      </c>
      <c r="B9" s="24" t="s">
        <v>56</v>
      </c>
      <c r="C9" s="20"/>
      <c r="D9" s="20"/>
    </row>
    <row r="10" spans="1:10" ht="30" thickTop="1" thickBot="1">
      <c r="A10" s="19" t="s">
        <v>251</v>
      </c>
      <c r="B10" s="24" t="s">
        <v>65</v>
      </c>
      <c r="C10" s="20"/>
      <c r="D10" s="20"/>
    </row>
    <row r="11" spans="1:10" ht="30" thickTop="1" thickBot="1">
      <c r="A11" s="19" t="s">
        <v>252</v>
      </c>
      <c r="B11" s="24" t="s">
        <v>248</v>
      </c>
      <c r="C11" s="20"/>
      <c r="D11" s="20"/>
    </row>
    <row r="12" spans="1:10" ht="30" thickTop="1" thickBot="1">
      <c r="A12" s="19" t="s">
        <v>253</v>
      </c>
      <c r="B12" s="24" t="s">
        <v>248</v>
      </c>
      <c r="C12" s="20"/>
      <c r="D12" s="20"/>
    </row>
    <row r="13" spans="1:10" ht="30" thickTop="1" thickBot="1">
      <c r="A13" s="19" t="s">
        <v>254</v>
      </c>
      <c r="B13" s="24" t="s">
        <v>247</v>
      </c>
      <c r="C13" s="25" t="str">
        <f>IFERROR(C8*1000000/C11,"-")</f>
        <v>-</v>
      </c>
      <c r="D13" s="25" t="str">
        <f>IFERROR(D8*1000000/D11,"-")</f>
        <v>-</v>
      </c>
    </row>
    <row r="14" spans="1:10" ht="15" thickTop="1"/>
  </sheetData>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election activeCell="B12" sqref="B12"/>
    </sheetView>
  </sheetViews>
  <sheetFormatPr baseColWidth="10" defaultColWidth="8.83203125" defaultRowHeight="14" x14ac:dyDescent="0"/>
  <cols>
    <col min="1" max="1" width="38" customWidth="1"/>
    <col min="2" max="2" width="20.33203125" customWidth="1"/>
    <col min="3" max="3" width="22.1640625" customWidth="1"/>
    <col min="4" max="9" width="15.6640625" customWidth="1"/>
  </cols>
  <sheetData>
    <row r="1" spans="1:6">
      <c r="A1" s="131" t="s">
        <v>68</v>
      </c>
      <c r="B1" s="130"/>
      <c r="C1" s="130"/>
      <c r="D1" s="130"/>
    </row>
    <row r="2" spans="1:6">
      <c r="A2" s="134"/>
    </row>
    <row r="3" spans="1:6" ht="23">
      <c r="A3" s="14" t="s">
        <v>222</v>
      </c>
      <c r="B3" s="15"/>
      <c r="C3" s="15"/>
      <c r="D3" s="15"/>
      <c r="E3" s="15"/>
      <c r="F3" s="15"/>
    </row>
    <row r="4" spans="1:6">
      <c r="A4" s="134"/>
    </row>
    <row r="5" spans="1:6" ht="18">
      <c r="A5" s="133" t="s">
        <v>50</v>
      </c>
    </row>
    <row r="6" spans="1:6" ht="19" thickBot="1">
      <c r="A6" s="16"/>
    </row>
    <row r="7" spans="1:6" ht="33" customHeight="1" thickTop="1" thickBot="1">
      <c r="A7" s="171" t="s">
        <v>69</v>
      </c>
      <c r="B7" s="171" t="s">
        <v>60</v>
      </c>
      <c r="C7" s="171" t="s">
        <v>70</v>
      </c>
      <c r="D7" s="171" t="s">
        <v>71</v>
      </c>
      <c r="E7" s="173" t="s">
        <v>72</v>
      </c>
      <c r="F7" s="174"/>
    </row>
    <row r="8" spans="1:6" ht="16.5" customHeight="1" thickTop="1" thickBot="1">
      <c r="A8" s="172"/>
      <c r="B8" s="172"/>
      <c r="C8" s="172"/>
      <c r="D8" s="172"/>
      <c r="E8" s="29" t="s">
        <v>1</v>
      </c>
      <c r="F8" s="29" t="s">
        <v>2</v>
      </c>
    </row>
    <row r="9" spans="1:6" ht="30" thickTop="1" thickBot="1">
      <c r="A9" s="19" t="s">
        <v>264</v>
      </c>
      <c r="B9" s="24" t="s">
        <v>278</v>
      </c>
      <c r="C9" s="24" t="s">
        <v>73</v>
      </c>
      <c r="D9" s="20"/>
      <c r="E9" s="20"/>
      <c r="F9" s="30">
        <f>IFERROR(E9*D9,"-")</f>
        <v>0</v>
      </c>
    </row>
    <row r="10" spans="1:6" ht="30" thickTop="1" thickBot="1">
      <c r="A10" s="19" t="s">
        <v>265</v>
      </c>
      <c r="B10" s="24" t="s">
        <v>277</v>
      </c>
      <c r="C10" s="24" t="s">
        <v>73</v>
      </c>
      <c r="D10" s="20"/>
      <c r="E10" s="20"/>
      <c r="F10" s="30">
        <f t="shared" ref="F10:F18" si="0">IFERROR(E10*D10,"-")</f>
        <v>0</v>
      </c>
    </row>
    <row r="11" spans="1:6" ht="30" thickTop="1" thickBot="1">
      <c r="A11" s="19" t="s">
        <v>266</v>
      </c>
      <c r="B11" s="24" t="s">
        <v>279</v>
      </c>
      <c r="C11" s="24" t="s">
        <v>274</v>
      </c>
      <c r="D11" s="20"/>
      <c r="E11" s="20"/>
      <c r="F11" s="30">
        <f t="shared" si="0"/>
        <v>0</v>
      </c>
    </row>
    <row r="12" spans="1:6" ht="30" thickTop="1" thickBot="1">
      <c r="A12" s="175" t="s">
        <v>267</v>
      </c>
      <c r="B12" s="24" t="s">
        <v>75</v>
      </c>
      <c r="C12" s="24" t="s">
        <v>273</v>
      </c>
      <c r="D12" s="20"/>
      <c r="E12" s="20"/>
      <c r="F12" s="30">
        <f t="shared" si="0"/>
        <v>0</v>
      </c>
    </row>
    <row r="13" spans="1:6" ht="16" thickTop="1" thickBot="1">
      <c r="A13" s="176"/>
      <c r="B13" s="24" t="s">
        <v>56</v>
      </c>
      <c r="C13" s="24" t="s">
        <v>273</v>
      </c>
      <c r="D13" s="20"/>
      <c r="E13" s="20"/>
      <c r="F13" s="30">
        <f t="shared" si="0"/>
        <v>0</v>
      </c>
    </row>
    <row r="14" spans="1:6" ht="44" thickTop="1" thickBot="1">
      <c r="A14" s="19" t="s">
        <v>268</v>
      </c>
      <c r="B14" s="24" t="s">
        <v>276</v>
      </c>
      <c r="C14" s="24" t="s">
        <v>274</v>
      </c>
      <c r="D14" s="20"/>
      <c r="E14" s="20"/>
      <c r="F14" s="30">
        <f t="shared" si="0"/>
        <v>0</v>
      </c>
    </row>
    <row r="15" spans="1:6" ht="30" thickTop="1" thickBot="1">
      <c r="A15" s="19" t="s">
        <v>269</v>
      </c>
      <c r="B15" s="24" t="s">
        <v>275</v>
      </c>
      <c r="C15" s="24" t="s">
        <v>76</v>
      </c>
      <c r="D15" s="20"/>
      <c r="E15" s="20"/>
      <c r="F15" s="30">
        <f t="shared" si="0"/>
        <v>0</v>
      </c>
    </row>
    <row r="16" spans="1:6" ht="30" thickTop="1" thickBot="1">
      <c r="A16" s="19" t="s">
        <v>270</v>
      </c>
      <c r="B16" s="24" t="s">
        <v>280</v>
      </c>
      <c r="C16" s="24" t="s">
        <v>74</v>
      </c>
      <c r="D16" s="20"/>
      <c r="E16" s="20"/>
      <c r="F16" s="30">
        <f t="shared" si="0"/>
        <v>0</v>
      </c>
    </row>
    <row r="17" spans="1:6" ht="30" thickTop="1" thickBot="1">
      <c r="A17" s="19" t="s">
        <v>271</v>
      </c>
      <c r="B17" s="24" t="s">
        <v>275</v>
      </c>
      <c r="C17" s="24" t="s">
        <v>76</v>
      </c>
      <c r="D17" s="20"/>
      <c r="E17" s="20"/>
      <c r="F17" s="30">
        <f t="shared" si="0"/>
        <v>0</v>
      </c>
    </row>
    <row r="18" spans="1:6" ht="44" thickTop="1" thickBot="1">
      <c r="A18" s="19" t="s">
        <v>272</v>
      </c>
      <c r="B18" s="24" t="s">
        <v>279</v>
      </c>
      <c r="C18" s="24" t="s">
        <v>76</v>
      </c>
      <c r="D18" s="20"/>
      <c r="E18" s="20"/>
      <c r="F18" s="30">
        <f t="shared" si="0"/>
        <v>0</v>
      </c>
    </row>
    <row r="19" spans="1:6" ht="15" thickTop="1"/>
    <row r="44" ht="16.5" customHeight="1"/>
    <row r="46" ht="15.5" customHeight="1"/>
  </sheetData>
  <mergeCells count="6">
    <mergeCell ref="E7:F7"/>
    <mergeCell ref="A12:A13"/>
    <mergeCell ref="A7:A8"/>
    <mergeCell ref="B7:B8"/>
    <mergeCell ref="C7:C8"/>
    <mergeCell ref="D7:D8"/>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election activeCell="B9" sqref="B9"/>
    </sheetView>
  </sheetViews>
  <sheetFormatPr baseColWidth="10" defaultColWidth="8.83203125" defaultRowHeight="14" x14ac:dyDescent="0"/>
  <cols>
    <col min="1" max="1" width="34.83203125" customWidth="1"/>
    <col min="2" max="9" width="15.6640625" customWidth="1"/>
  </cols>
  <sheetData>
    <row r="1" spans="1:10" ht="14" customHeight="1">
      <c r="A1" s="131" t="s">
        <v>77</v>
      </c>
      <c r="B1" s="130"/>
      <c r="C1" s="130"/>
      <c r="D1" s="130"/>
    </row>
    <row r="3" spans="1:10" ht="23">
      <c r="A3" s="14" t="s">
        <v>223</v>
      </c>
      <c r="B3" s="15"/>
      <c r="C3" s="15"/>
      <c r="D3" s="15"/>
      <c r="E3" s="15"/>
      <c r="F3" s="15"/>
      <c r="G3" s="15"/>
      <c r="H3" s="15"/>
      <c r="I3" s="15"/>
      <c r="J3" s="15"/>
    </row>
    <row r="5" spans="1:10" ht="18">
      <c r="A5" s="16" t="s">
        <v>50</v>
      </c>
    </row>
    <row r="6" spans="1:10" ht="15" thickBot="1"/>
    <row r="7" spans="1:10" ht="17" thickTop="1" thickBot="1">
      <c r="A7" s="27" t="s">
        <v>69</v>
      </c>
      <c r="B7" s="28" t="s">
        <v>60</v>
      </c>
      <c r="C7" s="28" t="s">
        <v>71</v>
      </c>
    </row>
    <row r="8" spans="1:10" ht="58" thickTop="1" thickBot="1">
      <c r="A8" s="19" t="s">
        <v>281</v>
      </c>
      <c r="B8" s="24" t="s">
        <v>286</v>
      </c>
      <c r="C8" s="20"/>
    </row>
    <row r="9" spans="1:10" ht="30" thickTop="1" thickBot="1">
      <c r="A9" s="19" t="s">
        <v>282</v>
      </c>
      <c r="B9" s="24" t="s">
        <v>56</v>
      </c>
      <c r="C9" s="20"/>
    </row>
    <row r="10" spans="1:10" ht="30" thickTop="1" thickBot="1">
      <c r="A10" s="19" t="s">
        <v>283</v>
      </c>
      <c r="B10" s="24" t="s">
        <v>56</v>
      </c>
      <c r="C10" s="20"/>
    </row>
    <row r="11" spans="1:10" ht="30" thickTop="1" thickBot="1">
      <c r="A11" s="19" t="s">
        <v>284</v>
      </c>
      <c r="B11" s="24" t="s">
        <v>56</v>
      </c>
      <c r="C11" s="20"/>
    </row>
    <row r="12" spans="1:10" ht="58" thickTop="1" thickBot="1">
      <c r="A12" s="19" t="s">
        <v>285</v>
      </c>
      <c r="B12" s="24" t="s">
        <v>56</v>
      </c>
      <c r="C12" s="20"/>
    </row>
    <row r="13" spans="1:10" ht="15" thickTop="1"/>
    <row r="19" ht="16.5" customHeight="1"/>
    <row r="21" ht="15.5" customHeight="1"/>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I44"/>
  <sheetViews>
    <sheetView showGridLines="0" topLeftCell="A30" workbookViewId="0">
      <selection activeCell="A34" sqref="A34:B34"/>
    </sheetView>
  </sheetViews>
  <sheetFormatPr baseColWidth="10" defaultColWidth="11.5" defaultRowHeight="14" x14ac:dyDescent="0"/>
  <cols>
    <col min="1" max="1" width="13.83203125" style="36" customWidth="1"/>
    <col min="2" max="2" width="51.1640625" style="34" customWidth="1"/>
    <col min="3" max="3" width="10.5" style="34" customWidth="1"/>
    <col min="4" max="4" width="30.5" style="34" customWidth="1"/>
    <col min="5" max="5" width="29.33203125" style="34" bestFit="1" customWidth="1"/>
    <col min="6" max="6" width="29.33203125" style="34" customWidth="1"/>
    <col min="7" max="16384" width="11.5" style="34"/>
  </cols>
  <sheetData>
    <row r="1" spans="1:8">
      <c r="A1" s="178" t="s">
        <v>78</v>
      </c>
      <c r="B1" s="178"/>
      <c r="C1" s="178"/>
      <c r="D1" s="178"/>
      <c r="E1" s="178"/>
      <c r="F1" s="178"/>
    </row>
    <row r="2" spans="1:8" hidden="1">
      <c r="A2" s="35"/>
      <c r="B2" s="35"/>
      <c r="C2" s="34">
        <v>1.1000000000000001</v>
      </c>
      <c r="D2" s="34" t="s">
        <v>4</v>
      </c>
      <c r="E2" s="34" t="s">
        <v>5</v>
      </c>
      <c r="F2" s="34" t="s">
        <v>6</v>
      </c>
    </row>
    <row r="3" spans="1:8">
      <c r="A3" s="35"/>
      <c r="B3" s="35"/>
      <c r="C3" s="35"/>
      <c r="D3" s="35"/>
    </row>
    <row r="4" spans="1:8" ht="23">
      <c r="A4" s="14" t="s">
        <v>229</v>
      </c>
      <c r="B4" s="14"/>
      <c r="C4" s="14"/>
      <c r="D4" s="14"/>
      <c r="E4" s="14"/>
      <c r="F4" s="14"/>
    </row>
    <row r="5" spans="1:8" ht="18">
      <c r="B5" s="36"/>
      <c r="C5" s="36"/>
      <c r="D5" s="37"/>
    </row>
    <row r="6" spans="1:8" ht="18">
      <c r="A6" s="38" t="s">
        <v>79</v>
      </c>
      <c r="C6" s="36"/>
      <c r="D6" s="37"/>
    </row>
    <row r="7" spans="1:8" ht="19" thickBot="1">
      <c r="B7" s="36"/>
      <c r="C7" s="36"/>
      <c r="D7" s="37"/>
      <c r="H7" s="39"/>
    </row>
    <row r="8" spans="1:8" s="41" customFormat="1" ht="32" thickTop="1" thickBot="1">
      <c r="A8" s="27"/>
      <c r="B8" s="27" t="s">
        <v>43</v>
      </c>
      <c r="C8" s="27" t="s">
        <v>60</v>
      </c>
      <c r="D8" s="27" t="s">
        <v>81</v>
      </c>
      <c r="E8" s="27" t="s">
        <v>216</v>
      </c>
      <c r="F8" s="27" t="s">
        <v>217</v>
      </c>
      <c r="G8" s="40"/>
    </row>
    <row r="9" spans="1:8" ht="16" thickTop="1" thickBot="1">
      <c r="A9" s="175" t="s">
        <v>99</v>
      </c>
      <c r="B9" s="19" t="s">
        <v>82</v>
      </c>
      <c r="C9" s="24" t="s">
        <v>8</v>
      </c>
      <c r="D9" s="42" t="s">
        <v>83</v>
      </c>
      <c r="E9" s="43" t="s">
        <v>84</v>
      </c>
      <c r="F9" s="43" t="s">
        <v>84</v>
      </c>
    </row>
    <row r="10" spans="1:8" ht="16" thickTop="1" thickBot="1">
      <c r="A10" s="177"/>
      <c r="B10" s="19" t="s">
        <v>85</v>
      </c>
      <c r="C10" s="24" t="s">
        <v>8</v>
      </c>
      <c r="D10" s="42">
        <v>2020</v>
      </c>
      <c r="E10" s="43">
        <v>2050</v>
      </c>
      <c r="F10" s="43">
        <v>2050</v>
      </c>
    </row>
    <row r="11" spans="1:8" ht="44" thickTop="1" thickBot="1">
      <c r="A11" s="177"/>
      <c r="B11" s="19" t="s">
        <v>86</v>
      </c>
      <c r="C11" s="24" t="s">
        <v>9</v>
      </c>
      <c r="D11" s="42">
        <v>100</v>
      </c>
      <c r="E11" s="44">
        <v>100</v>
      </c>
      <c r="F11" s="44">
        <v>100</v>
      </c>
    </row>
    <row r="12" spans="1:8" ht="44" thickTop="1" thickBot="1">
      <c r="A12" s="177"/>
      <c r="B12" s="19" t="s">
        <v>87</v>
      </c>
      <c r="C12" s="24" t="s">
        <v>9</v>
      </c>
      <c r="D12" s="42">
        <v>100</v>
      </c>
      <c r="E12" s="44">
        <v>100</v>
      </c>
      <c r="F12" s="44">
        <v>100</v>
      </c>
    </row>
    <row r="13" spans="1:8" ht="44" thickTop="1" thickBot="1">
      <c r="A13" s="177"/>
      <c r="B13" s="19" t="s">
        <v>88</v>
      </c>
      <c r="C13" s="24" t="s">
        <v>9</v>
      </c>
      <c r="D13" s="42">
        <v>100</v>
      </c>
      <c r="E13" s="44">
        <v>100</v>
      </c>
      <c r="F13" s="44">
        <v>100</v>
      </c>
    </row>
    <row r="14" spans="1:8" ht="58" thickTop="1" thickBot="1">
      <c r="A14" s="177"/>
      <c r="B14" s="19" t="s">
        <v>89</v>
      </c>
      <c r="C14" s="24" t="s">
        <v>9</v>
      </c>
      <c r="D14" s="42">
        <v>100</v>
      </c>
      <c r="E14" s="43">
        <v>25</v>
      </c>
      <c r="F14" s="43">
        <v>200</v>
      </c>
    </row>
    <row r="15" spans="1:8" ht="58" thickTop="1" thickBot="1">
      <c r="A15" s="177"/>
      <c r="B15" s="19" t="s">
        <v>90</v>
      </c>
      <c r="C15" s="24" t="s">
        <v>9</v>
      </c>
      <c r="D15" s="42">
        <v>100</v>
      </c>
      <c r="E15" s="43">
        <v>25</v>
      </c>
      <c r="F15" s="43">
        <v>200</v>
      </c>
    </row>
    <row r="16" spans="1:8" ht="58" thickTop="1" thickBot="1">
      <c r="A16" s="177"/>
      <c r="B16" s="19" t="s">
        <v>91</v>
      </c>
      <c r="C16" s="24" t="s">
        <v>9</v>
      </c>
      <c r="D16" s="42">
        <v>100</v>
      </c>
      <c r="E16" s="43">
        <v>25</v>
      </c>
      <c r="F16" s="43">
        <v>200</v>
      </c>
    </row>
    <row r="17" spans="1:6" ht="44" thickTop="1" thickBot="1">
      <c r="A17" s="176"/>
      <c r="B17" s="19" t="s">
        <v>92</v>
      </c>
      <c r="C17" s="24"/>
      <c r="D17" s="42" t="s">
        <v>94</v>
      </c>
      <c r="E17" s="135" t="s">
        <v>95</v>
      </c>
      <c r="F17" s="135" t="s">
        <v>95</v>
      </c>
    </row>
    <row r="18" spans="1:6" ht="16" thickTop="1" thickBot="1">
      <c r="A18" s="175" t="s">
        <v>100</v>
      </c>
      <c r="B18" s="19" t="s">
        <v>96</v>
      </c>
      <c r="C18" s="24"/>
      <c r="D18" s="42" t="s">
        <v>11</v>
      </c>
      <c r="E18" s="44" t="s">
        <v>11</v>
      </c>
      <c r="F18" s="44" t="s">
        <v>11</v>
      </c>
    </row>
    <row r="19" spans="1:6" ht="16" thickTop="1" thickBot="1">
      <c r="A19" s="177"/>
      <c r="B19" s="19" t="s">
        <v>97</v>
      </c>
      <c r="C19" s="24"/>
      <c r="D19" s="42" t="s">
        <v>13</v>
      </c>
      <c r="E19" s="44" t="s">
        <v>13</v>
      </c>
      <c r="F19" s="44" t="s">
        <v>13</v>
      </c>
    </row>
    <row r="20" spans="1:6" ht="16" thickTop="1" thickBot="1">
      <c r="A20" s="177"/>
      <c r="B20" s="19" t="s">
        <v>98</v>
      </c>
      <c r="C20" s="24"/>
      <c r="D20" s="42" t="s">
        <v>14</v>
      </c>
      <c r="E20" s="44" t="s">
        <v>14</v>
      </c>
      <c r="F20" s="44" t="s">
        <v>14</v>
      </c>
    </row>
    <row r="21" spans="1:6" ht="16" thickTop="1" thickBot="1">
      <c r="A21" s="177"/>
      <c r="B21" s="19" t="s">
        <v>15</v>
      </c>
      <c r="C21" s="24"/>
      <c r="D21" s="42" t="s">
        <v>15</v>
      </c>
      <c r="E21" s="44" t="s">
        <v>15</v>
      </c>
      <c r="F21" s="44" t="s">
        <v>15</v>
      </c>
    </row>
    <row r="22" spans="1:6" ht="16" thickTop="1" thickBot="1">
      <c r="A22" s="177"/>
      <c r="B22" s="19" t="s">
        <v>16</v>
      </c>
      <c r="C22" s="24"/>
      <c r="D22" s="42" t="s">
        <v>16</v>
      </c>
      <c r="E22" s="44" t="s">
        <v>16</v>
      </c>
      <c r="F22" s="44" t="s">
        <v>16</v>
      </c>
    </row>
    <row r="23" spans="1:6" ht="16" thickTop="1" thickBot="1">
      <c r="A23" s="177"/>
      <c r="B23" s="19" t="s">
        <v>17</v>
      </c>
      <c r="C23" s="24"/>
      <c r="D23" s="42" t="s">
        <v>17</v>
      </c>
      <c r="E23" s="44" t="s">
        <v>17</v>
      </c>
      <c r="F23" s="44" t="s">
        <v>17</v>
      </c>
    </row>
    <row r="24" spans="1:6" ht="16" thickTop="1" thickBot="1">
      <c r="A24" s="177"/>
      <c r="B24" s="19" t="s">
        <v>18</v>
      </c>
      <c r="C24" s="24"/>
      <c r="D24" s="42" t="s">
        <v>18</v>
      </c>
      <c r="E24" s="46" t="s">
        <v>18</v>
      </c>
      <c r="F24" s="46" t="s">
        <v>18</v>
      </c>
    </row>
    <row r="25" spans="1:6" ht="16" thickTop="1" thickBot="1">
      <c r="A25" s="177"/>
      <c r="B25" s="19" t="s">
        <v>19</v>
      </c>
      <c r="C25" s="24"/>
      <c r="D25" s="42" t="s">
        <v>19</v>
      </c>
      <c r="E25" s="46" t="s">
        <v>19</v>
      </c>
      <c r="F25" s="46" t="s">
        <v>19</v>
      </c>
    </row>
    <row r="26" spans="1:6" ht="16" thickTop="1" thickBot="1">
      <c r="A26" s="177"/>
      <c r="B26" s="19" t="s">
        <v>20</v>
      </c>
      <c r="C26" s="24"/>
      <c r="D26" s="42" t="s">
        <v>20</v>
      </c>
      <c r="E26" s="46" t="s">
        <v>20</v>
      </c>
      <c r="F26" s="46" t="s">
        <v>20</v>
      </c>
    </row>
    <row r="27" spans="1:6" ht="16" thickTop="1" thickBot="1">
      <c r="A27" s="177"/>
      <c r="B27" s="19" t="s">
        <v>21</v>
      </c>
      <c r="C27" s="24"/>
      <c r="D27" s="42" t="s">
        <v>21</v>
      </c>
      <c r="E27" s="46" t="s">
        <v>21</v>
      </c>
      <c r="F27" s="46" t="s">
        <v>21</v>
      </c>
    </row>
    <row r="28" spans="1:6" ht="16" thickTop="1" thickBot="1">
      <c r="A28" s="177"/>
      <c r="B28" s="19" t="s">
        <v>22</v>
      </c>
      <c r="C28" s="24"/>
      <c r="D28" s="42" t="s">
        <v>22</v>
      </c>
      <c r="E28" s="46" t="s">
        <v>22</v>
      </c>
      <c r="F28" s="46" t="s">
        <v>22</v>
      </c>
    </row>
    <row r="29" spans="1:6" ht="16" thickTop="1" thickBot="1">
      <c r="A29" s="176"/>
      <c r="B29" s="19" t="s">
        <v>23</v>
      </c>
      <c r="C29" s="24"/>
      <c r="D29" s="42" t="s">
        <v>23</v>
      </c>
      <c r="E29" s="46" t="s">
        <v>23</v>
      </c>
      <c r="F29" s="46" t="s">
        <v>23</v>
      </c>
    </row>
    <row r="30" spans="1:6" ht="15" thickTop="1">
      <c r="B30" s="47"/>
      <c r="C30" s="47"/>
    </row>
    <row r="31" spans="1:6" ht="18">
      <c r="A31" s="38" t="s">
        <v>50</v>
      </c>
      <c r="C31" s="37"/>
    </row>
    <row r="32" spans="1:6">
      <c r="A32" s="48" t="s">
        <v>46</v>
      </c>
      <c r="B32" s="48"/>
      <c r="C32" s="48"/>
      <c r="D32" s="48"/>
      <c r="E32" s="48"/>
      <c r="F32" s="48"/>
    </row>
    <row r="33" spans="1:9" ht="19" thickBot="1">
      <c r="A33" s="38"/>
      <c r="B33" s="38"/>
      <c r="C33" s="38"/>
      <c r="D33" s="38"/>
      <c r="E33" s="38"/>
      <c r="F33" s="38"/>
      <c r="G33" s="38"/>
      <c r="H33" s="38"/>
      <c r="I33" s="38"/>
    </row>
    <row r="34" spans="1:9" ht="35.25" customHeight="1" thickTop="1" thickBot="1">
      <c r="A34" s="179" t="s">
        <v>288</v>
      </c>
      <c r="B34" s="180"/>
      <c r="C34" s="128"/>
      <c r="D34" s="49" t="s">
        <v>101</v>
      </c>
      <c r="E34" s="49" t="s">
        <v>102</v>
      </c>
      <c r="F34" s="49" t="s">
        <v>102</v>
      </c>
    </row>
    <row r="35" spans="1:9" ht="30" thickTop="1" thickBot="1">
      <c r="A35" s="19"/>
      <c r="B35" s="50" t="s">
        <v>103</v>
      </c>
      <c r="C35" s="137" t="s">
        <v>56</v>
      </c>
      <c r="D35" s="55"/>
      <c r="E35" s="55"/>
      <c r="F35" s="55"/>
    </row>
    <row r="36" spans="1:9" ht="30" thickTop="1" thickBot="1">
      <c r="A36" s="19"/>
      <c r="B36" s="52" t="s">
        <v>104</v>
      </c>
      <c r="C36" s="136" t="s">
        <v>105</v>
      </c>
      <c r="D36" s="55"/>
      <c r="E36" s="55"/>
      <c r="F36" s="55"/>
    </row>
    <row r="37" spans="1:9" ht="16" thickTop="1" thickBot="1"/>
    <row r="38" spans="1:9" ht="36" customHeight="1" thickTop="1" thickBot="1">
      <c r="A38" s="179" t="s">
        <v>287</v>
      </c>
      <c r="B38" s="180"/>
      <c r="C38" s="126"/>
      <c r="D38" s="127"/>
      <c r="E38" s="49" t="s">
        <v>216</v>
      </c>
      <c r="F38" s="49" t="s">
        <v>217</v>
      </c>
    </row>
    <row r="39" spans="1:9" ht="30" thickTop="1" thickBot="1">
      <c r="A39" s="19"/>
      <c r="B39" s="50" t="s">
        <v>106</v>
      </c>
      <c r="C39" s="136" t="s">
        <v>56</v>
      </c>
      <c r="D39" s="51"/>
      <c r="E39" s="148" t="s">
        <v>107</v>
      </c>
      <c r="F39" s="149" t="s">
        <v>108</v>
      </c>
    </row>
    <row r="40" spans="1:9" ht="16" thickTop="1" thickBot="1">
      <c r="A40" s="19"/>
      <c r="B40" s="52" t="s">
        <v>109</v>
      </c>
      <c r="C40" s="53" t="s">
        <v>110</v>
      </c>
      <c r="D40" s="54"/>
      <c r="E40" s="150" t="s">
        <v>111</v>
      </c>
      <c r="F40" s="151" t="s">
        <v>112</v>
      </c>
    </row>
    <row r="41" spans="1:9" ht="15" thickTop="1"/>
    <row r="44" spans="1:9">
      <c r="G44" s="56"/>
    </row>
  </sheetData>
  <mergeCells count="5">
    <mergeCell ref="A9:A17"/>
    <mergeCell ref="A18:A29"/>
    <mergeCell ref="A1:F1"/>
    <mergeCell ref="A34:B34"/>
    <mergeCell ref="A38:B38"/>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AS171"/>
  <sheetViews>
    <sheetView showGridLines="0" workbookViewId="0">
      <selection activeCell="A24" sqref="A24:E24"/>
    </sheetView>
  </sheetViews>
  <sheetFormatPr baseColWidth="10" defaultColWidth="11.5" defaultRowHeight="14" x14ac:dyDescent="0"/>
  <cols>
    <col min="1" max="1" width="13.5" style="34" customWidth="1"/>
    <col min="2" max="2" width="64.33203125" style="34" bestFit="1" customWidth="1"/>
    <col min="3" max="3" width="35.1640625" style="34" bestFit="1" customWidth="1"/>
    <col min="4" max="4" width="23.33203125" style="34" bestFit="1" customWidth="1"/>
    <col min="5" max="5" width="16.6640625" style="34" bestFit="1" customWidth="1"/>
    <col min="6" max="6" width="25.5" style="34" bestFit="1" customWidth="1"/>
    <col min="7" max="7" width="25.6640625" style="34" bestFit="1" customWidth="1"/>
    <col min="8" max="8" width="14" customWidth="1"/>
    <col min="9" max="9" width="33" customWidth="1"/>
    <col min="10" max="10" width="33.5" bestFit="1" customWidth="1"/>
    <col min="11" max="11" width="20.33203125" bestFit="1" customWidth="1"/>
    <col min="12" max="12" width="5.5" bestFit="1" customWidth="1"/>
    <col min="13" max="13" width="16.83203125" bestFit="1" customWidth="1"/>
    <col min="14" max="15" width="22.1640625" bestFit="1" customWidth="1"/>
    <col min="16" max="16" width="23.1640625" customWidth="1"/>
    <col min="17" max="17" width="21.83203125" bestFit="1" customWidth="1"/>
    <col min="18" max="19" width="22.33203125" bestFit="1" customWidth="1"/>
    <col min="20" max="21" width="15.6640625" bestFit="1" customWidth="1"/>
    <col min="23" max="23" width="22.6640625" customWidth="1"/>
    <col min="24" max="24" width="46" customWidth="1"/>
    <col min="25" max="25" width="18.83203125" customWidth="1"/>
    <col min="26" max="27" width="22.5" bestFit="1" customWidth="1"/>
    <col min="28" max="29" width="22" bestFit="1" customWidth="1"/>
    <col min="30" max="31" width="21.6640625" bestFit="1" customWidth="1"/>
    <col min="32" max="33" width="22.1640625" bestFit="1" customWidth="1"/>
    <col min="34" max="35" width="15.5" bestFit="1" customWidth="1"/>
    <col min="36" max="36" width="8.5" customWidth="1"/>
    <col min="37" max="37" width="3.83203125" customWidth="1"/>
    <col min="38" max="39" width="14.6640625" customWidth="1"/>
    <col min="40" max="40" width="3.83203125" customWidth="1"/>
    <col min="42" max="42" width="17.5" bestFit="1" customWidth="1"/>
    <col min="43" max="44" width="11.5" customWidth="1"/>
    <col min="46" max="16384" width="11.5" style="34"/>
  </cols>
  <sheetData>
    <row r="1" spans="1:45" s="58" customFormat="1" ht="15" customHeight="1">
      <c r="A1" s="57" t="s">
        <v>113</v>
      </c>
      <c r="B1" s="57"/>
      <c r="C1" s="57"/>
      <c r="D1" s="57"/>
      <c r="E1" s="57"/>
      <c r="H1"/>
      <c r="I1"/>
      <c r="J1"/>
      <c r="K1"/>
      <c r="L1"/>
      <c r="M1"/>
      <c r="N1"/>
      <c r="O1"/>
      <c r="P1"/>
      <c r="Q1"/>
      <c r="R1"/>
      <c r="S1"/>
      <c r="T1"/>
      <c r="U1"/>
      <c r="V1"/>
      <c r="W1"/>
      <c r="X1"/>
      <c r="Y1"/>
      <c r="Z1"/>
      <c r="AA1"/>
      <c r="AB1"/>
      <c r="AC1"/>
      <c r="AD1"/>
      <c r="AE1"/>
      <c r="AF1"/>
      <c r="AG1"/>
      <c r="AH1"/>
      <c r="AI1"/>
      <c r="AJ1"/>
      <c r="AK1"/>
      <c r="AL1"/>
      <c r="AM1"/>
      <c r="AN1"/>
      <c r="AO1"/>
      <c r="AP1"/>
      <c r="AQ1"/>
      <c r="AR1"/>
      <c r="AS1"/>
    </row>
    <row r="2" spans="1:45" s="59" customFormat="1" hidden="1">
      <c r="A2" s="35"/>
      <c r="B2" s="35"/>
      <c r="C2" s="35"/>
      <c r="D2" s="59" t="s">
        <v>4</v>
      </c>
      <c r="E2" s="59">
        <v>1.3</v>
      </c>
      <c r="F2" s="59" t="s">
        <v>5</v>
      </c>
      <c r="G2" s="59" t="s">
        <v>6</v>
      </c>
      <c r="H2"/>
      <c r="I2"/>
      <c r="J2"/>
      <c r="K2"/>
      <c r="L2"/>
      <c r="M2"/>
      <c r="N2"/>
      <c r="O2"/>
      <c r="P2"/>
      <c r="Q2"/>
      <c r="R2"/>
      <c r="S2"/>
      <c r="T2"/>
      <c r="U2"/>
      <c r="V2"/>
      <c r="W2"/>
      <c r="X2"/>
      <c r="Y2"/>
      <c r="Z2"/>
      <c r="AA2"/>
      <c r="AB2"/>
      <c r="AC2"/>
      <c r="AD2"/>
      <c r="AE2"/>
      <c r="AF2"/>
      <c r="AG2"/>
      <c r="AH2"/>
      <c r="AI2"/>
      <c r="AJ2"/>
      <c r="AK2"/>
      <c r="AL2"/>
      <c r="AM2"/>
      <c r="AN2"/>
      <c r="AO2"/>
      <c r="AP2"/>
      <c r="AQ2"/>
      <c r="AR2"/>
      <c r="AS2"/>
    </row>
    <row r="3" spans="1:45" s="59" customFormat="1">
      <c r="A3" s="35"/>
      <c r="B3" s="35"/>
      <c r="C3" s="35"/>
      <c r="D3" s="35"/>
      <c r="H3"/>
      <c r="I3"/>
      <c r="J3"/>
      <c r="K3"/>
      <c r="L3"/>
      <c r="M3"/>
      <c r="N3"/>
      <c r="O3"/>
      <c r="P3"/>
      <c r="Q3"/>
      <c r="R3"/>
      <c r="S3"/>
      <c r="T3"/>
      <c r="U3"/>
      <c r="V3"/>
      <c r="W3"/>
      <c r="X3"/>
      <c r="Y3"/>
      <c r="Z3"/>
      <c r="AA3"/>
      <c r="AB3"/>
      <c r="AC3"/>
      <c r="AD3"/>
      <c r="AE3"/>
      <c r="AF3"/>
      <c r="AG3"/>
      <c r="AH3"/>
      <c r="AI3"/>
      <c r="AJ3"/>
      <c r="AK3"/>
      <c r="AL3"/>
      <c r="AM3"/>
      <c r="AN3"/>
      <c r="AO3"/>
      <c r="AP3"/>
      <c r="AQ3"/>
      <c r="AR3"/>
      <c r="AS3"/>
    </row>
    <row r="4" spans="1:45" s="59" customFormat="1" ht="23">
      <c r="A4" s="14" t="s">
        <v>228</v>
      </c>
      <c r="B4" s="14"/>
      <c r="C4" s="14"/>
      <c r="D4" s="14"/>
      <c r="E4" s="14"/>
      <c r="F4" s="14"/>
      <c r="G4" s="14"/>
      <c r="H4"/>
      <c r="I4"/>
      <c r="J4"/>
      <c r="K4"/>
      <c r="L4"/>
      <c r="M4"/>
      <c r="N4"/>
      <c r="O4"/>
      <c r="P4"/>
      <c r="Q4"/>
      <c r="R4"/>
      <c r="S4"/>
      <c r="T4"/>
      <c r="U4"/>
      <c r="V4"/>
      <c r="W4"/>
      <c r="X4"/>
      <c r="Y4"/>
      <c r="Z4"/>
      <c r="AA4"/>
      <c r="AB4"/>
      <c r="AC4"/>
      <c r="AD4"/>
      <c r="AE4"/>
      <c r="AF4"/>
      <c r="AG4"/>
      <c r="AH4"/>
      <c r="AI4"/>
      <c r="AJ4"/>
      <c r="AK4"/>
      <c r="AL4"/>
      <c r="AM4"/>
      <c r="AN4"/>
      <c r="AO4"/>
      <c r="AP4"/>
      <c r="AQ4"/>
      <c r="AR4"/>
      <c r="AS4"/>
    </row>
    <row r="5" spans="1:45" s="59" customFormat="1">
      <c r="A5" s="35"/>
      <c r="B5" s="35"/>
      <c r="C5" s="35"/>
      <c r="D5" s="35"/>
      <c r="H5"/>
      <c r="I5"/>
      <c r="J5"/>
      <c r="K5"/>
      <c r="L5"/>
      <c r="M5"/>
      <c r="N5"/>
      <c r="O5"/>
      <c r="P5"/>
      <c r="Q5"/>
      <c r="R5"/>
      <c r="S5"/>
      <c r="T5"/>
      <c r="U5"/>
      <c r="V5"/>
      <c r="W5"/>
      <c r="X5"/>
      <c r="Y5"/>
      <c r="Z5"/>
      <c r="AA5"/>
      <c r="AB5"/>
      <c r="AC5"/>
      <c r="AD5"/>
      <c r="AE5"/>
      <c r="AF5"/>
      <c r="AG5"/>
      <c r="AH5"/>
      <c r="AI5"/>
      <c r="AJ5"/>
      <c r="AK5"/>
      <c r="AL5"/>
      <c r="AM5"/>
      <c r="AN5"/>
      <c r="AO5"/>
      <c r="AP5"/>
      <c r="AQ5"/>
      <c r="AR5"/>
      <c r="AS5"/>
    </row>
    <row r="6" spans="1:45" ht="18">
      <c r="A6" s="38" t="s">
        <v>79</v>
      </c>
    </row>
    <row r="7" spans="1:45" ht="19" thickBot="1">
      <c r="A7" s="38"/>
    </row>
    <row r="8" spans="1:45" s="41" customFormat="1" ht="32" thickTop="1" thickBot="1">
      <c r="A8" s="27"/>
      <c r="B8" s="27" t="s">
        <v>7</v>
      </c>
      <c r="C8" s="27" t="s">
        <v>24</v>
      </c>
      <c r="D8" s="27" t="s">
        <v>60</v>
      </c>
      <c r="E8" s="27" t="s">
        <v>81</v>
      </c>
      <c r="F8" s="27" t="s">
        <v>168</v>
      </c>
      <c r="G8" s="27" t="s">
        <v>169</v>
      </c>
      <c r="H8"/>
      <c r="I8" s="60"/>
      <c r="J8"/>
      <c r="K8"/>
      <c r="L8"/>
      <c r="M8"/>
      <c r="N8"/>
      <c r="O8"/>
      <c r="P8"/>
      <c r="Q8"/>
      <c r="R8"/>
      <c r="S8"/>
      <c r="T8"/>
      <c r="U8"/>
      <c r="V8"/>
      <c r="W8"/>
      <c r="X8"/>
      <c r="Y8"/>
      <c r="Z8"/>
      <c r="AA8"/>
      <c r="AB8"/>
      <c r="AC8"/>
      <c r="AD8"/>
      <c r="AE8"/>
      <c r="AF8"/>
      <c r="AG8"/>
      <c r="AH8"/>
      <c r="AI8"/>
      <c r="AJ8"/>
      <c r="AK8"/>
      <c r="AL8"/>
      <c r="AM8"/>
      <c r="AN8"/>
      <c r="AO8"/>
      <c r="AP8"/>
      <c r="AQ8"/>
      <c r="AR8"/>
      <c r="AS8"/>
    </row>
    <row r="9" spans="1:45" ht="16" thickTop="1" thickBot="1">
      <c r="A9" s="181" t="s">
        <v>99</v>
      </c>
      <c r="B9" s="45" t="s">
        <v>118</v>
      </c>
      <c r="C9" s="45"/>
      <c r="D9" s="44"/>
      <c r="E9" s="61" t="s">
        <v>25</v>
      </c>
      <c r="F9" s="43" t="s">
        <v>26</v>
      </c>
      <c r="G9" s="43" t="s">
        <v>27</v>
      </c>
      <c r="I9" s="60"/>
    </row>
    <row r="10" spans="1:45" ht="16" thickTop="1" thickBot="1">
      <c r="A10" s="182"/>
      <c r="B10" s="45" t="s">
        <v>119</v>
      </c>
      <c r="C10" s="45"/>
      <c r="D10" s="44">
        <v>1</v>
      </c>
      <c r="E10" s="61">
        <v>0.03</v>
      </c>
      <c r="F10" s="45">
        <v>0.03</v>
      </c>
      <c r="G10" s="45">
        <v>0.03</v>
      </c>
    </row>
    <row r="11" spans="1:45" ht="16" thickTop="1" thickBot="1">
      <c r="A11" s="182"/>
      <c r="B11" s="45" t="s">
        <v>120</v>
      </c>
      <c r="C11" s="45"/>
      <c r="D11" s="62" t="s">
        <v>28</v>
      </c>
      <c r="E11" s="61">
        <v>1000</v>
      </c>
      <c r="F11" s="43">
        <v>131</v>
      </c>
      <c r="G11" s="43">
        <v>173</v>
      </c>
    </row>
    <row r="12" spans="1:45" ht="30" customHeight="1" thickTop="1" thickBot="1">
      <c r="A12" s="182"/>
      <c r="B12" s="63" t="s">
        <v>121</v>
      </c>
      <c r="C12" s="63"/>
      <c r="D12" s="44"/>
      <c r="E12" s="64" t="s">
        <v>128</v>
      </c>
      <c r="F12" s="65" t="s">
        <v>129</v>
      </c>
      <c r="G12" s="66" t="s">
        <v>129</v>
      </c>
    </row>
    <row r="13" spans="1:45" ht="15" customHeight="1" thickTop="1" thickBot="1">
      <c r="A13" s="182"/>
      <c r="B13" s="45" t="s">
        <v>122</v>
      </c>
      <c r="C13" s="45"/>
      <c r="D13" s="44"/>
      <c r="E13" s="61">
        <v>2015</v>
      </c>
      <c r="F13" s="43">
        <v>2050</v>
      </c>
      <c r="G13" s="45">
        <v>2050</v>
      </c>
    </row>
    <row r="14" spans="1:45" ht="15" customHeight="1" thickTop="1" thickBot="1">
      <c r="A14" s="183"/>
      <c r="B14" s="45" t="s">
        <v>123</v>
      </c>
      <c r="C14" s="45"/>
      <c r="D14" s="44"/>
      <c r="E14" s="61">
        <v>0</v>
      </c>
      <c r="F14" s="43">
        <v>0.3</v>
      </c>
      <c r="G14" s="45">
        <v>0.3</v>
      </c>
    </row>
    <row r="15" spans="1:45" ht="15" customHeight="1" thickTop="1" thickBot="1">
      <c r="A15" s="181" t="s">
        <v>114</v>
      </c>
      <c r="B15" s="45" t="s">
        <v>124</v>
      </c>
      <c r="C15" s="45"/>
      <c r="D15" s="44"/>
      <c r="E15" s="61">
        <v>0.27022400000000002</v>
      </c>
      <c r="F15" s="43">
        <v>0.09</v>
      </c>
      <c r="G15" s="45">
        <v>0.09</v>
      </c>
    </row>
    <row r="16" spans="1:45" ht="15" customHeight="1" thickTop="1" thickBot="1">
      <c r="A16" s="182"/>
      <c r="B16" s="44" t="s">
        <v>125</v>
      </c>
      <c r="C16" s="44"/>
      <c r="D16" s="44"/>
      <c r="E16" s="61">
        <v>0.26640000000000003</v>
      </c>
      <c r="F16" s="45">
        <v>0.26640000000000003</v>
      </c>
      <c r="G16" s="45">
        <v>0.26640000000000003</v>
      </c>
    </row>
    <row r="17" spans="1:7" ht="15" customHeight="1" thickTop="1" thickBot="1">
      <c r="A17" s="182"/>
      <c r="B17" s="44" t="s">
        <v>126</v>
      </c>
      <c r="C17" s="44"/>
      <c r="D17" s="44"/>
      <c r="E17" s="61">
        <v>0.312</v>
      </c>
      <c r="F17" s="43">
        <v>0</v>
      </c>
      <c r="G17" s="43">
        <v>0</v>
      </c>
    </row>
    <row r="18" spans="1:7" ht="15" customHeight="1" thickTop="1" thickBot="1">
      <c r="A18" s="183"/>
      <c r="B18" s="44" t="s">
        <v>127</v>
      </c>
      <c r="C18" s="44"/>
      <c r="D18" s="44"/>
      <c r="E18" s="61">
        <v>0.20124</v>
      </c>
      <c r="F18" s="45">
        <v>0.20124</v>
      </c>
      <c r="G18" s="45">
        <v>0.20124</v>
      </c>
    </row>
    <row r="19" spans="1:7" ht="58" thickTop="1" thickBot="1">
      <c r="A19" s="138" t="s">
        <v>115</v>
      </c>
      <c r="B19" s="68" t="s">
        <v>12</v>
      </c>
      <c r="C19" s="68"/>
      <c r="D19" s="44"/>
      <c r="E19" s="69" t="s">
        <v>13</v>
      </c>
      <c r="F19" s="70" t="s">
        <v>13</v>
      </c>
      <c r="G19" s="70" t="s">
        <v>13</v>
      </c>
    </row>
    <row r="20" spans="1:7" ht="15" thickTop="1">
      <c r="A20" s="36"/>
      <c r="B20" s="47"/>
      <c r="C20" s="47"/>
    </row>
    <row r="21" spans="1:7" ht="18">
      <c r="A21" s="38" t="s">
        <v>50</v>
      </c>
      <c r="B21" s="37"/>
      <c r="C21" s="37"/>
      <c r="D21" s="37"/>
    </row>
    <row r="22" spans="1:7" ht="18">
      <c r="B22" s="37"/>
      <c r="C22" s="37"/>
      <c r="D22" s="37"/>
    </row>
    <row r="23" spans="1:7" ht="19" thickBot="1">
      <c r="A23" s="71" t="s">
        <v>226</v>
      </c>
      <c r="B23" s="37"/>
      <c r="C23" s="37"/>
      <c r="D23" s="37"/>
      <c r="F23" s="72"/>
      <c r="G23" s="72"/>
    </row>
    <row r="24" spans="1:7" ht="17" thickTop="1" thickBot="1">
      <c r="A24" s="179" t="s">
        <v>116</v>
      </c>
      <c r="B24" s="180"/>
      <c r="C24" s="180"/>
      <c r="D24" s="180"/>
      <c r="E24" s="184"/>
      <c r="F24" s="33" t="str">
        <f>F8</f>
        <v>Lauf 1,3 A (Run 1,3 A)</v>
      </c>
      <c r="G24" s="33" t="str">
        <f>G8</f>
        <v>Lauf 1,3 B (Run 1,3 B)</v>
      </c>
    </row>
    <row r="25" spans="1:7" ht="16" thickTop="1" thickBot="1">
      <c r="A25" s="73"/>
      <c r="B25" s="74" t="s">
        <v>130</v>
      </c>
      <c r="C25" s="74"/>
      <c r="D25" s="74" t="s">
        <v>170</v>
      </c>
      <c r="E25" s="74"/>
      <c r="F25" s="75"/>
      <c r="G25" s="75"/>
    </row>
    <row r="26" spans="1:7" ht="16" thickTop="1" thickBot="1">
      <c r="A26" s="73"/>
      <c r="B26" s="74" t="s">
        <v>131</v>
      </c>
      <c r="C26" s="74"/>
      <c r="D26" s="74" t="s">
        <v>171</v>
      </c>
      <c r="E26" s="74"/>
      <c r="F26" s="76">
        <f>F25*1000/F11</f>
        <v>0</v>
      </c>
      <c r="G26" s="76">
        <f>G25*1000/G11</f>
        <v>0</v>
      </c>
    </row>
    <row r="27" spans="1:7" ht="16" thickTop="1" thickBot="1">
      <c r="A27" s="73"/>
      <c r="B27" s="74" t="s">
        <v>132</v>
      </c>
      <c r="C27" s="74"/>
      <c r="D27" s="74" t="s">
        <v>172</v>
      </c>
      <c r="E27" s="74"/>
      <c r="F27" s="77"/>
      <c r="G27" s="77"/>
    </row>
    <row r="28" spans="1:7" ht="20" thickTop="1" thickBot="1">
      <c r="A28" s="71"/>
      <c r="B28" s="37"/>
      <c r="C28" s="37"/>
      <c r="D28" s="37"/>
      <c r="F28" s="72"/>
      <c r="G28" s="72"/>
    </row>
    <row r="29" spans="1:7" ht="17.25" customHeight="1" thickTop="1" thickBot="1">
      <c r="A29" s="179" t="s">
        <v>116</v>
      </c>
      <c r="B29" s="180"/>
      <c r="C29" s="180"/>
      <c r="D29" s="180"/>
      <c r="E29" s="184"/>
      <c r="F29" s="27" t="str">
        <f>F24</f>
        <v>Lauf 1,3 A (Run 1,3 A)</v>
      </c>
      <c r="G29" s="27" t="str">
        <f>G24</f>
        <v>Lauf 1,3 B (Run 1,3 B)</v>
      </c>
    </row>
    <row r="30" spans="1:7" ht="16" thickTop="1" thickBot="1">
      <c r="A30" s="73"/>
      <c r="B30" s="74" t="s">
        <v>133</v>
      </c>
      <c r="C30" s="74" t="s">
        <v>134</v>
      </c>
      <c r="D30" s="74"/>
      <c r="E30" s="74"/>
      <c r="F30" s="120"/>
      <c r="G30" s="79"/>
    </row>
    <row r="31" spans="1:7" ht="16" thickTop="1" thickBot="1">
      <c r="A31" s="80"/>
      <c r="B31" s="81" t="s">
        <v>133</v>
      </c>
      <c r="C31" s="81" t="s">
        <v>135</v>
      </c>
      <c r="D31" s="81"/>
      <c r="E31" s="81"/>
      <c r="F31" s="78"/>
      <c r="G31" s="79"/>
    </row>
    <row r="32" spans="1:7" ht="16" thickTop="1" thickBot="1">
      <c r="A32" s="80"/>
      <c r="B32" s="81" t="s">
        <v>133</v>
      </c>
      <c r="C32" s="81" t="s">
        <v>136</v>
      </c>
      <c r="D32" s="81"/>
      <c r="E32" s="81"/>
      <c r="F32" s="78"/>
      <c r="G32" s="79"/>
    </row>
    <row r="33" spans="1:7" ht="16" thickTop="1" thickBot="1">
      <c r="A33" s="80"/>
      <c r="B33" s="81" t="s">
        <v>133</v>
      </c>
      <c r="C33" s="81" t="s">
        <v>137</v>
      </c>
      <c r="D33" s="81"/>
      <c r="E33" s="81"/>
      <c r="F33" s="78"/>
      <c r="G33" s="79"/>
    </row>
    <row r="34" spans="1:7" ht="16" thickTop="1" thickBot="1">
      <c r="A34" s="80"/>
      <c r="B34" s="81" t="s">
        <v>133</v>
      </c>
      <c r="C34" s="81" t="s">
        <v>138</v>
      </c>
      <c r="D34" s="81"/>
      <c r="E34" s="81"/>
      <c r="F34" s="78"/>
      <c r="G34" s="79"/>
    </row>
    <row r="35" spans="1:7" ht="16" thickTop="1" thickBot="1">
      <c r="A35" s="80"/>
      <c r="B35" s="81" t="s">
        <v>133</v>
      </c>
      <c r="C35" s="81" t="s">
        <v>139</v>
      </c>
      <c r="D35" s="81"/>
      <c r="E35" s="81"/>
      <c r="F35" s="78"/>
      <c r="G35" s="79"/>
    </row>
    <row r="36" spans="1:7" ht="16" thickTop="1" thickBot="1">
      <c r="A36" s="80"/>
      <c r="B36" s="81" t="s">
        <v>133</v>
      </c>
      <c r="C36" s="81" t="s">
        <v>140</v>
      </c>
      <c r="D36" s="81"/>
      <c r="E36" s="81"/>
      <c r="F36" s="78"/>
      <c r="G36" s="79"/>
    </row>
    <row r="37" spans="1:7" ht="16" thickTop="1" thickBot="1">
      <c r="A37" s="80"/>
      <c r="B37" s="81" t="s">
        <v>133</v>
      </c>
      <c r="C37" s="81" t="s">
        <v>141</v>
      </c>
      <c r="D37" s="81"/>
      <c r="E37" s="81"/>
      <c r="F37" s="78"/>
      <c r="G37" s="79"/>
    </row>
    <row r="38" spans="1:7" ht="16" thickTop="1" thickBot="1">
      <c r="A38" s="80"/>
      <c r="B38" s="81" t="s">
        <v>133</v>
      </c>
      <c r="C38" s="81" t="s">
        <v>142</v>
      </c>
      <c r="D38" s="81"/>
      <c r="E38" s="81"/>
      <c r="F38" s="78"/>
      <c r="G38" s="79"/>
    </row>
    <row r="39" spans="1:7" ht="16" thickTop="1" thickBot="1">
      <c r="A39" s="80"/>
      <c r="B39" s="81" t="s">
        <v>116</v>
      </c>
      <c r="C39" s="81"/>
      <c r="D39" s="81"/>
      <c r="E39" s="81"/>
      <c r="F39" s="78"/>
      <c r="G39" s="79"/>
    </row>
    <row r="40" spans="1:7" ht="16" thickTop="1" thickBot="1">
      <c r="A40" s="80"/>
      <c r="B40" s="81" t="s">
        <v>143</v>
      </c>
      <c r="C40" s="81" t="s">
        <v>134</v>
      </c>
      <c r="D40" s="81"/>
      <c r="E40" s="81"/>
      <c r="F40" s="78"/>
      <c r="G40" s="79"/>
    </row>
    <row r="41" spans="1:7" ht="16" thickTop="1" thickBot="1">
      <c r="A41" s="80"/>
      <c r="B41" s="81" t="s">
        <v>143</v>
      </c>
      <c r="C41" s="81" t="s">
        <v>135</v>
      </c>
      <c r="D41" s="81"/>
      <c r="E41" s="81"/>
      <c r="F41" s="78"/>
      <c r="G41" s="79"/>
    </row>
    <row r="42" spans="1:7" ht="16" thickTop="1" thickBot="1">
      <c r="A42" s="80"/>
      <c r="B42" s="81" t="s">
        <v>143</v>
      </c>
      <c r="C42" s="81" t="s">
        <v>136</v>
      </c>
      <c r="D42" s="81"/>
      <c r="E42" s="81"/>
      <c r="F42" s="78"/>
      <c r="G42" s="79"/>
    </row>
    <row r="43" spans="1:7" ht="16" thickTop="1" thickBot="1">
      <c r="A43" s="80"/>
      <c r="B43" s="81" t="s">
        <v>143</v>
      </c>
      <c r="C43" s="81" t="s">
        <v>137</v>
      </c>
      <c r="D43" s="81"/>
      <c r="E43" s="81"/>
      <c r="F43" s="78"/>
      <c r="G43" s="79"/>
    </row>
    <row r="44" spans="1:7" ht="16" thickTop="1" thickBot="1">
      <c r="A44" s="80"/>
      <c r="B44" s="81" t="s">
        <v>143</v>
      </c>
      <c r="C44" s="81" t="s">
        <v>138</v>
      </c>
      <c r="D44" s="81"/>
      <c r="E44" s="81"/>
      <c r="F44" s="78"/>
      <c r="G44" s="79"/>
    </row>
    <row r="45" spans="1:7" ht="16" thickTop="1" thickBot="1">
      <c r="A45" s="80"/>
      <c r="B45" s="81" t="s">
        <v>143</v>
      </c>
      <c r="C45" s="81" t="s">
        <v>139</v>
      </c>
      <c r="D45" s="81"/>
      <c r="E45" s="81"/>
      <c r="F45" s="78"/>
      <c r="G45" s="79"/>
    </row>
    <row r="46" spans="1:7" ht="16" thickTop="1" thickBot="1">
      <c r="A46" s="80"/>
      <c r="B46" s="81" t="s">
        <v>143</v>
      </c>
      <c r="C46" s="81" t="s">
        <v>140</v>
      </c>
      <c r="D46" s="81"/>
      <c r="E46" s="81"/>
      <c r="F46" s="78"/>
      <c r="G46" s="79"/>
    </row>
    <row r="47" spans="1:7" ht="16" thickTop="1" thickBot="1">
      <c r="A47" s="80"/>
      <c r="B47" s="81" t="s">
        <v>143</v>
      </c>
      <c r="C47" s="81" t="s">
        <v>141</v>
      </c>
      <c r="D47" s="81"/>
      <c r="E47" s="81"/>
      <c r="F47" s="78"/>
      <c r="G47" s="79"/>
    </row>
    <row r="48" spans="1:7" ht="16" thickTop="1" thickBot="1">
      <c r="A48" s="80"/>
      <c r="B48" s="81" t="s">
        <v>143</v>
      </c>
      <c r="C48" s="81" t="s">
        <v>142</v>
      </c>
      <c r="D48" s="81"/>
      <c r="E48" s="81"/>
      <c r="F48" s="78"/>
      <c r="G48" s="79"/>
    </row>
    <row r="49" spans="1:7" ht="16" thickTop="1" thickBot="1">
      <c r="A49" s="80"/>
      <c r="B49" s="81" t="s">
        <v>116</v>
      </c>
      <c r="C49" s="81"/>
      <c r="D49" s="81"/>
      <c r="E49" s="81"/>
      <c r="F49" s="78"/>
      <c r="G49" s="79"/>
    </row>
    <row r="50" spans="1:7" ht="16" thickTop="1" thickBot="1">
      <c r="A50" s="80"/>
      <c r="B50" s="81" t="s">
        <v>144</v>
      </c>
      <c r="C50" s="81" t="s">
        <v>134</v>
      </c>
      <c r="D50" s="81"/>
      <c r="E50" s="81"/>
      <c r="F50" s="78"/>
      <c r="G50" s="79"/>
    </row>
    <row r="51" spans="1:7" ht="16" thickTop="1" thickBot="1">
      <c r="A51" s="80"/>
      <c r="B51" s="81" t="s">
        <v>144</v>
      </c>
      <c r="C51" s="81" t="s">
        <v>135</v>
      </c>
      <c r="D51" s="81"/>
      <c r="E51" s="81"/>
      <c r="F51" s="78"/>
      <c r="G51" s="79"/>
    </row>
    <row r="52" spans="1:7" ht="16" thickTop="1" thickBot="1">
      <c r="A52" s="80"/>
      <c r="B52" s="81" t="s">
        <v>144</v>
      </c>
      <c r="C52" s="81" t="s">
        <v>136</v>
      </c>
      <c r="D52" s="81"/>
      <c r="E52" s="81"/>
      <c r="F52" s="78"/>
      <c r="G52" s="79"/>
    </row>
    <row r="53" spans="1:7" ht="16" thickTop="1" thickBot="1">
      <c r="A53" s="80"/>
      <c r="B53" s="81" t="s">
        <v>144</v>
      </c>
      <c r="C53" s="81" t="s">
        <v>137</v>
      </c>
      <c r="D53" s="81"/>
      <c r="E53" s="81"/>
      <c r="F53" s="78"/>
      <c r="G53" s="79"/>
    </row>
    <row r="54" spans="1:7" ht="16" thickTop="1" thickBot="1">
      <c r="A54" s="80"/>
      <c r="B54" s="81" t="s">
        <v>144</v>
      </c>
      <c r="C54" s="81" t="s">
        <v>138</v>
      </c>
      <c r="D54" s="81"/>
      <c r="E54" s="81"/>
      <c r="F54" s="78"/>
      <c r="G54" s="79"/>
    </row>
    <row r="55" spans="1:7" ht="16" thickTop="1" thickBot="1">
      <c r="A55" s="80"/>
      <c r="B55" s="81" t="s">
        <v>144</v>
      </c>
      <c r="C55" s="81" t="s">
        <v>139</v>
      </c>
      <c r="D55" s="81"/>
      <c r="E55" s="81"/>
      <c r="F55" s="78"/>
      <c r="G55" s="79"/>
    </row>
    <row r="56" spans="1:7" ht="16" thickTop="1" thickBot="1">
      <c r="A56" s="80"/>
      <c r="B56" s="81" t="s">
        <v>144</v>
      </c>
      <c r="C56" s="81" t="s">
        <v>140</v>
      </c>
      <c r="D56" s="81"/>
      <c r="E56" s="81"/>
      <c r="F56" s="78"/>
      <c r="G56" s="79"/>
    </row>
    <row r="57" spans="1:7" ht="16" thickTop="1" thickBot="1">
      <c r="A57" s="80"/>
      <c r="B57" s="81" t="s">
        <v>144</v>
      </c>
      <c r="C57" s="81" t="s">
        <v>141</v>
      </c>
      <c r="D57" s="81"/>
      <c r="E57" s="81"/>
      <c r="F57" s="78"/>
      <c r="G57" s="79"/>
    </row>
    <row r="58" spans="1:7" ht="16" thickTop="1" thickBot="1">
      <c r="A58" s="80"/>
      <c r="B58" s="81" t="s">
        <v>144</v>
      </c>
      <c r="C58" s="81" t="s">
        <v>142</v>
      </c>
      <c r="D58" s="81"/>
      <c r="E58" s="81"/>
      <c r="F58" s="78"/>
      <c r="G58" s="79"/>
    </row>
    <row r="59" spans="1:7" ht="16" thickTop="1" thickBot="1">
      <c r="A59" s="80"/>
      <c r="B59" s="81" t="s">
        <v>116</v>
      </c>
      <c r="C59" s="81"/>
      <c r="D59" s="81"/>
      <c r="E59" s="81"/>
      <c r="F59" s="78"/>
      <c r="G59" s="79"/>
    </row>
    <row r="60" spans="1:7" ht="16" thickTop="1" thickBot="1">
      <c r="A60" s="80"/>
      <c r="B60" s="81" t="s">
        <v>145</v>
      </c>
      <c r="C60" s="81" t="s">
        <v>134</v>
      </c>
      <c r="D60" s="81"/>
      <c r="E60" s="81"/>
      <c r="F60" s="78"/>
      <c r="G60" s="79"/>
    </row>
    <row r="61" spans="1:7" ht="16" thickTop="1" thickBot="1">
      <c r="A61" s="80"/>
      <c r="B61" s="81" t="s">
        <v>145</v>
      </c>
      <c r="C61" s="81" t="s">
        <v>135</v>
      </c>
      <c r="D61" s="81"/>
      <c r="E61" s="81"/>
      <c r="F61" s="78"/>
      <c r="G61" s="79"/>
    </row>
    <row r="62" spans="1:7" ht="16" thickTop="1" thickBot="1">
      <c r="A62" s="80"/>
      <c r="B62" s="81" t="s">
        <v>145</v>
      </c>
      <c r="C62" s="81" t="s">
        <v>136</v>
      </c>
      <c r="D62" s="81"/>
      <c r="E62" s="81"/>
      <c r="F62" s="78"/>
      <c r="G62" s="79"/>
    </row>
    <row r="63" spans="1:7" ht="16" thickTop="1" thickBot="1">
      <c r="A63" s="80"/>
      <c r="B63" s="81" t="s">
        <v>145</v>
      </c>
      <c r="C63" s="81" t="s">
        <v>137</v>
      </c>
      <c r="D63" s="81"/>
      <c r="E63" s="81"/>
      <c r="F63" s="78"/>
      <c r="G63" s="79"/>
    </row>
    <row r="64" spans="1:7" ht="16" thickTop="1" thickBot="1">
      <c r="A64" s="80"/>
      <c r="B64" s="81" t="s">
        <v>145</v>
      </c>
      <c r="C64" s="81" t="s">
        <v>138</v>
      </c>
      <c r="D64" s="81"/>
      <c r="E64" s="81"/>
      <c r="F64" s="78"/>
      <c r="G64" s="79"/>
    </row>
    <row r="65" spans="1:7" ht="16" thickTop="1" thickBot="1">
      <c r="A65" s="80"/>
      <c r="B65" s="81" t="s">
        <v>145</v>
      </c>
      <c r="C65" s="81" t="s">
        <v>139</v>
      </c>
      <c r="D65" s="81"/>
      <c r="E65" s="81"/>
      <c r="F65" s="78"/>
      <c r="G65" s="79"/>
    </row>
    <row r="66" spans="1:7" ht="16" thickTop="1" thickBot="1">
      <c r="A66" s="80"/>
      <c r="B66" s="81" t="s">
        <v>145</v>
      </c>
      <c r="C66" s="81" t="s">
        <v>140</v>
      </c>
      <c r="D66" s="81"/>
      <c r="E66" s="81"/>
      <c r="F66" s="78"/>
      <c r="G66" s="79"/>
    </row>
    <row r="67" spans="1:7" ht="16" thickTop="1" thickBot="1">
      <c r="A67" s="80"/>
      <c r="B67" s="81" t="s">
        <v>145</v>
      </c>
      <c r="C67" s="81" t="s">
        <v>141</v>
      </c>
      <c r="D67" s="81"/>
      <c r="E67" s="81"/>
      <c r="F67" s="78"/>
      <c r="G67" s="79"/>
    </row>
    <row r="68" spans="1:7" ht="16" thickTop="1" thickBot="1">
      <c r="A68" s="80"/>
      <c r="B68" s="81" t="s">
        <v>145</v>
      </c>
      <c r="C68" s="81" t="s">
        <v>142</v>
      </c>
      <c r="D68" s="81"/>
      <c r="E68" s="81"/>
      <c r="F68" s="78"/>
      <c r="G68" s="79"/>
    </row>
    <row r="69" spans="1:7" ht="16" thickTop="1" thickBot="1">
      <c r="A69" s="80"/>
      <c r="B69" s="81" t="s">
        <v>116</v>
      </c>
      <c r="C69" s="81"/>
      <c r="D69" s="81"/>
      <c r="E69" s="81"/>
      <c r="F69" s="78"/>
      <c r="G69" s="79"/>
    </row>
    <row r="70" spans="1:7" ht="16" thickTop="1" thickBot="1">
      <c r="A70" s="80"/>
      <c r="B70" s="81" t="s">
        <v>146</v>
      </c>
      <c r="C70" s="81" t="s">
        <v>134</v>
      </c>
      <c r="D70" s="81"/>
      <c r="E70" s="81"/>
      <c r="F70" s="78"/>
      <c r="G70" s="79"/>
    </row>
    <row r="71" spans="1:7" ht="16" thickTop="1" thickBot="1">
      <c r="A71" s="80"/>
      <c r="B71" s="81" t="s">
        <v>146</v>
      </c>
      <c r="C71" s="81" t="s">
        <v>135</v>
      </c>
      <c r="D71" s="81"/>
      <c r="E71" s="81"/>
      <c r="F71" s="78"/>
      <c r="G71" s="79"/>
    </row>
    <row r="72" spans="1:7" ht="16" thickTop="1" thickBot="1">
      <c r="A72" s="80"/>
      <c r="B72" s="81" t="s">
        <v>146</v>
      </c>
      <c r="C72" s="81" t="s">
        <v>136</v>
      </c>
      <c r="D72" s="81"/>
      <c r="E72" s="81"/>
      <c r="F72" s="78"/>
      <c r="G72" s="79"/>
    </row>
    <row r="73" spans="1:7" ht="16" thickTop="1" thickBot="1">
      <c r="A73" s="80"/>
      <c r="B73" s="81" t="s">
        <v>146</v>
      </c>
      <c r="C73" s="81" t="s">
        <v>137</v>
      </c>
      <c r="D73" s="81"/>
      <c r="E73" s="81"/>
      <c r="F73" s="78"/>
      <c r="G73" s="79"/>
    </row>
    <row r="74" spans="1:7" ht="16" thickTop="1" thickBot="1">
      <c r="A74" s="80"/>
      <c r="B74" s="81" t="s">
        <v>146</v>
      </c>
      <c r="C74" s="81" t="s">
        <v>138</v>
      </c>
      <c r="D74" s="81"/>
      <c r="E74" s="81"/>
      <c r="F74" s="78"/>
      <c r="G74" s="79"/>
    </row>
    <row r="75" spans="1:7" ht="16" thickTop="1" thickBot="1">
      <c r="A75" s="80"/>
      <c r="B75" s="81" t="s">
        <v>146</v>
      </c>
      <c r="C75" s="81" t="s">
        <v>139</v>
      </c>
      <c r="D75" s="81"/>
      <c r="E75" s="81"/>
      <c r="F75" s="78"/>
      <c r="G75" s="79"/>
    </row>
    <row r="76" spans="1:7" ht="16" thickTop="1" thickBot="1">
      <c r="A76" s="80"/>
      <c r="B76" s="81" t="s">
        <v>146</v>
      </c>
      <c r="C76" s="81" t="s">
        <v>140</v>
      </c>
      <c r="D76" s="81"/>
      <c r="E76" s="81"/>
      <c r="F76" s="78"/>
      <c r="G76" s="79"/>
    </row>
    <row r="77" spans="1:7" ht="16" thickTop="1" thickBot="1">
      <c r="A77" s="80"/>
      <c r="B77" s="81" t="s">
        <v>146</v>
      </c>
      <c r="C77" s="81" t="s">
        <v>141</v>
      </c>
      <c r="D77" s="81"/>
      <c r="E77" s="81"/>
      <c r="F77" s="78"/>
      <c r="G77" s="79"/>
    </row>
    <row r="78" spans="1:7" ht="16" thickTop="1" thickBot="1">
      <c r="A78" s="80"/>
      <c r="B78" s="81" t="s">
        <v>146</v>
      </c>
      <c r="C78" s="81" t="s">
        <v>142</v>
      </c>
      <c r="D78" s="81"/>
      <c r="E78" s="81"/>
      <c r="F78" s="78"/>
      <c r="G78" s="79"/>
    </row>
    <row r="79" spans="1:7" ht="16" thickTop="1" thickBot="1">
      <c r="A79" s="80"/>
      <c r="B79" s="81" t="s">
        <v>116</v>
      </c>
      <c r="C79" s="81"/>
      <c r="D79" s="81"/>
      <c r="E79" s="81"/>
      <c r="F79" s="78"/>
      <c r="G79" s="79"/>
    </row>
    <row r="80" spans="1:7" ht="16" thickTop="1" thickBot="1">
      <c r="A80" s="80"/>
      <c r="B80" s="81" t="s">
        <v>147</v>
      </c>
      <c r="C80" s="81" t="s">
        <v>134</v>
      </c>
      <c r="D80" s="81"/>
      <c r="E80" s="81"/>
      <c r="F80" s="78"/>
      <c r="G80" s="79"/>
    </row>
    <row r="81" spans="1:7" ht="16" thickTop="1" thickBot="1">
      <c r="A81" s="80"/>
      <c r="B81" s="81" t="s">
        <v>147</v>
      </c>
      <c r="C81" s="81" t="s">
        <v>135</v>
      </c>
      <c r="D81" s="81"/>
      <c r="E81" s="81"/>
      <c r="F81" s="78"/>
      <c r="G81" s="79"/>
    </row>
    <row r="82" spans="1:7" ht="16" thickTop="1" thickBot="1">
      <c r="A82" s="80"/>
      <c r="B82" s="81" t="s">
        <v>147</v>
      </c>
      <c r="C82" s="81" t="s">
        <v>136</v>
      </c>
      <c r="D82" s="81"/>
      <c r="E82" s="81"/>
      <c r="F82" s="78"/>
      <c r="G82" s="79"/>
    </row>
    <row r="83" spans="1:7" ht="16" thickTop="1" thickBot="1">
      <c r="A83" s="80"/>
      <c r="B83" s="81" t="s">
        <v>147</v>
      </c>
      <c r="C83" s="81" t="s">
        <v>137</v>
      </c>
      <c r="D83" s="81"/>
      <c r="E83" s="81"/>
      <c r="F83" s="78"/>
      <c r="G83" s="79"/>
    </row>
    <row r="84" spans="1:7" ht="16" thickTop="1" thickBot="1">
      <c r="A84" s="80"/>
      <c r="B84" s="81" t="s">
        <v>147</v>
      </c>
      <c r="C84" s="81" t="s">
        <v>138</v>
      </c>
      <c r="D84" s="81"/>
      <c r="E84" s="81"/>
      <c r="F84" s="78"/>
      <c r="G84" s="79"/>
    </row>
    <row r="85" spans="1:7" ht="16" thickTop="1" thickBot="1">
      <c r="A85" s="80"/>
      <c r="B85" s="81" t="s">
        <v>147</v>
      </c>
      <c r="C85" s="81" t="s">
        <v>139</v>
      </c>
      <c r="D85" s="81"/>
      <c r="E85" s="81"/>
      <c r="F85" s="78"/>
      <c r="G85" s="79"/>
    </row>
    <row r="86" spans="1:7" ht="16" thickTop="1" thickBot="1">
      <c r="A86" s="80"/>
      <c r="B86" s="81" t="s">
        <v>147</v>
      </c>
      <c r="C86" s="81" t="s">
        <v>140</v>
      </c>
      <c r="D86" s="81"/>
      <c r="E86" s="81"/>
      <c r="F86" s="78"/>
      <c r="G86" s="79"/>
    </row>
    <row r="87" spans="1:7" ht="16" thickTop="1" thickBot="1">
      <c r="A87" s="80"/>
      <c r="B87" s="81" t="s">
        <v>147</v>
      </c>
      <c r="C87" s="81" t="s">
        <v>141</v>
      </c>
      <c r="D87" s="81"/>
      <c r="E87" s="81"/>
      <c r="F87" s="78"/>
      <c r="G87" s="79"/>
    </row>
    <row r="88" spans="1:7" ht="16" thickTop="1" thickBot="1">
      <c r="A88" s="80"/>
      <c r="B88" s="81" t="s">
        <v>147</v>
      </c>
      <c r="C88" s="81" t="s">
        <v>142</v>
      </c>
      <c r="D88" s="81"/>
      <c r="E88" s="81"/>
      <c r="F88" s="78"/>
      <c r="G88" s="79"/>
    </row>
    <row r="89" spans="1:7" ht="16" thickTop="1" thickBot="1">
      <c r="A89" s="80"/>
      <c r="B89" s="81" t="s">
        <v>116</v>
      </c>
      <c r="C89" s="81"/>
      <c r="D89" s="81"/>
      <c r="E89" s="81"/>
      <c r="F89" s="78"/>
      <c r="G89" s="79"/>
    </row>
    <row r="90" spans="1:7" ht="16" thickTop="1" thickBot="1">
      <c r="A90" s="80"/>
      <c r="B90" s="81" t="s">
        <v>148</v>
      </c>
      <c r="C90" s="81" t="s">
        <v>134</v>
      </c>
      <c r="D90" s="81"/>
      <c r="E90" s="81"/>
      <c r="F90" s="78"/>
      <c r="G90" s="79"/>
    </row>
    <row r="91" spans="1:7" ht="16" thickTop="1" thickBot="1">
      <c r="A91" s="80"/>
      <c r="B91" s="81" t="s">
        <v>148</v>
      </c>
      <c r="C91" s="81" t="s">
        <v>135</v>
      </c>
      <c r="D91" s="81"/>
      <c r="E91" s="81"/>
      <c r="F91" s="78"/>
      <c r="G91" s="79"/>
    </row>
    <row r="92" spans="1:7" ht="16" thickTop="1" thickBot="1">
      <c r="A92" s="80"/>
      <c r="B92" s="81" t="s">
        <v>148</v>
      </c>
      <c r="C92" s="81" t="s">
        <v>136</v>
      </c>
      <c r="D92" s="81"/>
      <c r="E92" s="81"/>
      <c r="F92" s="78"/>
      <c r="G92" s="79"/>
    </row>
    <row r="93" spans="1:7" ht="16" thickTop="1" thickBot="1">
      <c r="A93" s="80"/>
      <c r="B93" s="81" t="s">
        <v>148</v>
      </c>
      <c r="C93" s="81" t="s">
        <v>137</v>
      </c>
      <c r="D93" s="81"/>
      <c r="E93" s="81"/>
      <c r="F93" s="78"/>
      <c r="G93" s="79"/>
    </row>
    <row r="94" spans="1:7" ht="16" thickTop="1" thickBot="1">
      <c r="A94" s="80"/>
      <c r="B94" s="81" t="s">
        <v>148</v>
      </c>
      <c r="C94" s="81" t="s">
        <v>138</v>
      </c>
      <c r="D94" s="81"/>
      <c r="E94" s="81"/>
      <c r="F94" s="78"/>
      <c r="G94" s="79"/>
    </row>
    <row r="95" spans="1:7" ht="16" thickTop="1" thickBot="1">
      <c r="A95" s="80"/>
      <c r="B95" s="81" t="s">
        <v>148</v>
      </c>
      <c r="C95" s="81" t="s">
        <v>139</v>
      </c>
      <c r="D95" s="81"/>
      <c r="E95" s="81"/>
      <c r="F95" s="78"/>
      <c r="G95" s="79"/>
    </row>
    <row r="96" spans="1:7" ht="16" thickTop="1" thickBot="1">
      <c r="A96" s="80"/>
      <c r="B96" s="81" t="s">
        <v>148</v>
      </c>
      <c r="C96" s="81" t="s">
        <v>140</v>
      </c>
      <c r="D96" s="81"/>
      <c r="E96" s="81"/>
      <c r="F96" s="78"/>
      <c r="G96" s="79"/>
    </row>
    <row r="97" spans="1:7" ht="16" thickTop="1" thickBot="1">
      <c r="A97" s="80"/>
      <c r="B97" s="81" t="s">
        <v>148</v>
      </c>
      <c r="C97" s="81" t="s">
        <v>141</v>
      </c>
      <c r="D97" s="81"/>
      <c r="E97" s="81"/>
      <c r="F97" s="78"/>
      <c r="G97" s="79"/>
    </row>
    <row r="98" spans="1:7" ht="16" thickTop="1" thickBot="1">
      <c r="A98" s="80"/>
      <c r="B98" s="81" t="s">
        <v>148</v>
      </c>
      <c r="C98" s="81" t="s">
        <v>142</v>
      </c>
      <c r="D98" s="81"/>
      <c r="E98" s="81"/>
      <c r="F98" s="78"/>
      <c r="G98" s="79"/>
    </row>
    <row r="99" spans="1:7" ht="16" thickTop="1" thickBot="1">
      <c r="A99" s="80"/>
      <c r="B99" s="81" t="s">
        <v>116</v>
      </c>
      <c r="C99" s="81"/>
      <c r="D99" s="81"/>
      <c r="E99" s="81"/>
      <c r="F99" s="78"/>
      <c r="G99" s="79"/>
    </row>
    <row r="100" spans="1:7" ht="16" thickTop="1" thickBot="1">
      <c r="A100" s="80"/>
      <c r="B100" s="81" t="s">
        <v>149</v>
      </c>
      <c r="C100" s="81" t="s">
        <v>134</v>
      </c>
      <c r="D100" s="81"/>
      <c r="E100" s="81"/>
      <c r="F100" s="78"/>
      <c r="G100" s="79"/>
    </row>
    <row r="101" spans="1:7" ht="16" thickTop="1" thickBot="1">
      <c r="A101" s="80"/>
      <c r="B101" s="81" t="s">
        <v>149</v>
      </c>
      <c r="C101" s="81" t="s">
        <v>135</v>
      </c>
      <c r="D101" s="81"/>
      <c r="E101" s="81"/>
      <c r="F101" s="78"/>
      <c r="G101" s="79"/>
    </row>
    <row r="102" spans="1:7" ht="16" thickTop="1" thickBot="1">
      <c r="A102" s="80"/>
      <c r="B102" s="81" t="s">
        <v>149</v>
      </c>
      <c r="C102" s="81" t="s">
        <v>136</v>
      </c>
      <c r="D102" s="81"/>
      <c r="E102" s="81"/>
      <c r="F102" s="78"/>
      <c r="G102" s="79"/>
    </row>
    <row r="103" spans="1:7" ht="16" thickTop="1" thickBot="1">
      <c r="A103" s="80"/>
      <c r="B103" s="81" t="s">
        <v>149</v>
      </c>
      <c r="C103" s="81" t="s">
        <v>137</v>
      </c>
      <c r="D103" s="81"/>
      <c r="E103" s="81"/>
      <c r="F103" s="78"/>
      <c r="G103" s="79"/>
    </row>
    <row r="104" spans="1:7" ht="16" thickTop="1" thickBot="1">
      <c r="A104" s="80"/>
      <c r="B104" s="81" t="s">
        <v>149</v>
      </c>
      <c r="C104" s="81" t="s">
        <v>138</v>
      </c>
      <c r="D104" s="81"/>
      <c r="E104" s="81"/>
      <c r="F104" s="78"/>
      <c r="G104" s="79"/>
    </row>
    <row r="105" spans="1:7" ht="16" thickTop="1" thickBot="1">
      <c r="A105" s="80"/>
      <c r="B105" s="81" t="s">
        <v>149</v>
      </c>
      <c r="C105" s="81" t="s">
        <v>139</v>
      </c>
      <c r="D105" s="81"/>
      <c r="E105" s="81"/>
      <c r="F105" s="78"/>
      <c r="G105" s="79"/>
    </row>
    <row r="106" spans="1:7" ht="16" thickTop="1" thickBot="1">
      <c r="A106" s="80"/>
      <c r="B106" s="81" t="s">
        <v>149</v>
      </c>
      <c r="C106" s="81" t="s">
        <v>140</v>
      </c>
      <c r="D106" s="81"/>
      <c r="E106" s="81"/>
      <c r="F106" s="78"/>
      <c r="G106" s="79"/>
    </row>
    <row r="107" spans="1:7" ht="16" thickTop="1" thickBot="1">
      <c r="A107" s="80"/>
      <c r="B107" s="81" t="s">
        <v>149</v>
      </c>
      <c r="C107" s="81" t="s">
        <v>141</v>
      </c>
      <c r="D107" s="81"/>
      <c r="E107" s="81"/>
      <c r="F107" s="78"/>
      <c r="G107" s="79"/>
    </row>
    <row r="108" spans="1:7" ht="16" thickTop="1" thickBot="1">
      <c r="A108" s="80"/>
      <c r="B108" s="81" t="s">
        <v>149</v>
      </c>
      <c r="C108" s="81" t="s">
        <v>142</v>
      </c>
      <c r="D108" s="81"/>
      <c r="E108" s="81"/>
      <c r="F108" s="78"/>
      <c r="G108" s="79"/>
    </row>
    <row r="109" spans="1:7" ht="16" thickTop="1" thickBot="1">
      <c r="A109" s="80"/>
      <c r="B109" s="81" t="s">
        <v>116</v>
      </c>
      <c r="C109" s="81"/>
      <c r="D109" s="81"/>
      <c r="E109" s="81"/>
      <c r="F109" s="78"/>
      <c r="G109" s="79"/>
    </row>
    <row r="110" spans="1:7" ht="16" thickTop="1" thickBot="1">
      <c r="A110" s="80"/>
      <c r="B110" s="81" t="s">
        <v>150</v>
      </c>
      <c r="C110" s="81" t="s">
        <v>134</v>
      </c>
      <c r="D110" s="81"/>
      <c r="E110" s="81"/>
      <c r="F110" s="78"/>
      <c r="G110" s="79"/>
    </row>
    <row r="111" spans="1:7" ht="16" thickTop="1" thickBot="1">
      <c r="A111" s="80"/>
      <c r="B111" s="81" t="s">
        <v>150</v>
      </c>
      <c r="C111" s="81" t="s">
        <v>135</v>
      </c>
      <c r="D111" s="81"/>
      <c r="E111" s="81"/>
      <c r="F111" s="78"/>
      <c r="G111" s="79"/>
    </row>
    <row r="112" spans="1:7" ht="16" thickTop="1" thickBot="1">
      <c r="A112" s="80"/>
      <c r="B112" s="81" t="s">
        <v>150</v>
      </c>
      <c r="C112" s="81" t="s">
        <v>136</v>
      </c>
      <c r="D112" s="81"/>
      <c r="E112" s="81"/>
      <c r="F112" s="78"/>
      <c r="G112" s="79"/>
    </row>
    <row r="113" spans="1:7" ht="16" thickTop="1" thickBot="1">
      <c r="A113" s="80"/>
      <c r="B113" s="81" t="s">
        <v>150</v>
      </c>
      <c r="C113" s="81" t="s">
        <v>137</v>
      </c>
      <c r="D113" s="81"/>
      <c r="E113" s="81"/>
      <c r="F113" s="78"/>
      <c r="G113" s="79"/>
    </row>
    <row r="114" spans="1:7" ht="16" thickTop="1" thickBot="1">
      <c r="A114" s="80"/>
      <c r="B114" s="81" t="s">
        <v>150</v>
      </c>
      <c r="C114" s="81" t="s">
        <v>138</v>
      </c>
      <c r="D114" s="81"/>
      <c r="E114" s="81"/>
      <c r="F114" s="78"/>
      <c r="G114" s="79"/>
    </row>
    <row r="115" spans="1:7" ht="16" thickTop="1" thickBot="1">
      <c r="A115" s="80"/>
      <c r="B115" s="81" t="s">
        <v>150</v>
      </c>
      <c r="C115" s="81" t="s">
        <v>139</v>
      </c>
      <c r="D115" s="81"/>
      <c r="E115" s="81"/>
      <c r="F115" s="78"/>
      <c r="G115" s="79"/>
    </row>
    <row r="116" spans="1:7" ht="16" thickTop="1" thickBot="1">
      <c r="A116" s="80"/>
      <c r="B116" s="81" t="s">
        <v>150</v>
      </c>
      <c r="C116" s="81" t="s">
        <v>140</v>
      </c>
      <c r="D116" s="81"/>
      <c r="E116" s="81"/>
      <c r="F116" s="78"/>
      <c r="G116" s="79"/>
    </row>
    <row r="117" spans="1:7" ht="16" thickTop="1" thickBot="1">
      <c r="A117" s="80"/>
      <c r="B117" s="81" t="s">
        <v>150</v>
      </c>
      <c r="C117" s="81" t="s">
        <v>141</v>
      </c>
      <c r="D117" s="81"/>
      <c r="E117" s="81"/>
      <c r="F117" s="78"/>
      <c r="G117" s="79"/>
    </row>
    <row r="118" spans="1:7" ht="16" thickTop="1" thickBot="1">
      <c r="A118" s="80"/>
      <c r="B118" s="81" t="s">
        <v>150</v>
      </c>
      <c r="C118" s="81" t="s">
        <v>142</v>
      </c>
      <c r="D118" s="81"/>
      <c r="E118" s="81"/>
      <c r="F118" s="78"/>
      <c r="G118" s="79"/>
    </row>
    <row r="119" spans="1:7" ht="16" thickTop="1" thickBot="1">
      <c r="A119" s="80"/>
      <c r="B119" s="81" t="s">
        <v>116</v>
      </c>
      <c r="C119" s="81"/>
      <c r="D119" s="81"/>
      <c r="E119" s="81"/>
      <c r="F119" s="78"/>
      <c r="G119" s="79"/>
    </row>
    <row r="120" spans="1:7" ht="16" thickTop="1" thickBot="1">
      <c r="A120" s="80"/>
      <c r="B120" s="81" t="s">
        <v>151</v>
      </c>
      <c r="C120" s="81" t="s">
        <v>134</v>
      </c>
      <c r="D120" s="81"/>
      <c r="E120" s="81"/>
      <c r="F120" s="78"/>
      <c r="G120" s="79"/>
    </row>
    <row r="121" spans="1:7" ht="16" thickTop="1" thickBot="1">
      <c r="A121" s="80"/>
      <c r="B121" s="81" t="s">
        <v>151</v>
      </c>
      <c r="C121" s="81" t="s">
        <v>135</v>
      </c>
      <c r="D121" s="81"/>
      <c r="E121" s="81"/>
      <c r="F121" s="78"/>
      <c r="G121" s="79"/>
    </row>
    <row r="122" spans="1:7" ht="16" thickTop="1" thickBot="1">
      <c r="A122" s="80"/>
      <c r="B122" s="81" t="s">
        <v>151</v>
      </c>
      <c r="C122" s="81" t="s">
        <v>136</v>
      </c>
      <c r="D122" s="81"/>
      <c r="E122" s="81"/>
      <c r="F122" s="78"/>
      <c r="G122" s="79"/>
    </row>
    <row r="123" spans="1:7" ht="16" thickTop="1" thickBot="1">
      <c r="A123" s="80"/>
      <c r="B123" s="81" t="s">
        <v>151</v>
      </c>
      <c r="C123" s="81" t="s">
        <v>137</v>
      </c>
      <c r="D123" s="81"/>
      <c r="E123" s="81"/>
      <c r="F123" s="78"/>
      <c r="G123" s="79"/>
    </row>
    <row r="124" spans="1:7" ht="16" thickTop="1" thickBot="1">
      <c r="A124" s="80"/>
      <c r="B124" s="81" t="s">
        <v>151</v>
      </c>
      <c r="C124" s="81" t="s">
        <v>138</v>
      </c>
      <c r="D124" s="81"/>
      <c r="E124" s="81"/>
      <c r="F124" s="78"/>
      <c r="G124" s="79"/>
    </row>
    <row r="125" spans="1:7" ht="16" thickTop="1" thickBot="1">
      <c r="A125" s="80"/>
      <c r="B125" s="81" t="s">
        <v>151</v>
      </c>
      <c r="C125" s="81" t="s">
        <v>139</v>
      </c>
      <c r="D125" s="81"/>
      <c r="E125" s="81"/>
      <c r="F125" s="78"/>
      <c r="G125" s="83"/>
    </row>
    <row r="126" spans="1:7" ht="16" thickTop="1" thickBot="1">
      <c r="A126" s="80"/>
      <c r="B126" s="81" t="s">
        <v>151</v>
      </c>
      <c r="C126" s="81" t="s">
        <v>140</v>
      </c>
      <c r="D126" s="81"/>
      <c r="E126" s="81"/>
      <c r="F126" s="78"/>
      <c r="G126" s="83"/>
    </row>
    <row r="127" spans="1:7" ht="16" thickTop="1" thickBot="1">
      <c r="A127" s="80"/>
      <c r="B127" s="81" t="s">
        <v>151</v>
      </c>
      <c r="C127" s="81" t="s">
        <v>141</v>
      </c>
      <c r="D127" s="81"/>
      <c r="E127" s="81"/>
      <c r="F127" s="78"/>
      <c r="G127" s="83"/>
    </row>
    <row r="128" spans="1:7" ht="16" thickTop="1" thickBot="1">
      <c r="A128" s="80"/>
      <c r="B128" s="81" t="s">
        <v>151</v>
      </c>
      <c r="C128" s="81" t="s">
        <v>142</v>
      </c>
      <c r="D128" s="81"/>
      <c r="E128" s="81"/>
      <c r="F128" s="121"/>
      <c r="G128" s="85"/>
    </row>
    <row r="129" spans="1:7" ht="15" thickTop="1">
      <c r="A129" s="36"/>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B158" s="86"/>
      <c r="C158" s="86"/>
      <c r="D158" s="86"/>
    </row>
    <row r="159" spans="1:7">
      <c r="B159" s="86"/>
      <c r="C159" s="86"/>
      <c r="D159" s="86"/>
    </row>
    <row r="160" spans="1:7">
      <c r="B160" s="86"/>
      <c r="C160" s="86"/>
      <c r="D160" s="86"/>
    </row>
    <row r="161" spans="2:4">
      <c r="B161" s="86"/>
      <c r="C161" s="86"/>
      <c r="D161" s="86"/>
    </row>
    <row r="162" spans="2:4">
      <c r="B162" s="86"/>
      <c r="C162" s="86"/>
      <c r="D162" s="86"/>
    </row>
    <row r="163" spans="2:4">
      <c r="B163" s="86"/>
      <c r="C163" s="86"/>
      <c r="D163" s="86"/>
    </row>
    <row r="164" spans="2:4">
      <c r="B164" s="86"/>
      <c r="C164" s="86"/>
      <c r="D164" s="86"/>
    </row>
    <row r="165" spans="2:4">
      <c r="B165" s="86"/>
      <c r="C165" s="86"/>
      <c r="D165" s="86"/>
    </row>
    <row r="166" spans="2:4">
      <c r="B166" s="86"/>
      <c r="C166" s="86"/>
      <c r="D166" s="86"/>
    </row>
    <row r="167" spans="2:4">
      <c r="B167" s="86"/>
      <c r="C167" s="86"/>
      <c r="D167" s="86"/>
    </row>
    <row r="168" spans="2:4">
      <c r="B168" s="86"/>
      <c r="C168" s="86"/>
      <c r="D168" s="86"/>
    </row>
    <row r="169" spans="2:4">
      <c r="B169" s="86"/>
      <c r="C169" s="86"/>
      <c r="D169" s="86"/>
    </row>
    <row r="170" spans="2:4">
      <c r="B170" s="86"/>
      <c r="C170" s="86"/>
      <c r="D170" s="86"/>
    </row>
    <row r="171" spans="2:4">
      <c r="B171" s="86"/>
      <c r="C171" s="86"/>
      <c r="D171" s="86"/>
    </row>
  </sheetData>
  <mergeCells count="4">
    <mergeCell ref="A9:A14"/>
    <mergeCell ref="A15:A18"/>
    <mergeCell ref="A24:E24"/>
    <mergeCell ref="A29:E29"/>
  </mergeCells>
  <phoneticPr fontId="17"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AS302"/>
  <sheetViews>
    <sheetView showGridLines="0" workbookViewId="0">
      <selection activeCell="A5" sqref="A5"/>
    </sheetView>
  </sheetViews>
  <sheetFormatPr baseColWidth="10" defaultColWidth="11.5" defaultRowHeight="14" x14ac:dyDescent="0"/>
  <cols>
    <col min="1" max="1" width="11.5" style="34"/>
    <col min="2" max="2" width="49.33203125" style="34" bestFit="1" customWidth="1"/>
    <col min="3" max="3" width="35.1640625" style="34" bestFit="1" customWidth="1"/>
    <col min="4" max="4" width="11" style="34" bestFit="1" customWidth="1"/>
    <col min="5" max="5" width="20.33203125" style="34" bestFit="1" customWidth="1"/>
    <col min="6" max="6" width="28" style="34" bestFit="1" customWidth="1"/>
    <col min="7" max="7" width="23.33203125" style="34" customWidth="1"/>
    <col min="8" max="8" width="18" bestFit="1" customWidth="1"/>
    <col min="9" max="9" width="19.83203125" bestFit="1" customWidth="1"/>
    <col min="10" max="10" width="23.6640625" style="34" bestFit="1" customWidth="1"/>
    <col min="11" max="11" width="16.6640625" style="34" bestFit="1" customWidth="1"/>
    <col min="12" max="12" width="16.6640625" style="34" customWidth="1"/>
    <col min="13" max="13" width="16.6640625" style="34" bestFit="1" customWidth="1"/>
    <col min="14" max="15" width="22.1640625" style="34" bestFit="1" customWidth="1"/>
    <col min="16" max="16" width="23.1640625" style="34" customWidth="1"/>
    <col min="17" max="17" width="21.83203125" style="34" bestFit="1" customWidth="1"/>
    <col min="18" max="19" width="22.33203125" style="34" bestFit="1" customWidth="1"/>
    <col min="20" max="21" width="15.6640625" style="34" bestFit="1" customWidth="1"/>
    <col min="22" max="22" width="11.5" style="34"/>
    <col min="23" max="23" width="22.6640625" style="36" customWidth="1"/>
    <col min="24" max="24" width="46" style="34" customWidth="1"/>
    <col min="25" max="25" width="18.83203125" style="34" customWidth="1"/>
    <col min="26" max="27" width="22.5" style="34" bestFit="1" customWidth="1"/>
    <col min="28" max="29" width="22" style="34" bestFit="1" customWidth="1"/>
    <col min="30" max="31" width="21.6640625" style="34" bestFit="1" customWidth="1"/>
    <col min="32" max="33" width="22.1640625" style="34" bestFit="1" customWidth="1"/>
    <col min="34" max="35" width="15.5" style="34" bestFit="1" customWidth="1"/>
    <col min="36" max="36" width="8.5" style="34" customWidth="1"/>
    <col min="37" max="37" width="3.83203125" style="34" customWidth="1"/>
    <col min="38" max="39" width="14.6640625" style="34" customWidth="1"/>
    <col min="40" max="40" width="3.83203125" style="34" customWidth="1"/>
    <col min="41" max="41" width="11.5" style="34"/>
    <col min="42" max="42" width="17.5" style="34" bestFit="1" customWidth="1"/>
    <col min="43" max="44" width="11.5" style="34" customWidth="1"/>
    <col min="45" max="16384" width="11.5" style="34"/>
  </cols>
  <sheetData>
    <row r="1" spans="1:40" s="58" customFormat="1">
      <c r="A1" s="57" t="s">
        <v>152</v>
      </c>
      <c r="B1" s="57"/>
      <c r="C1" s="57"/>
      <c r="D1" s="57"/>
      <c r="E1" s="57"/>
      <c r="H1"/>
      <c r="I1"/>
      <c r="W1" s="87"/>
    </row>
    <row r="2" spans="1:40" s="59" customFormat="1" hidden="1">
      <c r="A2" s="35"/>
      <c r="B2" s="35"/>
      <c r="C2" s="35"/>
      <c r="D2" s="59" t="s">
        <v>4</v>
      </c>
      <c r="E2" s="59">
        <v>1.3</v>
      </c>
      <c r="F2" s="59" t="s">
        <v>5</v>
      </c>
      <c r="G2" s="59" t="s">
        <v>6</v>
      </c>
      <c r="H2"/>
      <c r="I2"/>
      <c r="L2" s="59" t="s">
        <v>4</v>
      </c>
      <c r="N2" s="59" t="s">
        <v>29</v>
      </c>
      <c r="O2" s="59" t="s">
        <v>30</v>
      </c>
      <c r="P2" s="59" t="s">
        <v>31</v>
      </c>
      <c r="Q2" s="59" t="s">
        <v>32</v>
      </c>
      <c r="R2" s="59" t="s">
        <v>33</v>
      </c>
      <c r="S2" s="59" t="s">
        <v>34</v>
      </c>
      <c r="T2" s="59" t="s">
        <v>35</v>
      </c>
      <c r="U2" s="59" t="s">
        <v>36</v>
      </c>
      <c r="W2" s="88"/>
    </row>
    <row r="3" spans="1:40" s="59" customFormat="1">
      <c r="A3" s="35"/>
      <c r="B3" s="35"/>
      <c r="C3" s="35"/>
      <c r="D3" s="35"/>
      <c r="H3"/>
      <c r="I3"/>
      <c r="L3" s="35"/>
      <c r="M3" s="35"/>
      <c r="W3" s="88"/>
    </row>
    <row r="4" spans="1:40" s="59" customFormat="1" ht="23">
      <c r="A4" s="14" t="s">
        <v>227</v>
      </c>
      <c r="B4" s="14"/>
      <c r="C4" s="14"/>
      <c r="D4" s="14"/>
      <c r="E4" s="14"/>
      <c r="F4" s="14"/>
      <c r="G4" s="14"/>
      <c r="H4" s="14"/>
      <c r="I4" s="14"/>
      <c r="J4" s="14"/>
      <c r="K4" s="14"/>
      <c r="L4" s="14"/>
      <c r="M4" s="14"/>
    </row>
    <row r="5" spans="1:40" s="59" customFormat="1">
      <c r="A5" s="35"/>
      <c r="B5" s="35"/>
      <c r="C5" s="35"/>
      <c r="D5" s="35"/>
      <c r="H5"/>
      <c r="L5" s="35"/>
      <c r="M5" s="35"/>
      <c r="W5" s="88"/>
    </row>
    <row r="6" spans="1:40" ht="18">
      <c r="A6" s="38" t="s">
        <v>153</v>
      </c>
      <c r="H6" s="34"/>
      <c r="I6" s="34"/>
      <c r="W6" s="34"/>
    </row>
    <row r="7" spans="1:40" ht="15" thickBot="1">
      <c r="A7"/>
      <c r="H7" s="34"/>
      <c r="I7" s="34"/>
      <c r="W7" s="34"/>
    </row>
    <row r="8" spans="1:40" s="41" customFormat="1" ht="32" thickTop="1" thickBot="1">
      <c r="A8" s="27"/>
      <c r="B8" s="27" t="s">
        <v>7</v>
      </c>
      <c r="C8" s="27" t="s">
        <v>24</v>
      </c>
      <c r="D8" s="27" t="s">
        <v>60</v>
      </c>
      <c r="E8" s="27" t="s">
        <v>81</v>
      </c>
      <c r="F8" s="27" t="s">
        <v>159</v>
      </c>
      <c r="G8" s="27" t="s">
        <v>160</v>
      </c>
      <c r="H8" s="27" t="s">
        <v>161</v>
      </c>
      <c r="I8" s="27" t="s">
        <v>162</v>
      </c>
      <c r="J8" s="27" t="s">
        <v>163</v>
      </c>
      <c r="K8" s="27" t="s">
        <v>164</v>
      </c>
      <c r="L8" s="27" t="s">
        <v>165</v>
      </c>
      <c r="M8" s="27" t="s">
        <v>166</v>
      </c>
      <c r="W8" s="34"/>
      <c r="X8" s="34"/>
      <c r="Y8" s="34"/>
      <c r="Z8" s="34"/>
      <c r="AA8" s="34"/>
      <c r="AB8" s="34"/>
      <c r="AC8" s="34"/>
      <c r="AD8" s="34"/>
      <c r="AE8" s="34"/>
      <c r="AF8" s="34"/>
      <c r="AG8" s="34"/>
      <c r="AH8" s="34"/>
      <c r="AI8" s="34"/>
      <c r="AJ8" s="34"/>
      <c r="AK8" s="34"/>
      <c r="AL8" s="34"/>
      <c r="AM8" s="40"/>
      <c r="AN8" s="40"/>
    </row>
    <row r="9" spans="1:40" ht="16.5" customHeight="1" thickTop="1" thickBot="1">
      <c r="A9" s="181" t="s">
        <v>99</v>
      </c>
      <c r="B9" s="45" t="s">
        <v>118</v>
      </c>
      <c r="C9" s="44"/>
      <c r="D9" s="44"/>
      <c r="E9" s="61" t="s">
        <v>155</v>
      </c>
      <c r="F9" s="43" t="s">
        <v>26</v>
      </c>
      <c r="G9" s="43" t="s">
        <v>27</v>
      </c>
      <c r="H9" s="43" t="s">
        <v>26</v>
      </c>
      <c r="I9" s="43" t="s">
        <v>27</v>
      </c>
      <c r="J9" s="43" t="s">
        <v>26</v>
      </c>
      <c r="K9" s="43" t="s">
        <v>27</v>
      </c>
      <c r="L9" s="43" t="s">
        <v>26</v>
      </c>
      <c r="M9" s="43" t="s">
        <v>27</v>
      </c>
      <c r="W9" s="34"/>
    </row>
    <row r="10" spans="1:40" ht="16" thickTop="1" thickBot="1">
      <c r="A10" s="182"/>
      <c r="B10" s="45" t="s">
        <v>119</v>
      </c>
      <c r="C10" s="44"/>
      <c r="D10" s="44">
        <v>1</v>
      </c>
      <c r="E10" s="61">
        <v>0.03</v>
      </c>
      <c r="F10" s="45">
        <v>0.03</v>
      </c>
      <c r="G10" s="45">
        <v>0.03</v>
      </c>
      <c r="H10" s="45">
        <v>0.03</v>
      </c>
      <c r="I10" s="45">
        <v>0.03</v>
      </c>
      <c r="J10" s="45">
        <v>0.03</v>
      </c>
      <c r="K10" s="45">
        <v>0.03</v>
      </c>
      <c r="L10" s="45">
        <v>0.03</v>
      </c>
      <c r="M10" s="45">
        <v>0.03</v>
      </c>
      <c r="W10" s="34"/>
    </row>
    <row r="11" spans="1:40" ht="16" thickTop="1" thickBot="1">
      <c r="A11" s="182"/>
      <c r="B11" s="45" t="s">
        <v>120</v>
      </c>
      <c r="C11" s="44"/>
      <c r="D11" s="62" t="s">
        <v>28</v>
      </c>
      <c r="E11" s="61">
        <v>1000</v>
      </c>
      <c r="F11" s="43">
        <v>1584</v>
      </c>
      <c r="G11" s="43">
        <v>1888</v>
      </c>
      <c r="H11" s="43">
        <v>4246</v>
      </c>
      <c r="I11" s="43">
        <v>5245</v>
      </c>
      <c r="J11" s="43">
        <v>650</v>
      </c>
      <c r="K11" s="43">
        <v>650</v>
      </c>
      <c r="L11" s="43">
        <v>490</v>
      </c>
      <c r="M11" s="43">
        <v>490</v>
      </c>
      <c r="W11" s="34"/>
    </row>
    <row r="12" spans="1:40" ht="30" customHeight="1" thickTop="1" thickBot="1">
      <c r="A12" s="182"/>
      <c r="B12" s="63" t="s">
        <v>121</v>
      </c>
      <c r="C12" s="44"/>
      <c r="D12" s="44"/>
      <c r="E12" s="64" t="s">
        <v>128</v>
      </c>
      <c r="F12" s="65" t="s">
        <v>128</v>
      </c>
      <c r="G12" s="66" t="s">
        <v>128</v>
      </c>
      <c r="H12" s="65" t="s">
        <v>156</v>
      </c>
      <c r="I12" s="66" t="s">
        <v>156</v>
      </c>
      <c r="J12" s="65" t="s">
        <v>157</v>
      </c>
      <c r="K12" s="66" t="s">
        <v>157</v>
      </c>
      <c r="L12" s="65" t="s">
        <v>158</v>
      </c>
      <c r="M12" s="66" t="s">
        <v>158</v>
      </c>
      <c r="W12" s="34"/>
    </row>
    <row r="13" spans="1:40" ht="15" customHeight="1" thickTop="1" thickBot="1">
      <c r="A13" s="182"/>
      <c r="B13" s="45" t="s">
        <v>122</v>
      </c>
      <c r="C13" s="44"/>
      <c r="D13" s="44"/>
      <c r="E13" s="61">
        <v>2015</v>
      </c>
      <c r="F13" s="45">
        <v>2050</v>
      </c>
      <c r="G13" s="45">
        <v>2050</v>
      </c>
      <c r="H13" s="45">
        <v>2050</v>
      </c>
      <c r="I13" s="45">
        <v>2050</v>
      </c>
      <c r="J13" s="45">
        <v>2050</v>
      </c>
      <c r="K13" s="45">
        <v>2050</v>
      </c>
      <c r="L13" s="45">
        <v>2050</v>
      </c>
      <c r="M13" s="45">
        <v>2050</v>
      </c>
      <c r="W13" s="34"/>
    </row>
    <row r="14" spans="1:40" ht="15" customHeight="1" thickTop="1" thickBot="1">
      <c r="A14" s="183"/>
      <c r="B14" s="45" t="s">
        <v>123</v>
      </c>
      <c r="C14" s="44"/>
      <c r="D14" s="44"/>
      <c r="E14" s="61">
        <v>0</v>
      </c>
      <c r="F14" s="43">
        <v>0.3</v>
      </c>
      <c r="G14" s="45">
        <v>0.3</v>
      </c>
      <c r="H14" s="45">
        <v>0.3</v>
      </c>
      <c r="I14" s="45">
        <v>0.3</v>
      </c>
      <c r="J14" s="45">
        <v>0.3</v>
      </c>
      <c r="K14" s="45">
        <v>0.3</v>
      </c>
      <c r="L14" s="45">
        <v>0.3</v>
      </c>
      <c r="M14" s="45">
        <v>0.3</v>
      </c>
      <c r="W14" s="34"/>
    </row>
    <row r="15" spans="1:40" ht="15" customHeight="1" thickTop="1" thickBot="1">
      <c r="A15" s="181" t="s">
        <v>154</v>
      </c>
      <c r="B15" s="45" t="s">
        <v>124</v>
      </c>
      <c r="C15" s="44"/>
      <c r="D15" s="44"/>
      <c r="E15" s="61">
        <v>0.27022400000000002</v>
      </c>
      <c r="F15" s="43">
        <v>0.09</v>
      </c>
      <c r="G15" s="45">
        <v>0.09</v>
      </c>
      <c r="H15" s="45">
        <v>0.09</v>
      </c>
      <c r="I15" s="45">
        <v>0.09</v>
      </c>
      <c r="J15" s="45">
        <v>0.09</v>
      </c>
      <c r="K15" s="45">
        <v>0.09</v>
      </c>
      <c r="L15" s="45">
        <v>0.09</v>
      </c>
      <c r="M15" s="45">
        <v>0.09</v>
      </c>
      <c r="W15" s="34"/>
    </row>
    <row r="16" spans="1:40" ht="15" customHeight="1" thickTop="1" thickBot="1">
      <c r="A16" s="182"/>
      <c r="B16" s="44" t="s">
        <v>125</v>
      </c>
      <c r="C16" s="44"/>
      <c r="D16" s="44"/>
      <c r="E16" s="61">
        <v>0.26640000000000003</v>
      </c>
      <c r="F16" s="45">
        <v>0.26640000000000003</v>
      </c>
      <c r="G16" s="45">
        <v>0.26640000000000003</v>
      </c>
      <c r="H16" s="45">
        <v>0.26640000000000003</v>
      </c>
      <c r="I16" s="45">
        <v>0.26640000000000003</v>
      </c>
      <c r="J16" s="45">
        <v>0.26640000000000003</v>
      </c>
      <c r="K16" s="45">
        <v>0.26640000000000003</v>
      </c>
      <c r="L16" s="45">
        <v>0.26640000000000003</v>
      </c>
      <c r="M16" s="45">
        <v>0.26640000000000003</v>
      </c>
      <c r="W16" s="34"/>
    </row>
    <row r="17" spans="1:45" ht="15" customHeight="1" thickTop="1" thickBot="1">
      <c r="A17" s="182"/>
      <c r="B17" s="44" t="s">
        <v>126</v>
      </c>
      <c r="C17" s="44"/>
      <c r="D17" s="44"/>
      <c r="E17" s="61">
        <v>0.312</v>
      </c>
      <c r="F17" s="43">
        <v>0</v>
      </c>
      <c r="G17" s="43">
        <v>0</v>
      </c>
      <c r="H17" s="43">
        <v>0</v>
      </c>
      <c r="I17" s="43">
        <v>0</v>
      </c>
      <c r="J17" s="43">
        <v>0</v>
      </c>
      <c r="K17" s="43">
        <v>0</v>
      </c>
      <c r="L17" s="43">
        <v>0</v>
      </c>
      <c r="M17" s="43">
        <v>0</v>
      </c>
      <c r="W17" s="34"/>
    </row>
    <row r="18" spans="1:45" ht="15" customHeight="1" thickTop="1" thickBot="1">
      <c r="A18" s="183"/>
      <c r="B18" s="44" t="s">
        <v>127</v>
      </c>
      <c r="C18" s="44"/>
      <c r="D18" s="44"/>
      <c r="E18" s="61">
        <v>0.20124</v>
      </c>
      <c r="F18" s="45">
        <v>0.20124</v>
      </c>
      <c r="G18" s="45">
        <v>0.20124</v>
      </c>
      <c r="H18" s="45">
        <v>0.20124</v>
      </c>
      <c r="I18" s="45">
        <v>0.20124</v>
      </c>
      <c r="J18" s="45">
        <v>0.20124</v>
      </c>
      <c r="K18" s="45">
        <v>0.20124</v>
      </c>
      <c r="L18" s="45">
        <v>0.20124</v>
      </c>
      <c r="M18" s="45">
        <v>0.20124</v>
      </c>
      <c r="W18" s="34"/>
    </row>
    <row r="19" spans="1:45" ht="15" customHeight="1" thickTop="1" thickBot="1">
      <c r="A19" s="67" t="s">
        <v>100</v>
      </c>
      <c r="B19" s="68" t="s">
        <v>93</v>
      </c>
      <c r="C19" s="44"/>
      <c r="D19" s="44"/>
      <c r="E19" s="69" t="s">
        <v>13</v>
      </c>
      <c r="F19" s="70" t="s">
        <v>13</v>
      </c>
      <c r="G19" s="70" t="s">
        <v>13</v>
      </c>
      <c r="H19" s="70" t="s">
        <v>13</v>
      </c>
      <c r="I19" s="70" t="s">
        <v>13</v>
      </c>
      <c r="J19" s="70" t="s">
        <v>13</v>
      </c>
      <c r="K19" s="70" t="s">
        <v>13</v>
      </c>
      <c r="L19" s="70" t="s">
        <v>13</v>
      </c>
      <c r="M19" s="70" t="s">
        <v>13</v>
      </c>
      <c r="V19"/>
      <c r="W19"/>
      <c r="X19"/>
      <c r="Y19"/>
      <c r="Z19"/>
      <c r="AA19"/>
      <c r="AB19"/>
      <c r="AC19"/>
      <c r="AD19"/>
      <c r="AE19"/>
      <c r="AF19"/>
      <c r="AG19"/>
      <c r="AH19"/>
      <c r="AI19"/>
      <c r="AJ19"/>
      <c r="AK19"/>
      <c r="AL19"/>
      <c r="AM19"/>
      <c r="AN19"/>
      <c r="AO19"/>
      <c r="AP19"/>
      <c r="AQ19"/>
      <c r="AR19"/>
      <c r="AS19"/>
    </row>
    <row r="20" spans="1:45" ht="15" thickTop="1">
      <c r="A20"/>
      <c r="H20" s="34"/>
      <c r="I20" s="34"/>
      <c r="V20"/>
      <c r="W20"/>
      <c r="X20"/>
      <c r="Y20"/>
      <c r="Z20"/>
      <c r="AA20"/>
      <c r="AB20"/>
      <c r="AC20"/>
      <c r="AD20"/>
      <c r="AE20"/>
      <c r="AF20"/>
      <c r="AG20"/>
      <c r="AH20"/>
      <c r="AI20"/>
      <c r="AJ20"/>
      <c r="AK20"/>
      <c r="AL20"/>
      <c r="AM20"/>
      <c r="AN20"/>
      <c r="AO20"/>
      <c r="AP20"/>
      <c r="AQ20"/>
      <c r="AR20"/>
      <c r="AS20"/>
    </row>
    <row r="21" spans="1:45" ht="18">
      <c r="A21" s="38" t="s">
        <v>50</v>
      </c>
      <c r="D21" s="37"/>
      <c r="E21" s="37"/>
      <c r="H21" s="34"/>
      <c r="I21" s="34"/>
      <c r="V21"/>
      <c r="W21"/>
      <c r="X21"/>
      <c r="Y21"/>
      <c r="Z21"/>
      <c r="AA21"/>
      <c r="AB21"/>
      <c r="AC21"/>
      <c r="AD21"/>
      <c r="AE21"/>
      <c r="AF21"/>
      <c r="AG21"/>
      <c r="AH21"/>
      <c r="AI21"/>
      <c r="AJ21"/>
      <c r="AK21"/>
      <c r="AL21"/>
      <c r="AM21"/>
      <c r="AN21"/>
      <c r="AO21"/>
      <c r="AP21"/>
      <c r="AQ21"/>
      <c r="AR21"/>
      <c r="AS21"/>
    </row>
    <row r="22" spans="1:45" ht="18">
      <c r="A22" s="37"/>
      <c r="D22" s="37"/>
      <c r="E22" s="37"/>
      <c r="H22" s="37"/>
      <c r="I22" s="37"/>
      <c r="J22" s="37"/>
      <c r="K22" s="37"/>
      <c r="L22" s="37"/>
      <c r="M22" s="37"/>
      <c r="V22"/>
      <c r="W22"/>
      <c r="X22"/>
      <c r="Y22"/>
      <c r="Z22"/>
      <c r="AA22"/>
      <c r="AB22"/>
      <c r="AC22"/>
      <c r="AD22"/>
      <c r="AE22"/>
      <c r="AF22"/>
      <c r="AG22"/>
      <c r="AH22"/>
      <c r="AI22"/>
      <c r="AJ22"/>
      <c r="AK22"/>
      <c r="AL22"/>
      <c r="AM22"/>
      <c r="AN22"/>
      <c r="AO22"/>
      <c r="AP22"/>
      <c r="AQ22"/>
      <c r="AR22"/>
      <c r="AS22"/>
    </row>
    <row r="23" spans="1:45" ht="18">
      <c r="A23" s="71" t="s">
        <v>226</v>
      </c>
      <c r="D23" s="37"/>
      <c r="E23" s="37"/>
      <c r="F23" s="72"/>
      <c r="G23" s="72"/>
      <c r="H23" s="37"/>
      <c r="I23" s="37"/>
      <c r="J23" s="37"/>
      <c r="K23" s="37"/>
      <c r="L23" s="37"/>
      <c r="M23" s="37"/>
      <c r="V23"/>
      <c r="W23"/>
      <c r="X23"/>
      <c r="Y23"/>
      <c r="Z23"/>
      <c r="AA23"/>
      <c r="AB23"/>
      <c r="AC23"/>
      <c r="AD23"/>
      <c r="AE23"/>
      <c r="AF23"/>
      <c r="AG23"/>
      <c r="AH23"/>
      <c r="AI23"/>
      <c r="AJ23"/>
      <c r="AK23"/>
      <c r="AL23"/>
      <c r="AM23"/>
      <c r="AN23"/>
      <c r="AO23"/>
      <c r="AP23"/>
      <c r="AQ23"/>
      <c r="AR23"/>
      <c r="AS23"/>
    </row>
    <row r="24" spans="1:45" ht="19" thickBot="1">
      <c r="A24"/>
      <c r="B24" s="71"/>
      <c r="D24" s="37"/>
      <c r="E24" s="37"/>
      <c r="F24" s="72"/>
      <c r="G24" s="72"/>
      <c r="H24" s="37"/>
      <c r="I24" s="37"/>
      <c r="J24" s="37"/>
      <c r="K24" s="37"/>
      <c r="L24" s="37"/>
      <c r="M24" s="37"/>
      <c r="V24"/>
      <c r="W24"/>
      <c r="X24"/>
      <c r="Y24"/>
      <c r="Z24"/>
      <c r="AA24"/>
      <c r="AB24"/>
      <c r="AC24"/>
      <c r="AD24"/>
      <c r="AE24"/>
      <c r="AF24"/>
      <c r="AG24"/>
      <c r="AH24"/>
      <c r="AI24"/>
      <c r="AJ24"/>
      <c r="AK24"/>
      <c r="AL24"/>
      <c r="AM24"/>
      <c r="AN24"/>
      <c r="AO24"/>
      <c r="AP24"/>
      <c r="AQ24"/>
      <c r="AR24"/>
      <c r="AS24"/>
    </row>
    <row r="25" spans="1:45" ht="15.75" customHeight="1" thickTop="1" thickBot="1">
      <c r="A25" s="185" t="s">
        <v>116</v>
      </c>
      <c r="B25" s="186"/>
      <c r="C25" s="186"/>
      <c r="D25" s="186"/>
      <c r="E25" s="187"/>
      <c r="F25" s="33" t="s">
        <v>159</v>
      </c>
      <c r="G25" s="33" t="s">
        <v>160</v>
      </c>
      <c r="H25" s="33" t="s">
        <v>167</v>
      </c>
      <c r="I25" s="33" t="s">
        <v>167</v>
      </c>
      <c r="J25" s="33" t="s">
        <v>167</v>
      </c>
      <c r="K25" s="33" t="s">
        <v>167</v>
      </c>
      <c r="L25" s="33" t="s">
        <v>167</v>
      </c>
      <c r="M25" s="33" t="s">
        <v>167</v>
      </c>
      <c r="V25"/>
      <c r="W25"/>
      <c r="X25"/>
      <c r="Y25"/>
      <c r="Z25"/>
      <c r="AA25"/>
      <c r="AB25"/>
      <c r="AC25"/>
      <c r="AD25"/>
      <c r="AE25"/>
      <c r="AF25"/>
      <c r="AG25"/>
      <c r="AH25"/>
      <c r="AI25"/>
      <c r="AJ25"/>
      <c r="AK25"/>
      <c r="AL25"/>
      <c r="AM25"/>
      <c r="AN25"/>
      <c r="AO25"/>
      <c r="AP25"/>
      <c r="AQ25"/>
      <c r="AR25"/>
      <c r="AS25"/>
    </row>
    <row r="26" spans="1:45" ht="16" thickTop="1" thickBot="1">
      <c r="A26" s="81"/>
      <c r="B26" s="81" t="s">
        <v>133</v>
      </c>
      <c r="C26" s="81" t="s">
        <v>134</v>
      </c>
      <c r="D26" s="81"/>
      <c r="E26" s="81"/>
      <c r="F26" s="89"/>
      <c r="G26" s="90"/>
      <c r="H26" s="81">
        <v>80.52</v>
      </c>
      <c r="I26" s="81">
        <v>80.33</v>
      </c>
      <c r="J26" s="81">
        <v>90.58</v>
      </c>
      <c r="K26" s="81">
        <v>90.42</v>
      </c>
      <c r="L26" s="81">
        <v>92.63</v>
      </c>
      <c r="M26" s="81">
        <v>92.56</v>
      </c>
      <c r="V26"/>
      <c r="W26"/>
      <c r="X26"/>
      <c r="Y26"/>
      <c r="Z26"/>
      <c r="AA26"/>
      <c r="AB26"/>
      <c r="AC26"/>
      <c r="AD26"/>
      <c r="AE26"/>
      <c r="AF26"/>
      <c r="AG26"/>
      <c r="AH26"/>
      <c r="AI26"/>
      <c r="AJ26"/>
      <c r="AK26"/>
      <c r="AL26"/>
      <c r="AM26"/>
      <c r="AN26"/>
      <c r="AO26"/>
      <c r="AP26"/>
      <c r="AQ26"/>
      <c r="AR26"/>
      <c r="AS26"/>
    </row>
    <row r="27" spans="1:45" ht="16" thickTop="1" thickBot="1">
      <c r="A27" s="81"/>
      <c r="B27" s="81" t="s">
        <v>133</v>
      </c>
      <c r="C27" s="81" t="s">
        <v>135</v>
      </c>
      <c r="D27" s="81"/>
      <c r="E27" s="81"/>
      <c r="F27" s="78"/>
      <c r="G27" s="79"/>
      <c r="H27" s="81">
        <v>48.84</v>
      </c>
      <c r="I27" s="81">
        <v>48.7</v>
      </c>
      <c r="J27" s="81">
        <v>55.86</v>
      </c>
      <c r="K27" s="81">
        <v>55.75</v>
      </c>
      <c r="L27" s="81">
        <v>57.29</v>
      </c>
      <c r="M27" s="81">
        <v>57.24</v>
      </c>
      <c r="V27"/>
      <c r="W27"/>
      <c r="X27"/>
      <c r="Y27"/>
      <c r="Z27"/>
      <c r="AA27"/>
      <c r="AB27"/>
      <c r="AC27"/>
      <c r="AD27"/>
      <c r="AE27"/>
      <c r="AF27"/>
      <c r="AG27"/>
      <c r="AH27"/>
      <c r="AI27"/>
      <c r="AJ27"/>
      <c r="AK27"/>
      <c r="AL27"/>
      <c r="AM27"/>
      <c r="AN27"/>
      <c r="AO27"/>
      <c r="AP27"/>
      <c r="AQ27"/>
      <c r="AR27"/>
      <c r="AS27"/>
    </row>
    <row r="28" spans="1:45" ht="16" thickTop="1" thickBot="1">
      <c r="A28" s="81"/>
      <c r="B28" s="81" t="s">
        <v>133</v>
      </c>
      <c r="C28" s="81" t="s">
        <v>136</v>
      </c>
      <c r="D28" s="81"/>
      <c r="E28" s="81"/>
      <c r="F28" s="78"/>
      <c r="G28" s="79"/>
      <c r="H28" s="81">
        <v>31.24</v>
      </c>
      <c r="I28" s="81">
        <v>30.86</v>
      </c>
      <c r="J28" s="81">
        <v>49.17</v>
      </c>
      <c r="K28" s="81">
        <v>48.93</v>
      </c>
      <c r="L28" s="81">
        <v>52.46</v>
      </c>
      <c r="M28" s="81">
        <v>52.35</v>
      </c>
      <c r="V28"/>
      <c r="W28"/>
      <c r="X28"/>
      <c r="Y28"/>
      <c r="Z28"/>
      <c r="AA28"/>
      <c r="AB28"/>
      <c r="AC28"/>
      <c r="AD28"/>
      <c r="AE28"/>
      <c r="AF28"/>
      <c r="AG28"/>
      <c r="AH28"/>
      <c r="AI28"/>
      <c r="AJ28"/>
      <c r="AK28"/>
      <c r="AL28"/>
      <c r="AM28"/>
      <c r="AN28"/>
      <c r="AO28"/>
      <c r="AP28"/>
      <c r="AQ28"/>
      <c r="AR28"/>
      <c r="AS28"/>
    </row>
    <row r="29" spans="1:45" ht="16" thickTop="1" thickBot="1">
      <c r="A29" s="81"/>
      <c r="B29" s="81" t="s">
        <v>133</v>
      </c>
      <c r="C29" s="81" t="s">
        <v>140</v>
      </c>
      <c r="D29" s="81"/>
      <c r="E29" s="81"/>
      <c r="F29" s="78"/>
      <c r="G29" s="79"/>
      <c r="H29" s="81">
        <v>50.67</v>
      </c>
      <c r="I29" s="81">
        <v>50.21</v>
      </c>
      <c r="J29" s="81">
        <v>69.239999999999995</v>
      </c>
      <c r="K29" s="81">
        <v>69.05</v>
      </c>
      <c r="L29" s="81">
        <v>72.099999999999994</v>
      </c>
      <c r="M29" s="81">
        <v>72.010000000000005</v>
      </c>
      <c r="V29"/>
      <c r="W29"/>
      <c r="X29"/>
      <c r="Y29"/>
      <c r="Z29"/>
      <c r="AA29"/>
      <c r="AB29"/>
      <c r="AC29"/>
      <c r="AD29"/>
      <c r="AE29"/>
      <c r="AF29"/>
      <c r="AG29"/>
      <c r="AH29"/>
      <c r="AI29"/>
      <c r="AJ29"/>
      <c r="AK29"/>
      <c r="AL29"/>
      <c r="AM29"/>
      <c r="AN29"/>
      <c r="AO29"/>
      <c r="AP29"/>
      <c r="AQ29"/>
      <c r="AR29"/>
      <c r="AS29"/>
    </row>
    <row r="30" spans="1:45" ht="16" thickTop="1" thickBot="1">
      <c r="A30" s="81"/>
      <c r="B30" s="81" t="s">
        <v>133</v>
      </c>
      <c r="C30" s="81" t="s">
        <v>141</v>
      </c>
      <c r="D30" s="81"/>
      <c r="E30" s="81"/>
      <c r="F30" s="78"/>
      <c r="G30" s="79"/>
      <c r="H30" s="81">
        <v>48.43</v>
      </c>
      <c r="I30" s="81">
        <v>47.84</v>
      </c>
      <c r="J30" s="81">
        <v>72.099999999999994</v>
      </c>
      <c r="K30" s="81">
        <v>71.86</v>
      </c>
      <c r="L30" s="81">
        <v>75.67</v>
      </c>
      <c r="M30" s="81">
        <v>75.56</v>
      </c>
      <c r="V30"/>
      <c r="W30"/>
      <c r="X30"/>
      <c r="Y30"/>
      <c r="Z30"/>
      <c r="AA30"/>
      <c r="AB30"/>
      <c r="AC30"/>
      <c r="AD30"/>
      <c r="AE30"/>
      <c r="AF30"/>
      <c r="AG30"/>
      <c r="AH30"/>
      <c r="AI30"/>
      <c r="AJ30"/>
      <c r="AK30"/>
      <c r="AL30"/>
      <c r="AM30"/>
      <c r="AN30"/>
      <c r="AO30"/>
      <c r="AP30"/>
      <c r="AQ30"/>
      <c r="AR30"/>
      <c r="AS30"/>
    </row>
    <row r="31" spans="1:45" ht="16" thickTop="1" thickBot="1">
      <c r="A31" s="81"/>
      <c r="B31" s="81" t="s">
        <v>133</v>
      </c>
      <c r="C31" s="81" t="s">
        <v>142</v>
      </c>
      <c r="D31" s="81"/>
      <c r="E31" s="81"/>
      <c r="F31" s="78"/>
      <c r="G31" s="79"/>
      <c r="H31" s="81">
        <v>172.28</v>
      </c>
      <c r="I31" s="81">
        <v>172.24</v>
      </c>
      <c r="J31" s="81">
        <v>173.58</v>
      </c>
      <c r="K31" s="81">
        <v>173.58</v>
      </c>
      <c r="L31" s="81">
        <v>173.73</v>
      </c>
      <c r="M31" s="81">
        <v>173.73</v>
      </c>
      <c r="V31"/>
      <c r="W31"/>
      <c r="X31"/>
      <c r="Y31"/>
      <c r="Z31"/>
      <c r="AA31"/>
      <c r="AB31"/>
      <c r="AC31"/>
      <c r="AD31"/>
      <c r="AE31"/>
      <c r="AF31"/>
      <c r="AG31"/>
      <c r="AH31"/>
      <c r="AI31"/>
      <c r="AJ31"/>
      <c r="AK31"/>
      <c r="AL31"/>
      <c r="AM31"/>
      <c r="AN31"/>
      <c r="AO31"/>
      <c r="AP31"/>
      <c r="AQ31"/>
      <c r="AR31"/>
      <c r="AS31"/>
    </row>
    <row r="32" spans="1:45" ht="16" thickTop="1" thickBot="1">
      <c r="A32" s="81"/>
      <c r="B32" s="81" t="s">
        <v>116</v>
      </c>
      <c r="C32" s="81"/>
      <c r="D32" s="81"/>
      <c r="E32" s="81"/>
      <c r="F32" s="78"/>
      <c r="G32" s="79"/>
      <c r="H32" s="81"/>
      <c r="I32" s="81"/>
      <c r="J32" s="81"/>
      <c r="K32" s="81"/>
      <c r="L32" s="81"/>
      <c r="M32" s="81"/>
      <c r="V32"/>
      <c r="W32"/>
      <c r="X32"/>
      <c r="Y32"/>
      <c r="Z32"/>
      <c r="AA32"/>
      <c r="AB32"/>
      <c r="AC32"/>
      <c r="AD32"/>
      <c r="AE32"/>
      <c r="AF32"/>
      <c r="AG32"/>
      <c r="AH32"/>
      <c r="AI32"/>
      <c r="AJ32"/>
      <c r="AK32"/>
      <c r="AL32"/>
      <c r="AM32"/>
      <c r="AN32"/>
      <c r="AO32"/>
      <c r="AP32"/>
      <c r="AQ32"/>
      <c r="AR32"/>
      <c r="AS32"/>
    </row>
    <row r="33" spans="1:45" ht="16" thickTop="1" thickBot="1">
      <c r="A33" s="81"/>
      <c r="B33" s="81" t="s">
        <v>143</v>
      </c>
      <c r="C33" s="81" t="s">
        <v>134</v>
      </c>
      <c r="D33" s="81"/>
      <c r="E33" s="81"/>
      <c r="F33" s="78"/>
      <c r="G33" s="79"/>
      <c r="H33" s="81">
        <v>71.66</v>
      </c>
      <c r="I33" s="81">
        <v>71.66</v>
      </c>
      <c r="J33" s="81">
        <v>71.66</v>
      </c>
      <c r="K33" s="81">
        <v>71.66</v>
      </c>
      <c r="L33" s="81">
        <v>71.66</v>
      </c>
      <c r="M33" s="81">
        <v>71.66</v>
      </c>
      <c r="V33"/>
      <c r="W33"/>
      <c r="X33"/>
      <c r="Y33"/>
      <c r="Z33"/>
      <c r="AA33"/>
      <c r="AB33"/>
      <c r="AC33"/>
      <c r="AD33"/>
      <c r="AE33"/>
      <c r="AF33"/>
      <c r="AG33"/>
      <c r="AH33"/>
      <c r="AI33"/>
      <c r="AJ33"/>
      <c r="AK33"/>
      <c r="AL33"/>
      <c r="AM33"/>
      <c r="AN33"/>
      <c r="AO33"/>
      <c r="AP33"/>
      <c r="AQ33"/>
      <c r="AR33"/>
      <c r="AS33"/>
    </row>
    <row r="34" spans="1:45" ht="16" thickTop="1" thickBot="1">
      <c r="A34" s="81"/>
      <c r="B34" s="81" t="s">
        <v>143</v>
      </c>
      <c r="C34" s="81" t="s">
        <v>135</v>
      </c>
      <c r="D34" s="81"/>
      <c r="E34" s="81"/>
      <c r="F34" s="78"/>
      <c r="G34" s="79"/>
      <c r="H34" s="81">
        <v>47.89</v>
      </c>
      <c r="I34" s="81">
        <v>47.89</v>
      </c>
      <c r="J34" s="81">
        <v>47.89</v>
      </c>
      <c r="K34" s="81">
        <v>47.89</v>
      </c>
      <c r="L34" s="81">
        <v>47.89</v>
      </c>
      <c r="M34" s="81">
        <v>47.89</v>
      </c>
      <c r="V34"/>
      <c r="W34"/>
      <c r="X34"/>
      <c r="Y34"/>
      <c r="Z34"/>
      <c r="AA34"/>
      <c r="AB34"/>
      <c r="AC34"/>
      <c r="AD34"/>
      <c r="AE34"/>
      <c r="AF34"/>
      <c r="AG34"/>
      <c r="AH34"/>
      <c r="AI34"/>
      <c r="AJ34"/>
      <c r="AK34"/>
      <c r="AL34"/>
      <c r="AM34"/>
      <c r="AN34"/>
      <c r="AO34"/>
      <c r="AP34"/>
      <c r="AQ34"/>
      <c r="AR34"/>
      <c r="AS34"/>
    </row>
    <row r="35" spans="1:45" ht="16" thickTop="1" thickBot="1">
      <c r="A35" s="81"/>
      <c r="B35" s="81" t="s">
        <v>143</v>
      </c>
      <c r="C35" s="81" t="s">
        <v>136</v>
      </c>
      <c r="D35" s="81"/>
      <c r="E35" s="81"/>
      <c r="F35" s="78"/>
      <c r="G35" s="79"/>
      <c r="H35" s="81">
        <v>22.13</v>
      </c>
      <c r="I35" s="81">
        <v>22.13</v>
      </c>
      <c r="J35" s="81">
        <v>22.13</v>
      </c>
      <c r="K35" s="81">
        <v>22.13</v>
      </c>
      <c r="L35" s="81">
        <v>22.13</v>
      </c>
      <c r="M35" s="81">
        <v>22.13</v>
      </c>
      <c r="V35"/>
      <c r="W35"/>
      <c r="X35"/>
      <c r="Y35"/>
      <c r="Z35"/>
      <c r="AA35"/>
      <c r="AB35"/>
      <c r="AC35"/>
      <c r="AD35"/>
      <c r="AE35"/>
      <c r="AF35"/>
      <c r="AG35"/>
      <c r="AH35"/>
      <c r="AI35"/>
      <c r="AJ35"/>
      <c r="AK35"/>
      <c r="AL35"/>
      <c r="AM35"/>
      <c r="AN35"/>
      <c r="AO35"/>
      <c r="AP35"/>
      <c r="AQ35"/>
      <c r="AR35"/>
      <c r="AS35"/>
    </row>
    <row r="36" spans="1:45" ht="16" thickTop="1" thickBot="1">
      <c r="A36" s="81"/>
      <c r="B36" s="81" t="s">
        <v>143</v>
      </c>
      <c r="C36" s="81" t="s">
        <v>140</v>
      </c>
      <c r="D36" s="81"/>
      <c r="E36" s="81"/>
      <c r="F36" s="78"/>
      <c r="G36" s="79"/>
      <c r="H36" s="81">
        <v>171.15</v>
      </c>
      <c r="I36" s="81">
        <v>171.15</v>
      </c>
      <c r="J36" s="81">
        <v>171.15</v>
      </c>
      <c r="K36" s="81">
        <v>171.15</v>
      </c>
      <c r="L36" s="81">
        <v>171.15</v>
      </c>
      <c r="M36" s="81">
        <v>171.15</v>
      </c>
      <c r="V36"/>
      <c r="W36"/>
      <c r="X36"/>
      <c r="Y36"/>
      <c r="Z36"/>
      <c r="AA36"/>
      <c r="AB36"/>
      <c r="AC36"/>
      <c r="AD36"/>
      <c r="AE36"/>
      <c r="AF36"/>
      <c r="AG36"/>
      <c r="AH36"/>
      <c r="AI36"/>
      <c r="AJ36"/>
      <c r="AK36"/>
      <c r="AL36"/>
      <c r="AM36"/>
      <c r="AN36"/>
      <c r="AO36"/>
      <c r="AP36"/>
      <c r="AQ36"/>
      <c r="AR36"/>
      <c r="AS36"/>
    </row>
    <row r="37" spans="1:45" ht="16" thickTop="1" thickBot="1">
      <c r="A37" s="81"/>
      <c r="B37" s="81" t="s">
        <v>143</v>
      </c>
      <c r="C37" s="81" t="s">
        <v>141</v>
      </c>
      <c r="D37" s="81"/>
      <c r="E37" s="81"/>
      <c r="F37" s="78"/>
      <c r="G37" s="79"/>
      <c r="H37" s="81">
        <v>171.15</v>
      </c>
      <c r="I37" s="81">
        <v>171.15</v>
      </c>
      <c r="J37" s="81">
        <v>171.15</v>
      </c>
      <c r="K37" s="81">
        <v>171.15</v>
      </c>
      <c r="L37" s="81">
        <v>171.15</v>
      </c>
      <c r="M37" s="81">
        <v>171.15</v>
      </c>
      <c r="V37"/>
      <c r="W37"/>
      <c r="X37"/>
      <c r="Y37"/>
      <c r="Z37"/>
      <c r="AA37"/>
      <c r="AB37"/>
      <c r="AC37"/>
      <c r="AD37"/>
      <c r="AE37"/>
      <c r="AF37"/>
      <c r="AG37"/>
      <c r="AH37"/>
      <c r="AI37"/>
      <c r="AJ37"/>
      <c r="AK37"/>
      <c r="AL37"/>
      <c r="AM37"/>
      <c r="AN37"/>
      <c r="AO37"/>
      <c r="AP37"/>
      <c r="AQ37"/>
      <c r="AR37"/>
      <c r="AS37"/>
    </row>
    <row r="38" spans="1:45" ht="16" thickTop="1" thickBot="1">
      <c r="A38" s="81"/>
      <c r="B38" s="81" t="s">
        <v>143</v>
      </c>
      <c r="C38" s="81" t="s">
        <v>142</v>
      </c>
      <c r="D38" s="81"/>
      <c r="E38" s="81"/>
      <c r="F38" s="78"/>
      <c r="G38" s="79"/>
      <c r="H38" s="81">
        <v>171.15</v>
      </c>
      <c r="I38" s="81">
        <v>171.15</v>
      </c>
      <c r="J38" s="81">
        <v>171.15</v>
      </c>
      <c r="K38" s="81">
        <v>171.15</v>
      </c>
      <c r="L38" s="81">
        <v>171.15</v>
      </c>
      <c r="M38" s="81">
        <v>171.15</v>
      </c>
      <c r="V38"/>
      <c r="W38"/>
      <c r="X38"/>
      <c r="Y38"/>
      <c r="Z38"/>
      <c r="AA38"/>
      <c r="AB38"/>
      <c r="AC38"/>
      <c r="AD38"/>
      <c r="AE38"/>
      <c r="AF38"/>
      <c r="AG38"/>
      <c r="AH38"/>
      <c r="AI38"/>
      <c r="AJ38"/>
      <c r="AK38"/>
      <c r="AL38"/>
      <c r="AM38"/>
      <c r="AN38"/>
      <c r="AO38"/>
      <c r="AP38"/>
      <c r="AQ38"/>
      <c r="AR38"/>
      <c r="AS38"/>
    </row>
    <row r="39" spans="1:45" ht="16" thickTop="1" thickBot="1">
      <c r="A39" s="81"/>
      <c r="B39" s="81" t="s">
        <v>116</v>
      </c>
      <c r="C39" s="81"/>
      <c r="D39" s="81"/>
      <c r="E39" s="81"/>
      <c r="F39" s="78"/>
      <c r="G39" s="79"/>
      <c r="H39" s="81"/>
      <c r="I39" s="81"/>
      <c r="J39" s="81"/>
      <c r="K39" s="81"/>
      <c r="L39" s="81"/>
      <c r="M39" s="81"/>
      <c r="V39"/>
      <c r="W39"/>
      <c r="X39"/>
      <c r="Y39"/>
      <c r="Z39"/>
      <c r="AA39"/>
      <c r="AB39"/>
      <c r="AC39"/>
      <c r="AD39"/>
      <c r="AE39"/>
      <c r="AF39"/>
      <c r="AG39"/>
      <c r="AH39"/>
      <c r="AI39"/>
      <c r="AJ39"/>
      <c r="AK39"/>
      <c r="AL39"/>
      <c r="AM39"/>
      <c r="AN39"/>
      <c r="AO39"/>
      <c r="AP39"/>
      <c r="AQ39"/>
      <c r="AR39"/>
      <c r="AS39"/>
    </row>
    <row r="40" spans="1:45" ht="16" thickTop="1" thickBot="1">
      <c r="A40" s="81"/>
      <c r="B40" s="81" t="s">
        <v>144</v>
      </c>
      <c r="C40" s="81" t="s">
        <v>134</v>
      </c>
      <c r="D40" s="81"/>
      <c r="E40" s="81"/>
      <c r="F40" s="78"/>
      <c r="G40" s="79"/>
      <c r="H40" s="81">
        <v>908.58</v>
      </c>
      <c r="I40" s="81">
        <v>938.6</v>
      </c>
      <c r="J40" s="81">
        <v>370.3</v>
      </c>
      <c r="K40" s="81">
        <v>375.12</v>
      </c>
      <c r="L40" s="81">
        <v>328.45</v>
      </c>
      <c r="M40" s="81">
        <v>330.06</v>
      </c>
      <c r="V40"/>
      <c r="W40"/>
      <c r="X40"/>
      <c r="Y40"/>
      <c r="Z40"/>
      <c r="AA40"/>
      <c r="AB40"/>
      <c r="AC40"/>
      <c r="AD40"/>
      <c r="AE40"/>
      <c r="AF40"/>
      <c r="AG40"/>
      <c r="AH40"/>
      <c r="AI40"/>
      <c r="AJ40"/>
      <c r="AK40"/>
      <c r="AL40"/>
      <c r="AM40"/>
      <c r="AN40"/>
      <c r="AO40"/>
      <c r="AP40"/>
      <c r="AQ40"/>
      <c r="AR40"/>
      <c r="AS40"/>
    </row>
    <row r="41" spans="1:45" ht="16" thickTop="1" thickBot="1">
      <c r="A41" s="81"/>
      <c r="B41" s="81" t="s">
        <v>144</v>
      </c>
      <c r="C41" s="81" t="s">
        <v>135</v>
      </c>
      <c r="D41" s="81"/>
      <c r="E41" s="81"/>
      <c r="F41" s="78"/>
      <c r="G41" s="79"/>
      <c r="H41" s="81">
        <v>584.89</v>
      </c>
      <c r="I41" s="81">
        <v>607.5</v>
      </c>
      <c r="J41" s="81">
        <v>205.13</v>
      </c>
      <c r="K41" s="81">
        <v>208.25</v>
      </c>
      <c r="L41" s="81">
        <v>178.33</v>
      </c>
      <c r="M41" s="81">
        <v>179.35</v>
      </c>
      <c r="V41"/>
      <c r="W41"/>
      <c r="X41"/>
      <c r="Y41"/>
      <c r="Z41"/>
      <c r="AA41"/>
      <c r="AB41"/>
      <c r="AC41"/>
      <c r="AD41"/>
      <c r="AE41"/>
      <c r="AF41"/>
      <c r="AG41"/>
      <c r="AH41"/>
      <c r="AI41"/>
      <c r="AJ41"/>
      <c r="AK41"/>
      <c r="AL41"/>
      <c r="AM41"/>
      <c r="AN41"/>
      <c r="AO41"/>
      <c r="AP41"/>
      <c r="AQ41"/>
      <c r="AR41"/>
      <c r="AS41"/>
    </row>
    <row r="42" spans="1:45" ht="16" thickTop="1" thickBot="1">
      <c r="A42" s="81"/>
      <c r="B42" s="81" t="s">
        <v>144</v>
      </c>
      <c r="C42" s="81" t="s">
        <v>136</v>
      </c>
      <c r="D42" s="81"/>
      <c r="E42" s="81"/>
      <c r="F42" s="78"/>
      <c r="G42" s="79"/>
      <c r="H42" s="81">
        <v>2108.12</v>
      </c>
      <c r="I42" s="81">
        <v>2208.61</v>
      </c>
      <c r="J42" s="81">
        <v>582.67999999999995</v>
      </c>
      <c r="K42" s="81">
        <v>593.59</v>
      </c>
      <c r="L42" s="81">
        <v>490.7</v>
      </c>
      <c r="M42" s="81">
        <v>494.14</v>
      </c>
      <c r="V42"/>
      <c r="W42"/>
      <c r="X42"/>
      <c r="Y42"/>
      <c r="Z42"/>
      <c r="AA42"/>
      <c r="AB42"/>
      <c r="AC42"/>
      <c r="AD42"/>
      <c r="AE42"/>
      <c r="AF42"/>
      <c r="AG42"/>
      <c r="AH42"/>
      <c r="AI42"/>
      <c r="AJ42"/>
      <c r="AK42"/>
      <c r="AL42"/>
      <c r="AM42"/>
      <c r="AN42"/>
      <c r="AO42"/>
      <c r="AP42"/>
      <c r="AQ42"/>
      <c r="AR42"/>
      <c r="AS42"/>
    </row>
    <row r="43" spans="1:45" ht="16" thickTop="1" thickBot="1">
      <c r="A43" s="81"/>
      <c r="B43" s="81" t="s">
        <v>144</v>
      </c>
      <c r="C43" s="81" t="s">
        <v>140</v>
      </c>
      <c r="D43" s="81"/>
      <c r="E43" s="81"/>
      <c r="F43" s="78"/>
      <c r="G43" s="79"/>
      <c r="H43" s="81">
        <v>2964.59</v>
      </c>
      <c r="I43" s="81">
        <v>3112.3</v>
      </c>
      <c r="J43" s="81">
        <v>774.17</v>
      </c>
      <c r="K43" s="81">
        <v>789.31</v>
      </c>
      <c r="L43" s="81">
        <v>647.03</v>
      </c>
      <c r="M43" s="81">
        <v>651.78</v>
      </c>
      <c r="V43"/>
      <c r="W43"/>
      <c r="X43"/>
      <c r="Y43"/>
      <c r="Z43"/>
      <c r="AA43"/>
      <c r="AB43"/>
      <c r="AC43"/>
      <c r="AD43"/>
      <c r="AE43"/>
      <c r="AF43"/>
      <c r="AG43"/>
      <c r="AH43"/>
      <c r="AI43"/>
      <c r="AJ43"/>
      <c r="AK43"/>
      <c r="AL43"/>
      <c r="AM43"/>
      <c r="AN43"/>
      <c r="AO43"/>
      <c r="AP43"/>
      <c r="AQ43"/>
      <c r="AR43"/>
      <c r="AS43"/>
    </row>
    <row r="44" spans="1:45" ht="16" thickTop="1" thickBot="1">
      <c r="A44" s="81"/>
      <c r="B44" s="81" t="s">
        <v>144</v>
      </c>
      <c r="C44" s="81" t="s">
        <v>141</v>
      </c>
      <c r="D44" s="81"/>
      <c r="E44" s="81"/>
      <c r="F44" s="78"/>
      <c r="G44" s="79"/>
      <c r="H44" s="81">
        <v>4320.01</v>
      </c>
      <c r="I44" s="81">
        <v>4535.25</v>
      </c>
      <c r="J44" s="81">
        <v>1128.1300000000001</v>
      </c>
      <c r="K44" s="81">
        <v>1150.19</v>
      </c>
      <c r="L44" s="81">
        <v>942.86</v>
      </c>
      <c r="M44" s="81">
        <v>949.77</v>
      </c>
      <c r="V44"/>
      <c r="W44"/>
      <c r="X44"/>
      <c r="Y44"/>
      <c r="Z44"/>
      <c r="AA44"/>
      <c r="AB44"/>
      <c r="AC44"/>
      <c r="AD44"/>
      <c r="AE44"/>
      <c r="AF44"/>
      <c r="AG44"/>
      <c r="AH44"/>
      <c r="AI44"/>
      <c r="AJ44"/>
      <c r="AK44"/>
      <c r="AL44"/>
      <c r="AM44"/>
      <c r="AN44"/>
      <c r="AO44"/>
      <c r="AP44"/>
      <c r="AQ44"/>
      <c r="AR44"/>
      <c r="AS44"/>
    </row>
    <row r="45" spans="1:45" ht="16" thickTop="1" thickBot="1">
      <c r="A45" s="81"/>
      <c r="B45" s="81" t="s">
        <v>144</v>
      </c>
      <c r="C45" s="81" t="s">
        <v>142</v>
      </c>
      <c r="D45" s="81"/>
      <c r="E45" s="81"/>
      <c r="F45" s="78"/>
      <c r="G45" s="79"/>
      <c r="H45" s="81">
        <v>502.28</v>
      </c>
      <c r="I45" s="81">
        <v>536.73</v>
      </c>
      <c r="J45" s="81">
        <v>80.430000000000007</v>
      </c>
      <c r="K45" s="81">
        <v>82.58</v>
      </c>
      <c r="L45" s="81">
        <v>62.97</v>
      </c>
      <c r="M45" s="81">
        <v>63.6</v>
      </c>
      <c r="V45"/>
      <c r="W45"/>
      <c r="X45"/>
      <c r="Y45"/>
      <c r="Z45"/>
      <c r="AA45"/>
      <c r="AB45"/>
      <c r="AC45"/>
      <c r="AD45"/>
      <c r="AE45"/>
      <c r="AF45"/>
      <c r="AG45"/>
      <c r="AH45"/>
      <c r="AI45"/>
      <c r="AJ45"/>
      <c r="AK45"/>
      <c r="AL45"/>
      <c r="AM45"/>
      <c r="AN45"/>
      <c r="AO45"/>
      <c r="AP45"/>
      <c r="AQ45"/>
      <c r="AR45"/>
      <c r="AS45"/>
    </row>
    <row r="46" spans="1:45" ht="16" thickTop="1" thickBot="1">
      <c r="A46" s="81"/>
      <c r="B46" s="81" t="s">
        <v>116</v>
      </c>
      <c r="C46" s="81"/>
      <c r="D46" s="81"/>
      <c r="E46" s="81"/>
      <c r="F46" s="78"/>
      <c r="G46" s="79"/>
      <c r="H46" s="81"/>
      <c r="I46" s="81"/>
      <c r="J46" s="81"/>
      <c r="K46" s="81"/>
      <c r="L46" s="81"/>
      <c r="M46" s="81"/>
      <c r="V46"/>
      <c r="W46"/>
      <c r="X46"/>
      <c r="Y46"/>
      <c r="Z46"/>
      <c r="AA46"/>
      <c r="AB46"/>
      <c r="AC46"/>
      <c r="AD46"/>
      <c r="AE46"/>
      <c r="AF46"/>
      <c r="AG46"/>
      <c r="AH46"/>
      <c r="AI46"/>
      <c r="AJ46"/>
      <c r="AK46"/>
      <c r="AL46"/>
      <c r="AM46"/>
      <c r="AN46"/>
      <c r="AO46"/>
      <c r="AP46"/>
      <c r="AQ46"/>
      <c r="AR46"/>
      <c r="AS46"/>
    </row>
    <row r="47" spans="1:45" ht="16" thickTop="1" thickBot="1">
      <c r="A47" s="81"/>
      <c r="B47" s="81" t="s">
        <v>145</v>
      </c>
      <c r="C47" s="81" t="s">
        <v>134</v>
      </c>
      <c r="D47" s="81"/>
      <c r="E47" s="81"/>
      <c r="F47" s="78"/>
      <c r="G47" s="79"/>
      <c r="H47" s="81">
        <v>36157.25</v>
      </c>
      <c r="I47" s="81">
        <v>40178.54</v>
      </c>
      <c r="J47" s="81">
        <v>3098.35</v>
      </c>
      <c r="K47" s="81">
        <v>3177</v>
      </c>
      <c r="L47" s="81">
        <v>2373.14</v>
      </c>
      <c r="M47" s="81">
        <v>2396.1999999999998</v>
      </c>
      <c r="V47"/>
      <c r="W47"/>
      <c r="X47"/>
      <c r="Y47"/>
      <c r="Z47"/>
      <c r="AA47"/>
      <c r="AB47"/>
      <c r="AC47"/>
      <c r="AD47"/>
      <c r="AE47"/>
      <c r="AF47"/>
      <c r="AG47"/>
      <c r="AH47"/>
      <c r="AI47"/>
      <c r="AJ47"/>
      <c r="AK47"/>
      <c r="AL47"/>
      <c r="AM47"/>
      <c r="AN47"/>
      <c r="AO47"/>
      <c r="AP47"/>
      <c r="AQ47"/>
      <c r="AR47"/>
      <c r="AS47"/>
    </row>
    <row r="48" spans="1:45" ht="16" thickTop="1" thickBot="1">
      <c r="A48" s="81"/>
      <c r="B48" s="81" t="s">
        <v>145</v>
      </c>
      <c r="C48" s="81" t="s">
        <v>135</v>
      </c>
      <c r="D48" s="81"/>
      <c r="E48" s="81"/>
      <c r="F48" s="78"/>
      <c r="G48" s="79"/>
      <c r="H48" s="81">
        <v>21796.67</v>
      </c>
      <c r="I48" s="81">
        <v>24220.83</v>
      </c>
      <c r="J48" s="81">
        <v>1867.78</v>
      </c>
      <c r="K48" s="81">
        <v>1915.19</v>
      </c>
      <c r="L48" s="81">
        <v>1430.6</v>
      </c>
      <c r="M48" s="81">
        <v>1444.5</v>
      </c>
      <c r="V48"/>
      <c r="W48"/>
      <c r="X48"/>
      <c r="Y48"/>
      <c r="Z48"/>
      <c r="AA48"/>
      <c r="AB48"/>
      <c r="AC48"/>
      <c r="AD48"/>
      <c r="AE48"/>
      <c r="AF48"/>
      <c r="AG48"/>
      <c r="AH48"/>
      <c r="AI48"/>
      <c r="AJ48"/>
      <c r="AK48"/>
      <c r="AL48"/>
      <c r="AM48"/>
      <c r="AN48"/>
      <c r="AO48"/>
      <c r="AP48"/>
      <c r="AQ48"/>
      <c r="AR48"/>
      <c r="AS48"/>
    </row>
    <row r="49" spans="1:45" ht="16" thickTop="1" thickBot="1">
      <c r="A49" s="81"/>
      <c r="B49" s="81" t="s">
        <v>145</v>
      </c>
      <c r="C49" s="81" t="s">
        <v>136</v>
      </c>
      <c r="D49" s="81"/>
      <c r="E49" s="81"/>
      <c r="F49" s="78"/>
      <c r="G49" s="79"/>
      <c r="H49" s="81">
        <v>11672.03</v>
      </c>
      <c r="I49" s="81">
        <v>12970.15</v>
      </c>
      <c r="J49" s="81">
        <v>1000.19</v>
      </c>
      <c r="K49" s="81">
        <v>1025.58</v>
      </c>
      <c r="L49" s="81">
        <v>766.08</v>
      </c>
      <c r="M49" s="81">
        <v>773.52</v>
      </c>
      <c r="V49"/>
      <c r="W49"/>
      <c r="X49"/>
      <c r="Y49"/>
      <c r="Z49"/>
      <c r="AA49"/>
      <c r="AB49"/>
      <c r="AC49"/>
      <c r="AD49"/>
      <c r="AE49"/>
      <c r="AF49"/>
      <c r="AG49"/>
      <c r="AH49"/>
      <c r="AI49"/>
      <c r="AJ49"/>
      <c r="AK49"/>
      <c r="AL49"/>
      <c r="AM49"/>
      <c r="AN49"/>
      <c r="AO49"/>
      <c r="AP49"/>
      <c r="AQ49"/>
      <c r="AR49"/>
      <c r="AS49"/>
    </row>
    <row r="50" spans="1:45" ht="16" thickTop="1" thickBot="1">
      <c r="A50" s="81"/>
      <c r="B50" s="81" t="s">
        <v>145</v>
      </c>
      <c r="C50" s="81" t="s">
        <v>140</v>
      </c>
      <c r="D50" s="81"/>
      <c r="E50" s="81"/>
      <c r="F50" s="78"/>
      <c r="G50" s="79"/>
      <c r="H50" s="81">
        <v>19862.759999999998</v>
      </c>
      <c r="I50" s="81">
        <v>22071.83</v>
      </c>
      <c r="J50" s="81">
        <v>1702.06</v>
      </c>
      <c r="K50" s="81">
        <v>1745.27</v>
      </c>
      <c r="L50" s="81">
        <v>1303.67</v>
      </c>
      <c r="M50" s="81">
        <v>1316.34</v>
      </c>
      <c r="V50"/>
      <c r="W50"/>
      <c r="X50"/>
      <c r="Y50"/>
      <c r="Z50"/>
      <c r="AA50"/>
      <c r="AB50"/>
      <c r="AC50"/>
      <c r="AD50"/>
      <c r="AE50"/>
      <c r="AF50"/>
      <c r="AG50"/>
      <c r="AH50"/>
      <c r="AI50"/>
      <c r="AJ50"/>
      <c r="AK50"/>
      <c r="AL50"/>
      <c r="AM50"/>
      <c r="AN50"/>
      <c r="AO50"/>
      <c r="AP50"/>
      <c r="AQ50"/>
      <c r="AR50"/>
      <c r="AS50"/>
    </row>
    <row r="51" spans="1:45" ht="16" thickTop="1" thickBot="1">
      <c r="A51" s="81"/>
      <c r="B51" s="81" t="s">
        <v>145</v>
      </c>
      <c r="C51" s="81" t="s">
        <v>141</v>
      </c>
      <c r="D51" s="81"/>
      <c r="E51" s="81"/>
      <c r="F51" s="78"/>
      <c r="G51" s="79"/>
      <c r="H51" s="81">
        <v>17655.79</v>
      </c>
      <c r="I51" s="81">
        <v>19619.41</v>
      </c>
      <c r="J51" s="81">
        <v>1512.94</v>
      </c>
      <c r="K51" s="81">
        <v>1551.35</v>
      </c>
      <c r="L51" s="81">
        <v>1158.82</v>
      </c>
      <c r="M51" s="81">
        <v>1170.08</v>
      </c>
      <c r="V51"/>
      <c r="W51"/>
      <c r="X51"/>
      <c r="Y51"/>
      <c r="Z51"/>
      <c r="AA51"/>
      <c r="AB51"/>
      <c r="AC51"/>
      <c r="AD51"/>
      <c r="AE51"/>
      <c r="AF51"/>
      <c r="AG51"/>
      <c r="AH51"/>
      <c r="AI51"/>
      <c r="AJ51"/>
      <c r="AK51"/>
      <c r="AL51"/>
      <c r="AM51"/>
      <c r="AN51"/>
      <c r="AO51"/>
      <c r="AP51"/>
      <c r="AQ51"/>
      <c r="AR51"/>
      <c r="AS51"/>
    </row>
    <row r="52" spans="1:45" ht="16" thickTop="1" thickBot="1">
      <c r="A52" s="81"/>
      <c r="B52" s="81" t="s">
        <v>145</v>
      </c>
      <c r="C52" s="81" t="s">
        <v>142</v>
      </c>
      <c r="D52" s="81"/>
      <c r="E52" s="81"/>
      <c r="F52" s="78"/>
      <c r="G52" s="79"/>
      <c r="H52" s="81">
        <v>79451.03</v>
      </c>
      <c r="I52" s="81">
        <v>88287.33</v>
      </c>
      <c r="J52" s="81">
        <v>6808.23</v>
      </c>
      <c r="K52" s="81">
        <v>6981.07</v>
      </c>
      <c r="L52" s="81">
        <v>5214.68</v>
      </c>
      <c r="M52" s="81">
        <v>5265.35</v>
      </c>
      <c r="V52"/>
      <c r="W52"/>
      <c r="X52"/>
      <c r="Y52"/>
      <c r="Z52"/>
      <c r="AA52"/>
      <c r="AB52"/>
      <c r="AC52"/>
      <c r="AD52"/>
      <c r="AE52"/>
      <c r="AF52"/>
      <c r="AG52"/>
      <c r="AH52"/>
      <c r="AI52"/>
      <c r="AJ52"/>
      <c r="AK52"/>
      <c r="AL52"/>
      <c r="AM52"/>
      <c r="AN52"/>
      <c r="AO52"/>
      <c r="AP52"/>
      <c r="AQ52"/>
      <c r="AR52"/>
      <c r="AS52"/>
    </row>
    <row r="53" spans="1:45" ht="16" thickTop="1" thickBot="1">
      <c r="A53" s="81"/>
      <c r="B53" s="81" t="s">
        <v>116</v>
      </c>
      <c r="C53" s="81"/>
      <c r="D53" s="81"/>
      <c r="E53" s="81"/>
      <c r="F53" s="78"/>
      <c r="G53" s="79"/>
      <c r="H53" s="81"/>
      <c r="I53" s="81"/>
      <c r="J53" s="81"/>
      <c r="K53" s="81"/>
      <c r="L53" s="81"/>
      <c r="M53" s="81"/>
      <c r="V53"/>
      <c r="W53"/>
      <c r="X53"/>
      <c r="Y53"/>
      <c r="Z53"/>
      <c r="AA53"/>
      <c r="AB53"/>
      <c r="AC53"/>
      <c r="AD53"/>
      <c r="AE53"/>
      <c r="AF53"/>
      <c r="AG53"/>
      <c r="AH53"/>
      <c r="AI53"/>
      <c r="AJ53"/>
      <c r="AK53"/>
      <c r="AL53"/>
      <c r="AM53"/>
      <c r="AN53"/>
      <c r="AO53"/>
      <c r="AP53"/>
      <c r="AQ53"/>
      <c r="AR53"/>
      <c r="AS53"/>
    </row>
    <row r="54" spans="1:45" ht="16" thickTop="1" thickBot="1">
      <c r="A54" s="81"/>
      <c r="B54" s="81" t="s">
        <v>146</v>
      </c>
      <c r="C54" s="81" t="s">
        <v>134</v>
      </c>
      <c r="D54" s="81"/>
      <c r="E54" s="81"/>
      <c r="F54" s="78"/>
      <c r="G54" s="79"/>
      <c r="H54" s="81">
        <v>504.58</v>
      </c>
      <c r="I54" s="81">
        <v>560.70000000000005</v>
      </c>
      <c r="J54" s="81">
        <v>43.24</v>
      </c>
      <c r="K54" s="81">
        <v>44.34</v>
      </c>
      <c r="L54" s="81">
        <v>33.119999999999997</v>
      </c>
      <c r="M54" s="81">
        <v>33.44</v>
      </c>
      <c r="V54"/>
      <c r="W54"/>
      <c r="X54"/>
      <c r="Y54"/>
      <c r="Z54"/>
      <c r="AA54"/>
      <c r="AB54"/>
      <c r="AC54"/>
      <c r="AD54"/>
      <c r="AE54"/>
      <c r="AF54"/>
      <c r="AG54"/>
      <c r="AH54"/>
      <c r="AI54"/>
      <c r="AJ54"/>
      <c r="AK54"/>
      <c r="AL54"/>
      <c r="AM54"/>
      <c r="AN54"/>
      <c r="AO54"/>
      <c r="AP54"/>
      <c r="AQ54"/>
      <c r="AR54"/>
      <c r="AS54"/>
    </row>
    <row r="55" spans="1:45" ht="16" thickTop="1" thickBot="1">
      <c r="A55" s="81"/>
      <c r="B55" s="81" t="s">
        <v>146</v>
      </c>
      <c r="C55" s="81" t="s">
        <v>135</v>
      </c>
      <c r="D55" s="81"/>
      <c r="E55" s="81"/>
      <c r="F55" s="78"/>
      <c r="G55" s="79"/>
      <c r="H55" s="81">
        <v>455.11</v>
      </c>
      <c r="I55" s="81">
        <v>505.73</v>
      </c>
      <c r="J55" s="81">
        <v>39</v>
      </c>
      <c r="K55" s="81">
        <v>39.99</v>
      </c>
      <c r="L55" s="81">
        <v>29.87</v>
      </c>
      <c r="M55" s="81">
        <v>30.16</v>
      </c>
      <c r="V55"/>
      <c r="W55"/>
      <c r="X55"/>
      <c r="Y55"/>
      <c r="Z55"/>
      <c r="AA55"/>
      <c r="AB55"/>
      <c r="AC55"/>
      <c r="AD55"/>
      <c r="AE55"/>
      <c r="AF55"/>
      <c r="AG55"/>
      <c r="AH55"/>
      <c r="AI55"/>
      <c r="AJ55"/>
      <c r="AK55"/>
      <c r="AL55"/>
      <c r="AM55"/>
      <c r="AN55"/>
      <c r="AO55"/>
      <c r="AP55"/>
      <c r="AQ55"/>
      <c r="AR55"/>
      <c r="AS55"/>
    </row>
    <row r="56" spans="1:45" ht="16" thickTop="1" thickBot="1">
      <c r="A56" s="81"/>
      <c r="B56" s="81" t="s">
        <v>146</v>
      </c>
      <c r="C56" s="81" t="s">
        <v>136</v>
      </c>
      <c r="D56" s="81"/>
      <c r="E56" s="81"/>
      <c r="F56" s="78"/>
      <c r="G56" s="79"/>
      <c r="H56" s="81">
        <v>527.52</v>
      </c>
      <c r="I56" s="81">
        <v>586.19000000000005</v>
      </c>
      <c r="J56" s="81">
        <v>45.2</v>
      </c>
      <c r="K56" s="81">
        <v>46.35</v>
      </c>
      <c r="L56" s="81">
        <v>34.619999999999997</v>
      </c>
      <c r="M56" s="81">
        <v>34.96</v>
      </c>
      <c r="V56"/>
      <c r="W56"/>
      <c r="X56"/>
      <c r="Y56"/>
      <c r="Z56"/>
      <c r="AA56"/>
      <c r="AB56"/>
      <c r="AC56"/>
      <c r="AD56"/>
      <c r="AE56"/>
      <c r="AF56"/>
      <c r="AG56"/>
      <c r="AH56"/>
      <c r="AI56"/>
      <c r="AJ56"/>
      <c r="AK56"/>
      <c r="AL56"/>
      <c r="AM56"/>
      <c r="AN56"/>
      <c r="AO56"/>
      <c r="AP56"/>
      <c r="AQ56"/>
      <c r="AR56"/>
      <c r="AS56"/>
    </row>
    <row r="57" spans="1:45" ht="16" thickTop="1" thickBot="1">
      <c r="A57" s="81"/>
      <c r="B57" s="81" t="s">
        <v>146</v>
      </c>
      <c r="C57" s="81" t="s">
        <v>140</v>
      </c>
      <c r="D57" s="81"/>
      <c r="E57" s="81"/>
      <c r="F57" s="78"/>
      <c r="G57" s="79"/>
      <c r="H57" s="81">
        <v>116.05</v>
      </c>
      <c r="I57" s="81">
        <v>128.96</v>
      </c>
      <c r="J57" s="81">
        <v>9.94</v>
      </c>
      <c r="K57" s="81">
        <v>10.199999999999999</v>
      </c>
      <c r="L57" s="81">
        <v>7.62</v>
      </c>
      <c r="M57" s="81">
        <v>7.69</v>
      </c>
      <c r="V57"/>
      <c r="W57"/>
      <c r="X57"/>
      <c r="Y57"/>
      <c r="Z57"/>
      <c r="AA57"/>
      <c r="AB57"/>
      <c r="AC57"/>
      <c r="AD57"/>
      <c r="AE57"/>
      <c r="AF57"/>
      <c r="AG57"/>
      <c r="AH57"/>
      <c r="AI57"/>
      <c r="AJ57"/>
      <c r="AK57"/>
      <c r="AL57"/>
      <c r="AM57"/>
      <c r="AN57"/>
      <c r="AO57"/>
      <c r="AP57"/>
      <c r="AQ57"/>
      <c r="AR57"/>
      <c r="AS57"/>
    </row>
    <row r="58" spans="1:45" ht="16" thickTop="1" thickBot="1">
      <c r="A58" s="81"/>
      <c r="B58" s="81" t="s">
        <v>146</v>
      </c>
      <c r="C58" s="81" t="s">
        <v>141</v>
      </c>
      <c r="D58" s="81"/>
      <c r="E58" s="81"/>
      <c r="F58" s="78"/>
      <c r="G58" s="79"/>
      <c r="H58" s="81">
        <v>103.16</v>
      </c>
      <c r="I58" s="81">
        <v>114.63</v>
      </c>
      <c r="J58" s="81">
        <v>8.84</v>
      </c>
      <c r="K58" s="81">
        <v>9.06</v>
      </c>
      <c r="L58" s="81">
        <v>6.77</v>
      </c>
      <c r="M58" s="81">
        <v>6.84</v>
      </c>
      <c r="V58"/>
      <c r="W58"/>
      <c r="X58"/>
      <c r="Y58"/>
      <c r="Z58"/>
      <c r="AA58"/>
      <c r="AB58"/>
      <c r="AC58"/>
      <c r="AD58"/>
      <c r="AE58"/>
      <c r="AF58"/>
      <c r="AG58"/>
      <c r="AH58"/>
      <c r="AI58"/>
      <c r="AJ58"/>
      <c r="AK58"/>
      <c r="AL58"/>
      <c r="AM58"/>
      <c r="AN58"/>
      <c r="AO58"/>
      <c r="AP58"/>
      <c r="AQ58"/>
      <c r="AR58"/>
      <c r="AS58"/>
    </row>
    <row r="59" spans="1:45" ht="16" thickTop="1" thickBot="1">
      <c r="A59" s="81"/>
      <c r="B59" s="81" t="s">
        <v>146</v>
      </c>
      <c r="C59" s="81" t="s">
        <v>142</v>
      </c>
      <c r="D59" s="81"/>
      <c r="E59" s="81"/>
      <c r="F59" s="78"/>
      <c r="G59" s="79"/>
      <c r="H59" s="81">
        <v>464.22</v>
      </c>
      <c r="I59" s="81">
        <v>515.84</v>
      </c>
      <c r="J59" s="81">
        <v>39.78</v>
      </c>
      <c r="K59" s="81">
        <v>40.79</v>
      </c>
      <c r="L59" s="81">
        <v>30.47</v>
      </c>
      <c r="M59" s="81">
        <v>30.76</v>
      </c>
      <c r="V59"/>
      <c r="W59"/>
      <c r="X59"/>
      <c r="Y59"/>
      <c r="Z59"/>
      <c r="AA59"/>
      <c r="AB59"/>
      <c r="AC59"/>
      <c r="AD59"/>
      <c r="AE59"/>
      <c r="AF59"/>
      <c r="AG59"/>
      <c r="AH59"/>
      <c r="AI59"/>
      <c r="AJ59"/>
      <c r="AK59"/>
      <c r="AL59"/>
      <c r="AM59"/>
      <c r="AN59"/>
      <c r="AO59"/>
      <c r="AP59"/>
      <c r="AQ59"/>
      <c r="AR59"/>
      <c r="AS59"/>
    </row>
    <row r="60" spans="1:45" ht="16" thickTop="1" thickBot="1">
      <c r="A60" s="81"/>
      <c r="B60" s="81" t="s">
        <v>116</v>
      </c>
      <c r="C60" s="81"/>
      <c r="D60" s="81"/>
      <c r="E60" s="81"/>
      <c r="F60" s="78"/>
      <c r="G60" s="79"/>
      <c r="H60" s="81"/>
      <c r="I60" s="81"/>
      <c r="J60" s="81"/>
      <c r="K60" s="81"/>
      <c r="L60" s="81"/>
      <c r="M60" s="81"/>
      <c r="V60"/>
      <c r="W60"/>
      <c r="X60"/>
      <c r="Y60"/>
      <c r="Z60"/>
      <c r="AA60"/>
      <c r="AB60"/>
      <c r="AC60"/>
      <c r="AD60"/>
      <c r="AE60"/>
      <c r="AF60"/>
      <c r="AG60"/>
      <c r="AH60"/>
      <c r="AI60"/>
      <c r="AJ60"/>
      <c r="AK60"/>
      <c r="AL60"/>
      <c r="AM60"/>
      <c r="AN60"/>
      <c r="AO60"/>
      <c r="AP60"/>
      <c r="AQ60"/>
      <c r="AR60"/>
      <c r="AS60"/>
    </row>
    <row r="61" spans="1:45" ht="16" thickTop="1" thickBot="1">
      <c r="A61" s="81"/>
      <c r="B61" s="81" t="s">
        <v>147</v>
      </c>
      <c r="C61" s="81" t="s">
        <v>134</v>
      </c>
      <c r="D61" s="81"/>
      <c r="E61" s="81"/>
      <c r="F61" s="78"/>
      <c r="G61" s="79"/>
      <c r="H61" s="81">
        <v>311.45999999999998</v>
      </c>
      <c r="I61" s="81">
        <v>321.72000000000003</v>
      </c>
      <c r="J61" s="81">
        <v>134.56</v>
      </c>
      <c r="K61" s="81">
        <v>136.15</v>
      </c>
      <c r="L61" s="81">
        <v>120.68</v>
      </c>
      <c r="M61" s="81">
        <v>121.22</v>
      </c>
      <c r="V61"/>
      <c r="W61"/>
      <c r="X61"/>
      <c r="Y61"/>
      <c r="Z61"/>
      <c r="AA61"/>
      <c r="AB61"/>
      <c r="AC61"/>
      <c r="AD61"/>
      <c r="AE61"/>
      <c r="AF61"/>
      <c r="AG61"/>
      <c r="AH61"/>
      <c r="AI61"/>
      <c r="AJ61"/>
      <c r="AK61"/>
      <c r="AL61"/>
      <c r="AM61"/>
      <c r="AN61"/>
      <c r="AO61"/>
      <c r="AP61"/>
      <c r="AQ61"/>
      <c r="AR61"/>
      <c r="AS61"/>
    </row>
    <row r="62" spans="1:45" ht="16" thickTop="1" thickBot="1">
      <c r="A62" s="81"/>
      <c r="B62" s="81" t="s">
        <v>147</v>
      </c>
      <c r="C62" s="81" t="s">
        <v>135</v>
      </c>
      <c r="D62" s="81"/>
      <c r="E62" s="81"/>
      <c r="F62" s="78"/>
      <c r="G62" s="79"/>
      <c r="H62" s="81">
        <v>288.58</v>
      </c>
      <c r="I62" s="81">
        <v>295.56</v>
      </c>
      <c r="J62" s="81">
        <v>149.24</v>
      </c>
      <c r="K62" s="81">
        <v>150.66</v>
      </c>
      <c r="L62" s="81">
        <v>136.65</v>
      </c>
      <c r="M62" s="81">
        <v>137.13999999999999</v>
      </c>
      <c r="V62"/>
      <c r="W62"/>
      <c r="X62"/>
      <c r="Y62"/>
      <c r="Z62"/>
      <c r="AA62"/>
      <c r="AB62"/>
      <c r="AC62"/>
      <c r="AD62"/>
      <c r="AE62"/>
      <c r="AF62"/>
      <c r="AG62"/>
      <c r="AH62"/>
      <c r="AI62"/>
      <c r="AJ62"/>
      <c r="AK62"/>
      <c r="AL62"/>
      <c r="AM62"/>
      <c r="AN62"/>
      <c r="AO62"/>
      <c r="AP62"/>
      <c r="AQ62"/>
      <c r="AR62"/>
      <c r="AS62"/>
    </row>
    <row r="63" spans="1:45" ht="16" thickTop="1" thickBot="1">
      <c r="A63" s="81"/>
      <c r="B63" s="81" t="s">
        <v>147</v>
      </c>
      <c r="C63" s="81" t="s">
        <v>136</v>
      </c>
      <c r="D63" s="81"/>
      <c r="E63" s="81"/>
      <c r="F63" s="78"/>
      <c r="G63" s="79"/>
      <c r="H63" s="81">
        <v>721.45</v>
      </c>
      <c r="I63" s="81">
        <v>738.89</v>
      </c>
      <c r="J63" s="81">
        <v>373.09</v>
      </c>
      <c r="K63" s="81">
        <v>376.66</v>
      </c>
      <c r="L63" s="81">
        <v>341.63</v>
      </c>
      <c r="M63" s="81">
        <v>342.86</v>
      </c>
      <c r="V63"/>
      <c r="W63"/>
      <c r="X63"/>
      <c r="Y63"/>
      <c r="Z63"/>
      <c r="AA63"/>
      <c r="AB63"/>
      <c r="AC63"/>
      <c r="AD63"/>
      <c r="AE63"/>
      <c r="AF63"/>
      <c r="AG63"/>
      <c r="AH63"/>
      <c r="AI63"/>
      <c r="AJ63"/>
      <c r="AK63"/>
      <c r="AL63"/>
      <c r="AM63"/>
      <c r="AN63"/>
      <c r="AO63"/>
      <c r="AP63"/>
      <c r="AQ63"/>
      <c r="AR63"/>
      <c r="AS63"/>
    </row>
    <row r="64" spans="1:45" ht="16" thickTop="1" thickBot="1">
      <c r="A64" s="81"/>
      <c r="B64" s="81" t="s">
        <v>147</v>
      </c>
      <c r="C64" s="81" t="s">
        <v>140</v>
      </c>
      <c r="D64" s="81"/>
      <c r="E64" s="81"/>
      <c r="F64" s="78"/>
      <c r="G64" s="79"/>
      <c r="H64" s="81">
        <v>695.08</v>
      </c>
      <c r="I64" s="81">
        <v>718.52</v>
      </c>
      <c r="J64" s="81">
        <v>278.14</v>
      </c>
      <c r="K64" s="81">
        <v>281.83999999999997</v>
      </c>
      <c r="L64" s="81">
        <v>246.11</v>
      </c>
      <c r="M64" s="81">
        <v>247.34</v>
      </c>
      <c r="V64"/>
      <c r="W64"/>
      <c r="X64"/>
      <c r="Y64"/>
      <c r="Z64"/>
      <c r="AA64"/>
      <c r="AB64"/>
      <c r="AC64"/>
      <c r="AD64"/>
      <c r="AE64"/>
      <c r="AF64"/>
      <c r="AG64"/>
      <c r="AH64"/>
      <c r="AI64"/>
      <c r="AJ64"/>
      <c r="AK64"/>
      <c r="AL64"/>
      <c r="AM64"/>
      <c r="AN64"/>
      <c r="AO64"/>
      <c r="AP64"/>
      <c r="AQ64"/>
      <c r="AR64"/>
      <c r="AS64"/>
    </row>
    <row r="65" spans="1:45" ht="16" thickTop="1" thickBot="1">
      <c r="A65" s="81"/>
      <c r="B65" s="81" t="s">
        <v>147</v>
      </c>
      <c r="C65" s="81" t="s">
        <v>141</v>
      </c>
      <c r="D65" s="81"/>
      <c r="E65" s="81"/>
      <c r="F65" s="78"/>
      <c r="G65" s="79"/>
      <c r="H65" s="81">
        <v>508.04</v>
      </c>
      <c r="I65" s="81">
        <v>523.09</v>
      </c>
      <c r="J65" s="81">
        <v>226.92</v>
      </c>
      <c r="K65" s="81">
        <v>229.57</v>
      </c>
      <c r="L65" s="81">
        <v>203.75</v>
      </c>
      <c r="M65" s="81">
        <v>204.65</v>
      </c>
      <c r="V65"/>
      <c r="W65"/>
      <c r="X65"/>
      <c r="Y65"/>
      <c r="Z65"/>
      <c r="AA65"/>
      <c r="AB65"/>
      <c r="AC65"/>
      <c r="AD65"/>
      <c r="AE65"/>
      <c r="AF65"/>
      <c r="AG65"/>
      <c r="AH65"/>
      <c r="AI65"/>
      <c r="AJ65"/>
      <c r="AK65"/>
      <c r="AL65"/>
      <c r="AM65"/>
      <c r="AN65"/>
      <c r="AO65"/>
      <c r="AP65"/>
      <c r="AQ65"/>
      <c r="AR65"/>
      <c r="AS65"/>
    </row>
    <row r="66" spans="1:45" ht="16" thickTop="1" thickBot="1">
      <c r="A66" s="81"/>
      <c r="B66" s="81" t="s">
        <v>147</v>
      </c>
      <c r="C66" s="81" t="s">
        <v>142</v>
      </c>
      <c r="D66" s="81"/>
      <c r="E66" s="81"/>
      <c r="F66" s="78"/>
      <c r="G66" s="79"/>
      <c r="H66" s="81">
        <v>22.42</v>
      </c>
      <c r="I66" s="81">
        <v>22.68</v>
      </c>
      <c r="J66" s="81">
        <v>16.29</v>
      </c>
      <c r="K66" s="81">
        <v>16.36</v>
      </c>
      <c r="L66" s="81">
        <v>15.61</v>
      </c>
      <c r="M66" s="81">
        <v>15.64</v>
      </c>
      <c r="V66"/>
      <c r="W66"/>
      <c r="X66"/>
      <c r="Y66"/>
      <c r="Z66"/>
      <c r="AA66"/>
      <c r="AB66"/>
      <c r="AC66"/>
      <c r="AD66"/>
      <c r="AE66"/>
      <c r="AF66"/>
      <c r="AG66"/>
      <c r="AH66"/>
      <c r="AI66"/>
      <c r="AJ66"/>
      <c r="AK66"/>
      <c r="AL66"/>
      <c r="AM66"/>
      <c r="AN66"/>
      <c r="AO66"/>
      <c r="AP66"/>
      <c r="AQ66"/>
      <c r="AR66"/>
      <c r="AS66"/>
    </row>
    <row r="67" spans="1:45" ht="16" thickTop="1" thickBot="1">
      <c r="A67" s="81"/>
      <c r="B67" s="81" t="s">
        <v>116</v>
      </c>
      <c r="C67" s="81"/>
      <c r="D67" s="81"/>
      <c r="E67" s="81"/>
      <c r="F67" s="78"/>
      <c r="G67" s="79"/>
      <c r="H67" s="81"/>
      <c r="I67" s="81"/>
      <c r="J67" s="81"/>
      <c r="K67" s="81"/>
      <c r="L67" s="81"/>
      <c r="M67" s="81"/>
      <c r="V67"/>
      <c r="W67"/>
      <c r="X67"/>
      <c r="Y67"/>
      <c r="Z67"/>
      <c r="AA67"/>
      <c r="AB67"/>
      <c r="AC67"/>
      <c r="AD67"/>
      <c r="AE67"/>
      <c r="AF67"/>
      <c r="AG67"/>
      <c r="AH67"/>
      <c r="AI67"/>
      <c r="AJ67"/>
      <c r="AK67"/>
      <c r="AL67"/>
      <c r="AM67"/>
      <c r="AN67"/>
      <c r="AO67"/>
      <c r="AP67"/>
      <c r="AQ67"/>
      <c r="AR67"/>
      <c r="AS67"/>
    </row>
    <row r="68" spans="1:45" ht="16" thickTop="1" thickBot="1">
      <c r="A68" s="81"/>
      <c r="B68" s="81" t="s">
        <v>148</v>
      </c>
      <c r="C68" s="81" t="s">
        <v>134</v>
      </c>
      <c r="D68" s="81"/>
      <c r="E68" s="81"/>
      <c r="F68" s="78"/>
      <c r="G68" s="79"/>
      <c r="H68" s="81">
        <v>37377.300000000003</v>
      </c>
      <c r="I68" s="81">
        <v>41438.86</v>
      </c>
      <c r="J68" s="81">
        <v>3603.21</v>
      </c>
      <c r="K68" s="81">
        <v>3688.28</v>
      </c>
      <c r="L68" s="81">
        <v>2822.27</v>
      </c>
      <c r="M68" s="81">
        <v>2847.47</v>
      </c>
      <c r="V68"/>
      <c r="W68"/>
      <c r="X68"/>
      <c r="Y68"/>
      <c r="Z68"/>
      <c r="AA68"/>
      <c r="AB68"/>
      <c r="AC68"/>
      <c r="AD68"/>
      <c r="AE68"/>
      <c r="AF68"/>
      <c r="AG68"/>
      <c r="AH68"/>
      <c r="AI68"/>
      <c r="AJ68"/>
      <c r="AK68"/>
      <c r="AL68"/>
      <c r="AM68"/>
      <c r="AN68"/>
      <c r="AO68"/>
      <c r="AP68"/>
      <c r="AQ68"/>
      <c r="AR68"/>
      <c r="AS68"/>
    </row>
    <row r="69" spans="1:45" ht="16" thickTop="1" thickBot="1">
      <c r="A69" s="81"/>
      <c r="B69" s="81" t="s">
        <v>148</v>
      </c>
      <c r="C69" s="81" t="s">
        <v>135</v>
      </c>
      <c r="D69" s="81"/>
      <c r="E69" s="81"/>
      <c r="F69" s="78"/>
      <c r="G69" s="79"/>
      <c r="H69" s="81">
        <v>22670.14</v>
      </c>
      <c r="I69" s="81">
        <v>25123.89</v>
      </c>
      <c r="J69" s="81">
        <v>2222.14</v>
      </c>
      <c r="K69" s="81">
        <v>2274.11</v>
      </c>
      <c r="L69" s="81">
        <v>1745.58</v>
      </c>
      <c r="M69" s="81">
        <v>1760.99</v>
      </c>
      <c r="V69"/>
      <c r="W69"/>
      <c r="X69"/>
      <c r="Y69"/>
      <c r="Z69"/>
      <c r="AA69"/>
      <c r="AB69"/>
      <c r="AC69"/>
      <c r="AD69"/>
      <c r="AE69"/>
      <c r="AF69"/>
      <c r="AG69"/>
      <c r="AH69"/>
      <c r="AI69"/>
      <c r="AJ69"/>
      <c r="AK69"/>
      <c r="AL69"/>
      <c r="AM69"/>
      <c r="AN69"/>
      <c r="AO69"/>
      <c r="AP69"/>
      <c r="AQ69"/>
      <c r="AR69"/>
      <c r="AS69"/>
    </row>
    <row r="70" spans="1:45" ht="16" thickTop="1" thickBot="1">
      <c r="A70" s="81"/>
      <c r="B70" s="81" t="s">
        <v>148</v>
      </c>
      <c r="C70" s="81" t="s">
        <v>136</v>
      </c>
      <c r="D70" s="81"/>
      <c r="E70" s="81"/>
      <c r="F70" s="78"/>
      <c r="G70" s="79"/>
      <c r="H70" s="81">
        <v>14501.6</v>
      </c>
      <c r="I70" s="81">
        <v>15917.65</v>
      </c>
      <c r="J70" s="81">
        <v>1955.96</v>
      </c>
      <c r="K70" s="81">
        <v>1995.82</v>
      </c>
      <c r="L70" s="81">
        <v>1598.4</v>
      </c>
      <c r="M70" s="81">
        <v>1610.52</v>
      </c>
      <c r="V70"/>
      <c r="W70"/>
      <c r="X70"/>
      <c r="Y70"/>
      <c r="Z70"/>
      <c r="AA70"/>
      <c r="AB70"/>
      <c r="AC70"/>
      <c r="AD70"/>
      <c r="AE70"/>
      <c r="AF70"/>
      <c r="AG70"/>
      <c r="AH70"/>
      <c r="AI70"/>
      <c r="AJ70"/>
      <c r="AK70"/>
      <c r="AL70"/>
      <c r="AM70"/>
      <c r="AN70"/>
      <c r="AO70"/>
      <c r="AP70"/>
      <c r="AQ70"/>
      <c r="AR70"/>
      <c r="AS70"/>
    </row>
    <row r="71" spans="1:45" ht="16" thickTop="1" thickBot="1">
      <c r="A71" s="81"/>
      <c r="B71" s="81" t="s">
        <v>148</v>
      </c>
      <c r="C71" s="81" t="s">
        <v>140</v>
      </c>
      <c r="D71" s="81"/>
      <c r="E71" s="81"/>
      <c r="F71" s="78"/>
      <c r="G71" s="79"/>
      <c r="H71" s="81">
        <v>23522.44</v>
      </c>
      <c r="I71" s="81">
        <v>25902.65</v>
      </c>
      <c r="J71" s="81">
        <v>2754.37</v>
      </c>
      <c r="K71" s="81">
        <v>2816.42</v>
      </c>
      <c r="L71" s="81">
        <v>2196.81</v>
      </c>
      <c r="M71" s="81">
        <v>2215.4499999999998</v>
      </c>
      <c r="V71"/>
      <c r="W71"/>
      <c r="X71"/>
      <c r="Y71"/>
      <c r="Z71"/>
      <c r="AA71"/>
      <c r="AB71"/>
      <c r="AC71"/>
      <c r="AD71"/>
      <c r="AE71"/>
      <c r="AF71"/>
      <c r="AG71"/>
      <c r="AH71"/>
      <c r="AI71"/>
      <c r="AJ71"/>
      <c r="AK71"/>
      <c r="AL71"/>
      <c r="AM71"/>
      <c r="AN71"/>
      <c r="AO71"/>
      <c r="AP71"/>
      <c r="AQ71"/>
      <c r="AR71"/>
      <c r="AS71"/>
    </row>
    <row r="72" spans="1:45" ht="16" thickTop="1" thickBot="1">
      <c r="A72" s="81"/>
      <c r="B72" s="81" t="s">
        <v>148</v>
      </c>
      <c r="C72" s="81" t="s">
        <v>141</v>
      </c>
      <c r="D72" s="81"/>
      <c r="E72" s="81"/>
      <c r="F72" s="78"/>
      <c r="G72" s="79"/>
      <c r="H72" s="81">
        <v>22483.84</v>
      </c>
      <c r="I72" s="81">
        <v>24677.75</v>
      </c>
      <c r="J72" s="81">
        <v>2867.98</v>
      </c>
      <c r="K72" s="81">
        <v>2931.11</v>
      </c>
      <c r="L72" s="81">
        <v>2305.42</v>
      </c>
      <c r="M72" s="81">
        <v>2324.5</v>
      </c>
      <c r="V72"/>
      <c r="W72"/>
      <c r="X72"/>
      <c r="Y72"/>
      <c r="Z72"/>
      <c r="AA72"/>
      <c r="AB72"/>
      <c r="AC72"/>
      <c r="AD72"/>
      <c r="AE72"/>
      <c r="AF72"/>
      <c r="AG72"/>
      <c r="AH72"/>
      <c r="AI72"/>
      <c r="AJ72"/>
      <c r="AK72"/>
      <c r="AL72"/>
      <c r="AM72"/>
      <c r="AN72"/>
      <c r="AO72"/>
      <c r="AP72"/>
      <c r="AQ72"/>
      <c r="AR72"/>
      <c r="AS72"/>
    </row>
    <row r="73" spans="1:45" ht="16" thickTop="1" thickBot="1">
      <c r="A73" s="81"/>
      <c r="B73" s="81" t="s">
        <v>148</v>
      </c>
      <c r="C73" s="81" t="s">
        <v>142</v>
      </c>
      <c r="D73" s="81"/>
      <c r="E73" s="81"/>
      <c r="F73" s="78"/>
      <c r="G73" s="79"/>
      <c r="H73" s="81">
        <v>79975.73</v>
      </c>
      <c r="I73" s="81">
        <v>88846.73</v>
      </c>
      <c r="J73" s="81">
        <v>6904.95</v>
      </c>
      <c r="K73" s="81">
        <v>7080.02</v>
      </c>
      <c r="L73" s="81">
        <v>5293.26</v>
      </c>
      <c r="M73" s="81">
        <v>5344.58</v>
      </c>
      <c r="V73"/>
      <c r="W73"/>
      <c r="X73"/>
      <c r="Y73"/>
      <c r="Z73"/>
      <c r="AA73"/>
      <c r="AB73"/>
      <c r="AC73"/>
      <c r="AD73"/>
      <c r="AE73"/>
      <c r="AF73"/>
      <c r="AG73"/>
      <c r="AH73"/>
      <c r="AI73"/>
      <c r="AJ73"/>
      <c r="AK73"/>
      <c r="AL73"/>
      <c r="AM73"/>
      <c r="AN73"/>
      <c r="AO73"/>
      <c r="AP73"/>
      <c r="AQ73"/>
      <c r="AR73"/>
      <c r="AS73"/>
    </row>
    <row r="74" spans="1:45" ht="16" thickTop="1" thickBot="1">
      <c r="A74" s="81"/>
      <c r="B74" s="81" t="s">
        <v>116</v>
      </c>
      <c r="C74" s="81"/>
      <c r="D74" s="81"/>
      <c r="E74" s="81"/>
      <c r="F74" s="78"/>
      <c r="G74" s="79"/>
      <c r="H74" s="81"/>
      <c r="I74" s="81"/>
      <c r="J74" s="81"/>
      <c r="K74" s="81"/>
      <c r="L74" s="81"/>
      <c r="M74" s="81"/>
      <c r="V74"/>
      <c r="W74"/>
      <c r="X74"/>
      <c r="Y74"/>
      <c r="Z74"/>
      <c r="AA74"/>
      <c r="AB74"/>
      <c r="AC74"/>
      <c r="AD74"/>
      <c r="AE74"/>
      <c r="AF74"/>
      <c r="AG74"/>
      <c r="AH74"/>
      <c r="AI74"/>
      <c r="AJ74"/>
      <c r="AK74"/>
      <c r="AL74"/>
      <c r="AM74"/>
      <c r="AN74"/>
      <c r="AO74"/>
      <c r="AP74"/>
      <c r="AQ74"/>
      <c r="AR74"/>
      <c r="AS74"/>
    </row>
    <row r="75" spans="1:45" ht="16" thickTop="1" thickBot="1">
      <c r="A75" s="81"/>
      <c r="B75" s="81" t="s">
        <v>149</v>
      </c>
      <c r="C75" s="81" t="s">
        <v>134</v>
      </c>
      <c r="D75" s="81"/>
      <c r="E75" s="81"/>
      <c r="F75" s="78"/>
      <c r="G75" s="79"/>
      <c r="H75" s="81">
        <v>14.88</v>
      </c>
      <c r="I75" s="81">
        <v>14.88</v>
      </c>
      <c r="J75" s="81">
        <v>14.88</v>
      </c>
      <c r="K75" s="81">
        <v>14.88</v>
      </c>
      <c r="L75" s="81">
        <v>14.88</v>
      </c>
      <c r="M75" s="81">
        <v>14.88</v>
      </c>
      <c r="V75"/>
      <c r="W75"/>
      <c r="X75"/>
      <c r="Y75"/>
      <c r="Z75"/>
      <c r="AA75"/>
      <c r="AB75"/>
      <c r="AC75"/>
      <c r="AD75"/>
      <c r="AE75"/>
      <c r="AF75"/>
      <c r="AG75"/>
      <c r="AH75"/>
      <c r="AI75"/>
      <c r="AJ75"/>
      <c r="AK75"/>
      <c r="AL75"/>
      <c r="AM75"/>
      <c r="AN75"/>
      <c r="AO75"/>
      <c r="AP75"/>
      <c r="AQ75"/>
      <c r="AR75"/>
      <c r="AS75"/>
    </row>
    <row r="76" spans="1:45" ht="16" thickTop="1" thickBot="1">
      <c r="A76" s="81"/>
      <c r="B76" s="81" t="s">
        <v>149</v>
      </c>
      <c r="C76" s="81" t="s">
        <v>135</v>
      </c>
      <c r="D76" s="81"/>
      <c r="E76" s="81"/>
      <c r="F76" s="78"/>
      <c r="G76" s="79"/>
      <c r="H76" s="81">
        <v>17.41</v>
      </c>
      <c r="I76" s="81">
        <v>17.41</v>
      </c>
      <c r="J76" s="81">
        <v>17.41</v>
      </c>
      <c r="K76" s="81">
        <v>17.41</v>
      </c>
      <c r="L76" s="81">
        <v>17.41</v>
      </c>
      <c r="M76" s="81">
        <v>17.41</v>
      </c>
      <c r="V76"/>
      <c r="W76"/>
      <c r="X76"/>
      <c r="Y76"/>
      <c r="Z76"/>
      <c r="AA76"/>
      <c r="AB76"/>
      <c r="AC76"/>
      <c r="AD76"/>
      <c r="AE76"/>
      <c r="AF76"/>
      <c r="AG76"/>
      <c r="AH76"/>
      <c r="AI76"/>
      <c r="AJ76"/>
      <c r="AK76"/>
      <c r="AL76"/>
      <c r="AM76"/>
      <c r="AN76"/>
      <c r="AO76"/>
      <c r="AP76"/>
      <c r="AQ76"/>
      <c r="AR76"/>
      <c r="AS76"/>
    </row>
    <row r="77" spans="1:45" ht="16" thickTop="1" thickBot="1">
      <c r="A77" s="81"/>
      <c r="B77" s="81" t="s">
        <v>149</v>
      </c>
      <c r="C77" s="81" t="s">
        <v>136</v>
      </c>
      <c r="D77" s="81"/>
      <c r="E77" s="81"/>
      <c r="F77" s="78"/>
      <c r="G77" s="79"/>
      <c r="H77" s="81">
        <v>14.88</v>
      </c>
      <c r="I77" s="81">
        <v>14.88</v>
      </c>
      <c r="J77" s="81">
        <v>14.88</v>
      </c>
      <c r="K77" s="81">
        <v>14.88</v>
      </c>
      <c r="L77" s="81">
        <v>14.88</v>
      </c>
      <c r="M77" s="81">
        <v>14.88</v>
      </c>
      <c r="V77"/>
      <c r="W77"/>
      <c r="X77"/>
      <c r="Y77"/>
      <c r="Z77"/>
      <c r="AA77"/>
      <c r="AB77"/>
      <c r="AC77"/>
      <c r="AD77"/>
      <c r="AE77"/>
      <c r="AF77"/>
      <c r="AG77"/>
      <c r="AH77"/>
      <c r="AI77"/>
      <c r="AJ77"/>
      <c r="AK77"/>
      <c r="AL77"/>
      <c r="AM77"/>
      <c r="AN77"/>
      <c r="AO77"/>
      <c r="AP77"/>
      <c r="AQ77"/>
      <c r="AR77"/>
      <c r="AS77"/>
    </row>
    <row r="78" spans="1:45" ht="16" thickTop="1" thickBot="1">
      <c r="A78" s="81"/>
      <c r="B78" s="81" t="s">
        <v>149</v>
      </c>
      <c r="C78" s="81" t="s">
        <v>140</v>
      </c>
      <c r="D78" s="81"/>
      <c r="E78" s="81"/>
      <c r="F78" s="78"/>
      <c r="G78" s="79"/>
      <c r="H78" s="81">
        <v>14.88</v>
      </c>
      <c r="I78" s="81">
        <v>14.88</v>
      </c>
      <c r="J78" s="81">
        <v>14.88</v>
      </c>
      <c r="K78" s="81">
        <v>14.88</v>
      </c>
      <c r="L78" s="81">
        <v>14.88</v>
      </c>
      <c r="M78" s="81">
        <v>14.88</v>
      </c>
      <c r="V78"/>
      <c r="W78"/>
      <c r="X78"/>
      <c r="Y78"/>
      <c r="Z78"/>
      <c r="AA78"/>
      <c r="AB78"/>
      <c r="AC78"/>
      <c r="AD78"/>
      <c r="AE78"/>
      <c r="AF78"/>
      <c r="AG78"/>
      <c r="AH78"/>
      <c r="AI78"/>
      <c r="AJ78"/>
      <c r="AK78"/>
      <c r="AL78"/>
      <c r="AM78"/>
      <c r="AN78"/>
      <c r="AO78"/>
      <c r="AP78"/>
      <c r="AQ78"/>
      <c r="AR78"/>
      <c r="AS78"/>
    </row>
    <row r="79" spans="1:45" ht="16" thickTop="1" thickBot="1">
      <c r="A79" s="81"/>
      <c r="B79" s="81" t="s">
        <v>149</v>
      </c>
      <c r="C79" s="81" t="s">
        <v>141</v>
      </c>
      <c r="D79" s="81"/>
      <c r="E79" s="81"/>
      <c r="F79" s="78"/>
      <c r="G79" s="79"/>
      <c r="H79" s="81">
        <v>14.88</v>
      </c>
      <c r="I79" s="81">
        <v>14.88</v>
      </c>
      <c r="J79" s="81">
        <v>14.88</v>
      </c>
      <c r="K79" s="81">
        <v>14.88</v>
      </c>
      <c r="L79" s="81">
        <v>14.88</v>
      </c>
      <c r="M79" s="81">
        <v>14.88</v>
      </c>
      <c r="V79"/>
      <c r="W79"/>
      <c r="X79"/>
      <c r="Y79"/>
      <c r="Z79"/>
      <c r="AA79"/>
      <c r="AB79"/>
      <c r="AC79"/>
      <c r="AD79"/>
      <c r="AE79"/>
      <c r="AF79"/>
      <c r="AG79"/>
      <c r="AH79"/>
      <c r="AI79"/>
      <c r="AJ79"/>
      <c r="AK79"/>
      <c r="AL79"/>
      <c r="AM79"/>
      <c r="AN79"/>
      <c r="AO79"/>
      <c r="AP79"/>
      <c r="AQ79"/>
      <c r="AR79"/>
      <c r="AS79"/>
    </row>
    <row r="80" spans="1:45" ht="16" thickTop="1" thickBot="1">
      <c r="A80" s="81"/>
      <c r="B80" s="81" t="s">
        <v>149</v>
      </c>
      <c r="C80" s="81" t="s">
        <v>142</v>
      </c>
      <c r="D80" s="81"/>
      <c r="E80" s="81"/>
      <c r="F80" s="78"/>
      <c r="G80" s="79"/>
      <c r="H80" s="81">
        <v>19.600000000000001</v>
      </c>
      <c r="I80" s="81">
        <v>19.600000000000001</v>
      </c>
      <c r="J80" s="81">
        <v>19.600000000000001</v>
      </c>
      <c r="K80" s="81">
        <v>19.600000000000001</v>
      </c>
      <c r="L80" s="81">
        <v>19.600000000000001</v>
      </c>
      <c r="M80" s="81">
        <v>19.600000000000001</v>
      </c>
      <c r="V80"/>
      <c r="W80"/>
      <c r="X80"/>
      <c r="Y80"/>
      <c r="Z80"/>
      <c r="AA80"/>
      <c r="AB80"/>
      <c r="AC80"/>
      <c r="AD80"/>
      <c r="AE80"/>
      <c r="AF80"/>
      <c r="AG80"/>
      <c r="AH80"/>
      <c r="AI80"/>
      <c r="AJ80"/>
      <c r="AK80"/>
      <c r="AL80"/>
      <c r="AM80"/>
      <c r="AN80"/>
      <c r="AO80"/>
      <c r="AP80"/>
      <c r="AQ80"/>
      <c r="AR80"/>
      <c r="AS80"/>
    </row>
    <row r="81" spans="1:45" ht="16" thickTop="1" thickBot="1">
      <c r="A81" s="81"/>
      <c r="B81" s="81" t="s">
        <v>116</v>
      </c>
      <c r="C81" s="81"/>
      <c r="D81" s="81"/>
      <c r="E81" s="81"/>
      <c r="F81" s="78"/>
      <c r="G81" s="79"/>
      <c r="H81" s="81"/>
      <c r="I81" s="81"/>
      <c r="J81" s="81"/>
      <c r="K81" s="81"/>
      <c r="L81" s="81"/>
      <c r="M81" s="81"/>
      <c r="V81"/>
      <c r="W81"/>
      <c r="X81"/>
      <c r="Y81"/>
      <c r="Z81"/>
      <c r="AA81"/>
      <c r="AB81"/>
      <c r="AC81"/>
      <c r="AD81"/>
      <c r="AE81"/>
      <c r="AF81"/>
      <c r="AG81"/>
      <c r="AH81"/>
      <c r="AI81"/>
      <c r="AJ81"/>
      <c r="AK81"/>
      <c r="AL81"/>
      <c r="AM81"/>
      <c r="AN81"/>
      <c r="AO81"/>
      <c r="AP81"/>
      <c r="AQ81"/>
      <c r="AR81"/>
      <c r="AS81"/>
    </row>
    <row r="82" spans="1:45" ht="16" thickTop="1" thickBot="1">
      <c r="A82" s="81"/>
      <c r="B82" s="81" t="s">
        <v>150</v>
      </c>
      <c r="C82" s="81" t="s">
        <v>134</v>
      </c>
      <c r="D82" s="81"/>
      <c r="E82" s="81"/>
      <c r="F82" s="78"/>
      <c r="G82" s="79"/>
      <c r="H82" s="81">
        <v>92</v>
      </c>
      <c r="I82" s="81">
        <v>92</v>
      </c>
      <c r="J82" s="81">
        <v>92</v>
      </c>
      <c r="K82" s="81">
        <v>92</v>
      </c>
      <c r="L82" s="81">
        <v>92</v>
      </c>
      <c r="M82" s="81">
        <v>92</v>
      </c>
      <c r="V82"/>
      <c r="W82"/>
      <c r="X82"/>
      <c r="Y82"/>
      <c r="Z82"/>
      <c r="AA82"/>
      <c r="AB82"/>
      <c r="AC82"/>
      <c r="AD82"/>
      <c r="AE82"/>
      <c r="AF82"/>
      <c r="AG82"/>
      <c r="AH82"/>
      <c r="AI82"/>
      <c r="AJ82"/>
      <c r="AK82"/>
      <c r="AL82"/>
      <c r="AM82"/>
      <c r="AN82"/>
      <c r="AO82"/>
      <c r="AP82"/>
      <c r="AQ82"/>
      <c r="AR82"/>
      <c r="AS82"/>
    </row>
    <row r="83" spans="1:45" ht="16" thickTop="1" thickBot="1">
      <c r="A83" s="81"/>
      <c r="B83" s="81" t="s">
        <v>150</v>
      </c>
      <c r="C83" s="81" t="s">
        <v>135</v>
      </c>
      <c r="D83" s="81"/>
      <c r="E83" s="81"/>
      <c r="F83" s="78"/>
      <c r="G83" s="79"/>
      <c r="H83" s="81">
        <v>102</v>
      </c>
      <c r="I83" s="81">
        <v>102</v>
      </c>
      <c r="J83" s="81">
        <v>102</v>
      </c>
      <c r="K83" s="81">
        <v>102</v>
      </c>
      <c r="L83" s="81">
        <v>102</v>
      </c>
      <c r="M83" s="81">
        <v>102</v>
      </c>
      <c r="V83"/>
      <c r="W83"/>
      <c r="X83"/>
      <c r="Y83"/>
      <c r="Z83"/>
      <c r="AA83"/>
      <c r="AB83"/>
      <c r="AC83"/>
      <c r="AD83"/>
      <c r="AE83"/>
      <c r="AF83"/>
      <c r="AG83"/>
      <c r="AH83"/>
      <c r="AI83"/>
      <c r="AJ83"/>
      <c r="AK83"/>
      <c r="AL83"/>
      <c r="AM83"/>
      <c r="AN83"/>
      <c r="AO83"/>
      <c r="AP83"/>
      <c r="AQ83"/>
      <c r="AR83"/>
      <c r="AS83"/>
    </row>
    <row r="84" spans="1:45" ht="16" thickTop="1" thickBot="1">
      <c r="A84" s="81"/>
      <c r="B84" s="81" t="s">
        <v>150</v>
      </c>
      <c r="C84" s="81" t="s">
        <v>136</v>
      </c>
      <c r="D84" s="81"/>
      <c r="E84" s="81"/>
      <c r="F84" s="78"/>
      <c r="G84" s="79"/>
      <c r="H84" s="81">
        <v>88</v>
      </c>
      <c r="I84" s="81">
        <v>88</v>
      </c>
      <c r="J84" s="81">
        <v>88</v>
      </c>
      <c r="K84" s="81">
        <v>88</v>
      </c>
      <c r="L84" s="81">
        <v>88</v>
      </c>
      <c r="M84" s="81">
        <v>88</v>
      </c>
      <c r="V84"/>
      <c r="W84"/>
      <c r="X84"/>
      <c r="Y84"/>
      <c r="Z84"/>
      <c r="AA84"/>
      <c r="AB84"/>
      <c r="AC84"/>
      <c r="AD84"/>
      <c r="AE84"/>
      <c r="AF84"/>
      <c r="AG84"/>
      <c r="AH84"/>
      <c r="AI84"/>
      <c r="AJ84"/>
      <c r="AK84"/>
      <c r="AL84"/>
      <c r="AM84"/>
      <c r="AN84"/>
      <c r="AO84"/>
      <c r="AP84"/>
      <c r="AQ84"/>
      <c r="AR84"/>
      <c r="AS84"/>
    </row>
    <row r="85" spans="1:45" ht="16" thickTop="1" thickBot="1">
      <c r="A85" s="81"/>
      <c r="B85" s="81" t="s">
        <v>150</v>
      </c>
      <c r="C85" s="81" t="s">
        <v>140</v>
      </c>
      <c r="D85" s="81"/>
      <c r="E85" s="81"/>
      <c r="F85" s="78"/>
      <c r="G85" s="79"/>
      <c r="H85" s="81">
        <v>400</v>
      </c>
      <c r="I85" s="81">
        <v>400</v>
      </c>
      <c r="J85" s="81">
        <v>400</v>
      </c>
      <c r="K85" s="81">
        <v>400</v>
      </c>
      <c r="L85" s="81">
        <v>400</v>
      </c>
      <c r="M85" s="81">
        <v>400</v>
      </c>
      <c r="V85"/>
      <c r="W85"/>
      <c r="X85"/>
      <c r="Y85"/>
      <c r="Z85"/>
      <c r="AA85"/>
      <c r="AB85"/>
      <c r="AC85"/>
      <c r="AD85"/>
      <c r="AE85"/>
      <c r="AF85"/>
      <c r="AG85"/>
      <c r="AH85"/>
      <c r="AI85"/>
      <c r="AJ85"/>
      <c r="AK85"/>
      <c r="AL85"/>
      <c r="AM85"/>
      <c r="AN85"/>
      <c r="AO85"/>
      <c r="AP85"/>
      <c r="AQ85"/>
      <c r="AR85"/>
      <c r="AS85"/>
    </row>
    <row r="86" spans="1:45" ht="16" thickTop="1" thickBot="1">
      <c r="A86" s="81"/>
      <c r="B86" s="81" t="s">
        <v>150</v>
      </c>
      <c r="C86" s="81" t="s">
        <v>141</v>
      </c>
      <c r="D86" s="81"/>
      <c r="E86" s="81"/>
      <c r="F86" s="78"/>
      <c r="G86" s="79"/>
      <c r="H86" s="81">
        <v>450</v>
      </c>
      <c r="I86" s="81">
        <v>450</v>
      </c>
      <c r="J86" s="81">
        <v>450</v>
      </c>
      <c r="K86" s="81">
        <v>450</v>
      </c>
      <c r="L86" s="81">
        <v>450</v>
      </c>
      <c r="M86" s="81">
        <v>450</v>
      </c>
      <c r="V86"/>
      <c r="W86"/>
      <c r="X86"/>
      <c r="Y86"/>
      <c r="Z86"/>
      <c r="AA86"/>
      <c r="AB86"/>
      <c r="AC86"/>
      <c r="AD86"/>
      <c r="AE86"/>
      <c r="AF86"/>
      <c r="AG86"/>
      <c r="AH86"/>
      <c r="AI86"/>
      <c r="AJ86"/>
      <c r="AK86"/>
      <c r="AL86"/>
      <c r="AM86"/>
      <c r="AN86"/>
      <c r="AO86"/>
      <c r="AP86"/>
      <c r="AQ86"/>
      <c r="AR86"/>
      <c r="AS86"/>
    </row>
    <row r="87" spans="1:45" ht="16" thickTop="1" thickBot="1">
      <c r="A87" s="81"/>
      <c r="B87" s="81" t="s">
        <v>150</v>
      </c>
      <c r="C87" s="81" t="s">
        <v>142</v>
      </c>
      <c r="D87" s="81"/>
      <c r="E87" s="81"/>
      <c r="F87" s="78"/>
      <c r="G87" s="79"/>
      <c r="H87" s="81">
        <v>100</v>
      </c>
      <c r="I87" s="81">
        <v>100</v>
      </c>
      <c r="J87" s="81">
        <v>100</v>
      </c>
      <c r="K87" s="81">
        <v>100</v>
      </c>
      <c r="L87" s="81">
        <v>100</v>
      </c>
      <c r="M87" s="81">
        <v>100</v>
      </c>
      <c r="V87"/>
      <c r="W87"/>
      <c r="X87"/>
      <c r="Y87"/>
      <c r="Z87"/>
      <c r="AA87"/>
      <c r="AB87"/>
      <c r="AC87"/>
      <c r="AD87"/>
      <c r="AE87"/>
      <c r="AF87"/>
      <c r="AG87"/>
      <c r="AH87"/>
      <c r="AI87"/>
      <c r="AJ87"/>
      <c r="AK87"/>
      <c r="AL87"/>
      <c r="AM87"/>
      <c r="AN87"/>
      <c r="AO87"/>
      <c r="AP87"/>
      <c r="AQ87"/>
      <c r="AR87"/>
      <c r="AS87"/>
    </row>
    <row r="88" spans="1:45" ht="16" thickTop="1" thickBot="1">
      <c r="A88" s="81"/>
      <c r="B88" s="81" t="s">
        <v>116</v>
      </c>
      <c r="C88" s="81"/>
      <c r="D88" s="81"/>
      <c r="E88" s="81"/>
      <c r="F88" s="78"/>
      <c r="G88" s="79"/>
      <c r="H88" s="81"/>
      <c r="I88" s="81"/>
      <c r="J88" s="81"/>
      <c r="K88" s="81"/>
      <c r="L88" s="81"/>
      <c r="M88" s="81"/>
      <c r="V88"/>
      <c r="W88"/>
      <c r="X88"/>
      <c r="Y88"/>
      <c r="Z88"/>
      <c r="AA88"/>
      <c r="AB88"/>
      <c r="AC88"/>
      <c r="AD88"/>
      <c r="AE88"/>
      <c r="AF88"/>
      <c r="AG88"/>
      <c r="AH88"/>
      <c r="AI88"/>
      <c r="AJ88"/>
      <c r="AK88"/>
      <c r="AL88"/>
      <c r="AM88"/>
      <c r="AN88"/>
      <c r="AO88"/>
      <c r="AP88"/>
      <c r="AQ88"/>
      <c r="AR88"/>
      <c r="AS88"/>
    </row>
    <row r="89" spans="1:45" ht="16" thickTop="1" thickBot="1">
      <c r="A89" s="81"/>
      <c r="B89" s="81" t="s">
        <v>151</v>
      </c>
      <c r="C89" s="81" t="s">
        <v>134</v>
      </c>
      <c r="D89" s="81"/>
      <c r="E89" s="81"/>
      <c r="F89" s="78"/>
      <c r="G89" s="79"/>
      <c r="H89" s="81">
        <v>134.41999999999999</v>
      </c>
      <c r="I89" s="81">
        <v>149.37</v>
      </c>
      <c r="J89" s="81">
        <v>11.52</v>
      </c>
      <c r="K89" s="81">
        <v>11.81</v>
      </c>
      <c r="L89" s="81">
        <v>8.82</v>
      </c>
      <c r="M89" s="81">
        <v>8.91</v>
      </c>
      <c r="V89"/>
      <c r="W89"/>
      <c r="X89"/>
      <c r="Y89"/>
      <c r="Z89"/>
      <c r="AA89"/>
      <c r="AB89"/>
      <c r="AC89"/>
      <c r="AD89"/>
      <c r="AE89"/>
      <c r="AF89"/>
      <c r="AG89"/>
      <c r="AH89"/>
      <c r="AI89"/>
      <c r="AJ89"/>
      <c r="AK89"/>
      <c r="AL89"/>
      <c r="AM89"/>
      <c r="AN89"/>
      <c r="AO89"/>
      <c r="AP89"/>
      <c r="AQ89"/>
      <c r="AR89"/>
      <c r="AS89"/>
    </row>
    <row r="90" spans="1:45" ht="16" thickTop="1" thickBot="1">
      <c r="A90" s="81"/>
      <c r="B90" s="81" t="s">
        <v>151</v>
      </c>
      <c r="C90" s="81" t="s">
        <v>135</v>
      </c>
      <c r="D90" s="81"/>
      <c r="E90" s="81"/>
      <c r="F90" s="78"/>
      <c r="G90" s="79"/>
      <c r="H90" s="81">
        <v>91.59</v>
      </c>
      <c r="I90" s="81">
        <v>101.77</v>
      </c>
      <c r="J90" s="81">
        <v>7.85</v>
      </c>
      <c r="K90" s="81">
        <v>8.0500000000000007</v>
      </c>
      <c r="L90" s="81">
        <v>6.01</v>
      </c>
      <c r="M90" s="81">
        <v>6.07</v>
      </c>
      <c r="V90"/>
      <c r="W90"/>
      <c r="X90"/>
      <c r="Y90"/>
      <c r="Z90"/>
      <c r="AA90"/>
      <c r="AB90"/>
      <c r="AC90"/>
      <c r="AD90"/>
      <c r="AE90"/>
      <c r="AF90"/>
      <c r="AG90"/>
      <c r="AH90"/>
      <c r="AI90"/>
      <c r="AJ90"/>
      <c r="AK90"/>
      <c r="AL90"/>
      <c r="AM90"/>
      <c r="AN90"/>
      <c r="AO90"/>
      <c r="AP90"/>
      <c r="AQ90"/>
      <c r="AR90"/>
      <c r="AS90"/>
    </row>
    <row r="91" spans="1:45" ht="16" thickTop="1" thickBot="1">
      <c r="A91" s="81"/>
      <c r="B91" s="81" t="s">
        <v>151</v>
      </c>
      <c r="C91" s="81" t="s">
        <v>136</v>
      </c>
      <c r="D91" s="81"/>
      <c r="E91" s="81"/>
      <c r="F91" s="78"/>
      <c r="G91" s="79"/>
      <c r="H91" s="81">
        <v>164.59</v>
      </c>
      <c r="I91" s="81">
        <v>182.89</v>
      </c>
      <c r="J91" s="81">
        <v>14.1</v>
      </c>
      <c r="K91" s="81">
        <v>14.46</v>
      </c>
      <c r="L91" s="81">
        <v>10.8</v>
      </c>
      <c r="M91" s="81">
        <v>10.91</v>
      </c>
      <c r="V91"/>
      <c r="W91"/>
      <c r="X91"/>
      <c r="Y91"/>
      <c r="Z91"/>
      <c r="AA91"/>
      <c r="AB91"/>
      <c r="AC91"/>
      <c r="AD91"/>
      <c r="AE91"/>
      <c r="AF91"/>
      <c r="AG91"/>
      <c r="AH91"/>
      <c r="AI91"/>
      <c r="AJ91"/>
      <c r="AK91"/>
      <c r="AL91"/>
      <c r="AM91"/>
      <c r="AN91"/>
      <c r="AO91"/>
      <c r="AP91"/>
      <c r="AQ91"/>
      <c r="AR91"/>
      <c r="AS91"/>
    </row>
    <row r="92" spans="1:45" ht="16" thickTop="1" thickBot="1">
      <c r="A92" s="81"/>
      <c r="B92" s="81" t="s">
        <v>151</v>
      </c>
      <c r="C92" s="81" t="s">
        <v>140</v>
      </c>
      <c r="D92" s="81"/>
      <c r="E92" s="81"/>
      <c r="F92" s="82"/>
      <c r="G92" s="83"/>
      <c r="H92" s="91">
        <v>10.44</v>
      </c>
      <c r="I92" s="91">
        <v>11.61</v>
      </c>
      <c r="J92" s="91">
        <v>0.9</v>
      </c>
      <c r="K92" s="91">
        <v>0.92</v>
      </c>
      <c r="L92" s="91">
        <v>0.69</v>
      </c>
      <c r="M92" s="91">
        <v>0.69</v>
      </c>
      <c r="V92"/>
      <c r="W92"/>
      <c r="X92"/>
      <c r="Y92"/>
      <c r="Z92"/>
      <c r="AA92"/>
      <c r="AB92"/>
      <c r="AC92"/>
      <c r="AD92"/>
      <c r="AE92"/>
      <c r="AF92"/>
      <c r="AG92"/>
      <c r="AH92"/>
      <c r="AI92"/>
      <c r="AJ92"/>
      <c r="AK92"/>
      <c r="AL92"/>
      <c r="AM92"/>
      <c r="AN92"/>
      <c r="AO92"/>
      <c r="AP92"/>
      <c r="AQ92"/>
      <c r="AR92"/>
      <c r="AS92"/>
    </row>
    <row r="93" spans="1:45" ht="16" thickTop="1" thickBot="1">
      <c r="A93" s="81"/>
      <c r="B93" s="81" t="s">
        <v>151</v>
      </c>
      <c r="C93" s="81" t="s">
        <v>141</v>
      </c>
      <c r="D93" s="81"/>
      <c r="E93" s="81"/>
      <c r="F93" s="82"/>
      <c r="G93" s="83"/>
      <c r="H93" s="91">
        <v>9.2799999999999994</v>
      </c>
      <c r="I93" s="91">
        <v>10.32</v>
      </c>
      <c r="J93" s="91">
        <v>0.8</v>
      </c>
      <c r="K93" s="91">
        <v>0.82</v>
      </c>
      <c r="L93" s="91">
        <v>0.61</v>
      </c>
      <c r="M93" s="91">
        <v>0.62</v>
      </c>
      <c r="V93"/>
      <c r="W93"/>
      <c r="X93"/>
      <c r="Y93"/>
      <c r="Z93"/>
      <c r="AA93"/>
      <c r="AB93"/>
      <c r="AC93"/>
      <c r="AD93"/>
      <c r="AE93"/>
      <c r="AF93"/>
      <c r="AG93"/>
      <c r="AH93"/>
      <c r="AI93"/>
      <c r="AJ93"/>
      <c r="AK93"/>
      <c r="AL93"/>
      <c r="AM93"/>
      <c r="AN93"/>
      <c r="AO93"/>
      <c r="AP93"/>
      <c r="AQ93"/>
      <c r="AR93"/>
      <c r="AS93"/>
    </row>
    <row r="94" spans="1:45" ht="16" thickTop="1" thickBot="1">
      <c r="A94" s="81"/>
      <c r="B94" s="81" t="s">
        <v>151</v>
      </c>
      <c r="C94" s="81" t="s">
        <v>142</v>
      </c>
      <c r="D94" s="81"/>
      <c r="E94" s="81"/>
      <c r="F94" s="84"/>
      <c r="G94" s="85"/>
      <c r="H94" s="91">
        <v>41.78</v>
      </c>
      <c r="I94" s="91">
        <v>46.43</v>
      </c>
      <c r="J94" s="91">
        <v>3.58</v>
      </c>
      <c r="K94" s="91">
        <v>3.67</v>
      </c>
      <c r="L94" s="91">
        <v>2.74</v>
      </c>
      <c r="M94" s="91">
        <v>2.77</v>
      </c>
      <c r="V94"/>
      <c r="W94"/>
      <c r="X94"/>
      <c r="Y94"/>
      <c r="Z94"/>
      <c r="AA94"/>
      <c r="AB94"/>
      <c r="AC94"/>
      <c r="AD94"/>
      <c r="AE94"/>
      <c r="AF94"/>
      <c r="AG94"/>
      <c r="AH94"/>
      <c r="AI94"/>
      <c r="AJ94"/>
      <c r="AK94"/>
      <c r="AL94"/>
      <c r="AM94"/>
      <c r="AN94"/>
      <c r="AO94"/>
      <c r="AP94"/>
      <c r="AQ94"/>
      <c r="AR94"/>
      <c r="AS94"/>
    </row>
    <row r="95" spans="1:45" ht="15" thickTop="1">
      <c r="A95"/>
      <c r="B95"/>
      <c r="C95"/>
      <c r="D95"/>
      <c r="E95"/>
      <c r="F95"/>
      <c r="G95"/>
      <c r="V95"/>
      <c r="W95"/>
      <c r="X95"/>
      <c r="Y95"/>
      <c r="Z95"/>
      <c r="AA95"/>
      <c r="AB95"/>
      <c r="AC95"/>
      <c r="AD95"/>
      <c r="AE95"/>
      <c r="AF95"/>
      <c r="AG95"/>
      <c r="AH95"/>
      <c r="AI95"/>
      <c r="AJ95"/>
      <c r="AK95"/>
      <c r="AL95"/>
      <c r="AM95"/>
      <c r="AN95"/>
      <c r="AO95"/>
      <c r="AP95"/>
      <c r="AQ95"/>
      <c r="AR95"/>
      <c r="AS95"/>
    </row>
    <row r="96" spans="1:45">
      <c r="A96"/>
      <c r="B96"/>
      <c r="C96"/>
      <c r="D96"/>
      <c r="E96"/>
      <c r="F96"/>
      <c r="G96"/>
      <c r="V96"/>
      <c r="W96"/>
      <c r="X96"/>
      <c r="Y96"/>
      <c r="Z96"/>
      <c r="AA96"/>
      <c r="AB96"/>
      <c r="AC96"/>
      <c r="AD96"/>
      <c r="AE96"/>
      <c r="AF96"/>
      <c r="AG96"/>
      <c r="AH96"/>
      <c r="AI96"/>
      <c r="AJ96"/>
      <c r="AK96"/>
      <c r="AL96"/>
      <c r="AM96"/>
      <c r="AN96"/>
      <c r="AO96"/>
      <c r="AP96"/>
      <c r="AQ96"/>
      <c r="AR96"/>
      <c r="AS96"/>
    </row>
    <row r="97" spans="1:45">
      <c r="A97"/>
      <c r="B97"/>
      <c r="C97"/>
      <c r="D97"/>
      <c r="E97"/>
      <c r="F97"/>
      <c r="G97"/>
      <c r="V97"/>
      <c r="W97"/>
      <c r="X97"/>
      <c r="Y97"/>
      <c r="Z97"/>
      <c r="AA97"/>
      <c r="AB97"/>
      <c r="AC97"/>
      <c r="AD97"/>
      <c r="AE97"/>
      <c r="AF97"/>
      <c r="AG97"/>
      <c r="AH97"/>
      <c r="AI97"/>
      <c r="AJ97"/>
      <c r="AK97"/>
      <c r="AL97"/>
      <c r="AM97"/>
      <c r="AN97"/>
      <c r="AO97"/>
      <c r="AP97"/>
      <c r="AQ97"/>
      <c r="AR97"/>
      <c r="AS97"/>
    </row>
    <row r="98" spans="1:45">
      <c r="A98"/>
      <c r="B98"/>
      <c r="C98"/>
      <c r="D98"/>
      <c r="E98"/>
      <c r="F98"/>
      <c r="G98"/>
      <c r="V98"/>
      <c r="W98"/>
      <c r="X98"/>
      <c r="Y98"/>
      <c r="Z98"/>
      <c r="AA98"/>
      <c r="AB98"/>
      <c r="AC98"/>
      <c r="AD98"/>
      <c r="AE98"/>
      <c r="AF98"/>
      <c r="AG98"/>
      <c r="AH98"/>
      <c r="AI98"/>
      <c r="AJ98"/>
      <c r="AK98"/>
      <c r="AL98"/>
      <c r="AM98"/>
      <c r="AN98"/>
      <c r="AO98"/>
      <c r="AP98"/>
      <c r="AQ98"/>
      <c r="AR98"/>
      <c r="AS98"/>
    </row>
    <row r="99" spans="1:45">
      <c r="A99"/>
      <c r="B99"/>
      <c r="C99"/>
      <c r="D99"/>
      <c r="E99"/>
      <c r="F99"/>
      <c r="G99"/>
      <c r="V99"/>
      <c r="W99"/>
      <c r="X99"/>
      <c r="Y99"/>
      <c r="Z99"/>
      <c r="AA99"/>
      <c r="AB99"/>
      <c r="AC99"/>
      <c r="AD99"/>
      <c r="AE99"/>
      <c r="AF99"/>
      <c r="AG99"/>
      <c r="AH99"/>
      <c r="AI99"/>
      <c r="AJ99"/>
      <c r="AK99"/>
      <c r="AL99"/>
      <c r="AM99"/>
      <c r="AN99"/>
      <c r="AO99"/>
      <c r="AP99"/>
      <c r="AQ99"/>
      <c r="AR99"/>
      <c r="AS99"/>
    </row>
    <row r="100" spans="1:45">
      <c r="A100"/>
      <c r="B100"/>
      <c r="C100"/>
      <c r="D100"/>
      <c r="E100"/>
      <c r="F100"/>
      <c r="G100"/>
      <c r="V100"/>
      <c r="W100"/>
      <c r="X100"/>
      <c r="Y100"/>
      <c r="Z100"/>
      <c r="AA100"/>
      <c r="AB100"/>
      <c r="AC100"/>
      <c r="AD100"/>
      <c r="AE100"/>
      <c r="AF100"/>
      <c r="AG100"/>
      <c r="AH100"/>
      <c r="AI100"/>
      <c r="AJ100"/>
      <c r="AK100"/>
      <c r="AL100"/>
      <c r="AM100"/>
      <c r="AN100"/>
      <c r="AO100"/>
      <c r="AP100"/>
      <c r="AQ100"/>
      <c r="AR100"/>
      <c r="AS100"/>
    </row>
    <row r="101" spans="1:45">
      <c r="A101"/>
      <c r="B101"/>
      <c r="C101"/>
      <c r="D101"/>
      <c r="E101"/>
      <c r="F101"/>
      <c r="G101"/>
      <c r="V101"/>
      <c r="W101"/>
      <c r="X101"/>
      <c r="Y101"/>
      <c r="Z101"/>
      <c r="AA101"/>
      <c r="AB101"/>
      <c r="AC101"/>
      <c r="AD101"/>
      <c r="AE101"/>
      <c r="AF101"/>
      <c r="AG101"/>
      <c r="AH101"/>
      <c r="AI101"/>
      <c r="AJ101"/>
      <c r="AK101"/>
      <c r="AL101"/>
      <c r="AM101"/>
      <c r="AN101"/>
      <c r="AO101"/>
      <c r="AP101"/>
      <c r="AQ101"/>
      <c r="AR101"/>
      <c r="AS101"/>
    </row>
    <row r="102" spans="1:45">
      <c r="A102"/>
      <c r="B102"/>
      <c r="C102"/>
      <c r="D102"/>
      <c r="E102"/>
      <c r="F102"/>
      <c r="G102"/>
      <c r="V102"/>
      <c r="W102"/>
      <c r="X102"/>
      <c r="Y102"/>
      <c r="Z102"/>
      <c r="AA102"/>
      <c r="AB102"/>
      <c r="AC102"/>
      <c r="AD102"/>
      <c r="AE102"/>
      <c r="AF102"/>
      <c r="AG102"/>
      <c r="AH102"/>
      <c r="AI102"/>
      <c r="AJ102"/>
      <c r="AK102"/>
      <c r="AL102"/>
      <c r="AM102"/>
      <c r="AN102"/>
      <c r="AO102"/>
      <c r="AP102"/>
      <c r="AQ102"/>
      <c r="AR102"/>
      <c r="AS102"/>
    </row>
    <row r="103" spans="1:45">
      <c r="A103"/>
      <c r="B103"/>
      <c r="C103"/>
      <c r="D103"/>
      <c r="E103"/>
      <c r="F103"/>
      <c r="G103"/>
      <c r="V103"/>
      <c r="W103"/>
      <c r="X103"/>
      <c r="Y103"/>
      <c r="Z103"/>
      <c r="AA103"/>
      <c r="AB103"/>
      <c r="AC103"/>
      <c r="AD103"/>
      <c r="AE103"/>
      <c r="AF103"/>
      <c r="AG103"/>
      <c r="AH103"/>
      <c r="AI103"/>
      <c r="AJ103"/>
      <c r="AK103"/>
      <c r="AL103"/>
      <c r="AM103"/>
      <c r="AN103"/>
      <c r="AO103"/>
      <c r="AP103"/>
      <c r="AQ103"/>
      <c r="AR103"/>
      <c r="AS103"/>
    </row>
    <row r="104" spans="1:45">
      <c r="A104"/>
      <c r="B104"/>
      <c r="C104"/>
      <c r="D104"/>
      <c r="E104"/>
      <c r="F104"/>
      <c r="G104"/>
      <c r="V104"/>
      <c r="W104"/>
      <c r="X104"/>
      <c r="Y104"/>
      <c r="Z104"/>
      <c r="AA104"/>
      <c r="AB104"/>
      <c r="AC104"/>
      <c r="AD104"/>
      <c r="AE104"/>
      <c r="AF104"/>
      <c r="AG104"/>
      <c r="AH104"/>
      <c r="AI104"/>
      <c r="AJ104"/>
      <c r="AK104"/>
      <c r="AL104"/>
      <c r="AM104"/>
      <c r="AN104"/>
      <c r="AO104"/>
      <c r="AP104"/>
      <c r="AQ104"/>
      <c r="AR104"/>
      <c r="AS104"/>
    </row>
    <row r="105" spans="1:45">
      <c r="A105"/>
      <c r="B105"/>
      <c r="C105"/>
      <c r="D105"/>
      <c r="E105"/>
      <c r="F105"/>
      <c r="G105"/>
      <c r="V105"/>
      <c r="W105"/>
      <c r="X105"/>
      <c r="Y105"/>
      <c r="Z105"/>
      <c r="AA105"/>
      <c r="AB105"/>
      <c r="AC105"/>
      <c r="AD105"/>
      <c r="AE105"/>
      <c r="AF105"/>
      <c r="AG105"/>
      <c r="AH105"/>
      <c r="AI105"/>
      <c r="AJ105"/>
      <c r="AK105"/>
      <c r="AL105"/>
      <c r="AM105"/>
      <c r="AN105"/>
      <c r="AO105"/>
      <c r="AP105"/>
      <c r="AQ105"/>
      <c r="AR105"/>
      <c r="AS105"/>
    </row>
    <row r="106" spans="1:45">
      <c r="A106"/>
      <c r="B106"/>
      <c r="C106"/>
      <c r="D106"/>
      <c r="E106"/>
      <c r="F106"/>
      <c r="G106"/>
      <c r="V106"/>
      <c r="W106"/>
      <c r="X106"/>
      <c r="Y106"/>
      <c r="Z106"/>
      <c r="AA106"/>
      <c r="AB106"/>
      <c r="AC106"/>
      <c r="AD106"/>
      <c r="AE106"/>
      <c r="AF106"/>
      <c r="AG106"/>
      <c r="AH106"/>
      <c r="AI106"/>
      <c r="AJ106"/>
      <c r="AK106"/>
      <c r="AL106"/>
      <c r="AM106"/>
      <c r="AN106"/>
      <c r="AO106"/>
      <c r="AP106"/>
      <c r="AQ106"/>
      <c r="AR106"/>
      <c r="AS106"/>
    </row>
    <row r="107" spans="1:45">
      <c r="A107"/>
      <c r="B107"/>
      <c r="C107"/>
      <c r="D107"/>
      <c r="E107"/>
      <c r="F107"/>
      <c r="G107"/>
      <c r="V107"/>
      <c r="W107"/>
      <c r="X107"/>
      <c r="Y107"/>
      <c r="Z107"/>
      <c r="AA107"/>
      <c r="AB107"/>
      <c r="AC107"/>
      <c r="AD107"/>
      <c r="AE107"/>
      <c r="AF107"/>
      <c r="AG107"/>
      <c r="AH107"/>
      <c r="AI107"/>
      <c r="AJ107"/>
      <c r="AK107"/>
      <c r="AL107"/>
      <c r="AM107"/>
      <c r="AN107"/>
      <c r="AO107"/>
      <c r="AP107"/>
      <c r="AQ107"/>
      <c r="AR107"/>
      <c r="AS107"/>
    </row>
    <row r="108" spans="1:45">
      <c r="A108"/>
      <c r="B108"/>
      <c r="C108"/>
      <c r="D108"/>
      <c r="E108"/>
      <c r="F108"/>
      <c r="G108"/>
      <c r="V108"/>
      <c r="W108"/>
      <c r="X108"/>
      <c r="Y108"/>
      <c r="Z108"/>
      <c r="AA108"/>
      <c r="AB108"/>
      <c r="AC108"/>
      <c r="AD108"/>
      <c r="AE108"/>
      <c r="AF108"/>
      <c r="AG108"/>
      <c r="AH108"/>
      <c r="AI108"/>
      <c r="AJ108"/>
      <c r="AK108"/>
      <c r="AL108"/>
      <c r="AM108"/>
      <c r="AN108"/>
      <c r="AO108"/>
      <c r="AP108"/>
      <c r="AQ108"/>
      <c r="AR108"/>
      <c r="AS108"/>
    </row>
    <row r="109" spans="1:45">
      <c r="A109"/>
      <c r="B109"/>
      <c r="C109"/>
      <c r="D109"/>
      <c r="E109"/>
      <c r="F109"/>
      <c r="G109"/>
      <c r="V109"/>
      <c r="W109"/>
      <c r="X109"/>
      <c r="Y109"/>
      <c r="Z109"/>
      <c r="AA109"/>
      <c r="AB109"/>
      <c r="AC109"/>
      <c r="AD109"/>
      <c r="AE109"/>
      <c r="AF109"/>
      <c r="AG109"/>
      <c r="AH109"/>
      <c r="AI109"/>
      <c r="AJ109"/>
      <c r="AK109"/>
      <c r="AL109"/>
      <c r="AM109"/>
      <c r="AN109"/>
      <c r="AO109"/>
      <c r="AP109"/>
      <c r="AQ109"/>
      <c r="AR109"/>
      <c r="AS109"/>
    </row>
    <row r="110" spans="1:45">
      <c r="A110"/>
      <c r="B110"/>
      <c r="C110"/>
      <c r="D110"/>
      <c r="E110"/>
      <c r="F110"/>
      <c r="G110"/>
      <c r="V110"/>
      <c r="W110"/>
      <c r="X110"/>
      <c r="Y110"/>
      <c r="Z110"/>
      <c r="AA110"/>
      <c r="AB110"/>
      <c r="AC110"/>
      <c r="AD110"/>
      <c r="AE110"/>
      <c r="AF110"/>
      <c r="AG110"/>
      <c r="AH110"/>
      <c r="AI110"/>
      <c r="AJ110"/>
      <c r="AK110"/>
      <c r="AL110"/>
      <c r="AM110"/>
      <c r="AN110"/>
      <c r="AO110"/>
      <c r="AP110"/>
      <c r="AQ110"/>
      <c r="AR110"/>
      <c r="AS110"/>
    </row>
    <row r="111" spans="1:45">
      <c r="A111"/>
      <c r="B111"/>
      <c r="C111"/>
      <c r="D111"/>
      <c r="E111"/>
      <c r="F111"/>
      <c r="G111"/>
      <c r="V111"/>
      <c r="W111"/>
      <c r="X111"/>
      <c r="Y111"/>
      <c r="Z111"/>
      <c r="AA111"/>
      <c r="AB111"/>
      <c r="AC111"/>
      <c r="AD111"/>
      <c r="AE111"/>
      <c r="AF111"/>
      <c r="AG111"/>
      <c r="AH111"/>
      <c r="AI111"/>
      <c r="AJ111"/>
      <c r="AK111"/>
      <c r="AL111"/>
      <c r="AM111"/>
      <c r="AN111"/>
      <c r="AO111"/>
      <c r="AP111"/>
      <c r="AQ111"/>
      <c r="AR111"/>
      <c r="AS111"/>
    </row>
    <row r="112" spans="1:45">
      <c r="A112"/>
      <c r="B112"/>
      <c r="C112"/>
      <c r="D112"/>
      <c r="E112"/>
      <c r="F112"/>
      <c r="G112"/>
      <c r="V112"/>
      <c r="W112"/>
      <c r="X112"/>
      <c r="Y112"/>
      <c r="Z112"/>
      <c r="AA112"/>
      <c r="AB112"/>
      <c r="AC112"/>
      <c r="AD112"/>
      <c r="AE112"/>
      <c r="AF112"/>
      <c r="AG112"/>
      <c r="AH112"/>
      <c r="AI112"/>
      <c r="AJ112"/>
      <c r="AK112"/>
      <c r="AL112"/>
      <c r="AM112"/>
      <c r="AN112"/>
      <c r="AO112"/>
      <c r="AP112"/>
      <c r="AQ112"/>
      <c r="AR112"/>
      <c r="AS112"/>
    </row>
    <row r="113" spans="1:45">
      <c r="A113"/>
      <c r="B113"/>
      <c r="C113"/>
      <c r="D113"/>
      <c r="E113"/>
      <c r="F113"/>
      <c r="G113"/>
      <c r="V113"/>
      <c r="W113"/>
      <c r="X113"/>
      <c r="Y113"/>
      <c r="Z113"/>
      <c r="AA113"/>
      <c r="AB113"/>
      <c r="AC113"/>
      <c r="AD113"/>
      <c r="AE113"/>
      <c r="AF113"/>
      <c r="AG113"/>
      <c r="AH113"/>
      <c r="AI113"/>
      <c r="AJ113"/>
      <c r="AK113"/>
      <c r="AL113"/>
      <c r="AM113"/>
      <c r="AN113"/>
      <c r="AO113"/>
      <c r="AP113"/>
      <c r="AQ113"/>
      <c r="AR113"/>
      <c r="AS113"/>
    </row>
    <row r="114" spans="1:45">
      <c r="A114"/>
      <c r="B114"/>
      <c r="C114"/>
      <c r="D114"/>
      <c r="E114"/>
      <c r="F114"/>
      <c r="G114"/>
      <c r="V114"/>
      <c r="W114"/>
      <c r="X114"/>
      <c r="Y114"/>
      <c r="Z114"/>
      <c r="AA114"/>
      <c r="AB114"/>
      <c r="AC114"/>
      <c r="AD114"/>
      <c r="AE114"/>
      <c r="AF114"/>
      <c r="AG114"/>
      <c r="AH114"/>
      <c r="AI114"/>
      <c r="AJ114"/>
      <c r="AK114"/>
      <c r="AL114"/>
      <c r="AM114"/>
      <c r="AN114"/>
      <c r="AO114"/>
      <c r="AP114"/>
      <c r="AQ114"/>
      <c r="AR114"/>
      <c r="AS114"/>
    </row>
    <row r="115" spans="1:45">
      <c r="A115"/>
      <c r="B115"/>
      <c r="C115"/>
      <c r="D115"/>
      <c r="E115"/>
      <c r="F115"/>
      <c r="G115"/>
      <c r="V115"/>
      <c r="W115"/>
      <c r="X115"/>
      <c r="Y115"/>
      <c r="Z115"/>
      <c r="AA115"/>
      <c r="AB115"/>
      <c r="AC115"/>
      <c r="AD115"/>
      <c r="AE115"/>
      <c r="AF115"/>
      <c r="AG115"/>
      <c r="AH115"/>
      <c r="AI115"/>
      <c r="AJ115"/>
      <c r="AK115"/>
      <c r="AL115"/>
      <c r="AM115"/>
      <c r="AN115"/>
      <c r="AO115"/>
      <c r="AP115"/>
      <c r="AQ115"/>
      <c r="AR115"/>
      <c r="AS115"/>
    </row>
    <row r="116" spans="1:45">
      <c r="A116"/>
      <c r="B116"/>
      <c r="C116"/>
      <c r="D116"/>
      <c r="E116"/>
      <c r="F116"/>
      <c r="G116"/>
      <c r="V116"/>
      <c r="W116"/>
      <c r="X116"/>
      <c r="Y116"/>
      <c r="Z116"/>
      <c r="AA116"/>
      <c r="AB116"/>
      <c r="AC116"/>
      <c r="AD116"/>
      <c r="AE116"/>
      <c r="AF116"/>
      <c r="AG116"/>
      <c r="AH116"/>
      <c r="AI116"/>
      <c r="AJ116"/>
      <c r="AK116"/>
      <c r="AL116"/>
      <c r="AM116"/>
      <c r="AN116"/>
      <c r="AO116"/>
      <c r="AP116"/>
      <c r="AQ116"/>
      <c r="AR116"/>
      <c r="AS116"/>
    </row>
    <row r="117" spans="1:45">
      <c r="A117"/>
      <c r="B117"/>
      <c r="C117"/>
      <c r="D117"/>
      <c r="E117"/>
      <c r="F117"/>
      <c r="G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row>
    <row r="118" spans="1:45">
      <c r="A118"/>
      <c r="B118"/>
      <c r="C118"/>
      <c r="D118"/>
      <c r="E118"/>
      <c r="F118"/>
      <c r="G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row>
    <row r="119" spans="1:45">
      <c r="A119"/>
      <c r="B119"/>
      <c r="C119"/>
      <c r="D119"/>
      <c r="E119"/>
      <c r="F119"/>
      <c r="G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row>
    <row r="120" spans="1:45">
      <c r="A120"/>
      <c r="B120"/>
      <c r="C120"/>
      <c r="D120"/>
      <c r="E120"/>
      <c r="F120"/>
      <c r="G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row>
    <row r="121" spans="1:45">
      <c r="A121"/>
      <c r="B121"/>
      <c r="C121"/>
      <c r="D121"/>
      <c r="E121"/>
      <c r="F121"/>
      <c r="G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row>
    <row r="122" spans="1:45">
      <c r="A122"/>
      <c r="B122"/>
      <c r="C122"/>
      <c r="D122"/>
      <c r="E122"/>
      <c r="F122"/>
      <c r="G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row>
    <row r="123" spans="1:45">
      <c r="A123"/>
      <c r="B123"/>
      <c r="C123"/>
      <c r="D123"/>
      <c r="E123"/>
      <c r="F123"/>
      <c r="G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row>
    <row r="124" spans="1:45">
      <c r="A124"/>
      <c r="B124"/>
      <c r="C124"/>
      <c r="D124"/>
      <c r="E124"/>
      <c r="F124"/>
      <c r="G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row>
    <row r="125" spans="1:45">
      <c r="A125"/>
      <c r="B125"/>
      <c r="C125"/>
      <c r="D125"/>
      <c r="E125"/>
      <c r="F125"/>
      <c r="G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row>
    <row r="126" spans="1:45">
      <c r="A126"/>
      <c r="B126"/>
      <c r="C126"/>
      <c r="D126"/>
      <c r="E126"/>
      <c r="F126"/>
      <c r="G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row>
    <row r="127" spans="1:45">
      <c r="A127"/>
      <c r="B127"/>
      <c r="C127"/>
      <c r="D127"/>
      <c r="E127"/>
      <c r="F127"/>
      <c r="G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row>
    <row r="128" spans="1:45">
      <c r="A128"/>
      <c r="B128"/>
      <c r="C128"/>
      <c r="D128"/>
      <c r="E128"/>
      <c r="F128"/>
      <c r="G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row>
    <row r="129" spans="1:45">
      <c r="A129"/>
      <c r="B129"/>
      <c r="C129"/>
      <c r="D129"/>
      <c r="E129"/>
      <c r="F129"/>
      <c r="G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row>
    <row r="130" spans="1:45">
      <c r="A130"/>
      <c r="B130"/>
      <c r="C130"/>
      <c r="D130"/>
      <c r="E130"/>
      <c r="F130"/>
      <c r="G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row>
    <row r="131" spans="1:45">
      <c r="A131"/>
      <c r="B131"/>
      <c r="C131"/>
      <c r="D131"/>
      <c r="E131"/>
      <c r="F131"/>
      <c r="G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row>
    <row r="132" spans="1:45">
      <c r="A132"/>
      <c r="B132"/>
      <c r="C132"/>
      <c r="D132"/>
      <c r="E132"/>
      <c r="F132"/>
      <c r="G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row>
    <row r="133" spans="1:45">
      <c r="A133"/>
      <c r="B133"/>
      <c r="C133"/>
      <c r="D133"/>
      <c r="E133"/>
      <c r="F133"/>
      <c r="G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row>
    <row r="134" spans="1:45">
      <c r="A134"/>
      <c r="B134"/>
      <c r="C134"/>
      <c r="D134"/>
      <c r="E134"/>
      <c r="F134"/>
      <c r="G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row>
    <row r="135" spans="1:45">
      <c r="A135"/>
      <c r="B135"/>
      <c r="C135"/>
      <c r="D135"/>
      <c r="E135"/>
      <c r="F135"/>
      <c r="G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row>
    <row r="136" spans="1:45">
      <c r="A136"/>
      <c r="B136"/>
      <c r="C136"/>
      <c r="D136"/>
      <c r="E136"/>
      <c r="F136"/>
      <c r="G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row>
    <row r="137" spans="1:45">
      <c r="A137"/>
      <c r="B137"/>
      <c r="C137"/>
      <c r="D137"/>
      <c r="E137"/>
      <c r="F137"/>
      <c r="G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row>
    <row r="138" spans="1:45">
      <c r="A138"/>
      <c r="B138"/>
      <c r="C138"/>
      <c r="D138"/>
      <c r="E138"/>
      <c r="F138"/>
      <c r="G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row>
    <row r="139" spans="1:45">
      <c r="A139"/>
      <c r="B139"/>
      <c r="C139"/>
      <c r="D139"/>
      <c r="E139"/>
      <c r="F139"/>
      <c r="G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row>
    <row r="140" spans="1:45">
      <c r="A140"/>
      <c r="B140"/>
      <c r="C140"/>
      <c r="D140"/>
      <c r="E140"/>
      <c r="F140"/>
      <c r="G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row>
    <row r="141" spans="1:45">
      <c r="A141"/>
      <c r="B141"/>
      <c r="C141"/>
      <c r="D141"/>
      <c r="E141"/>
      <c r="F141"/>
      <c r="G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row>
    <row r="142" spans="1:45">
      <c r="A142"/>
      <c r="B142"/>
      <c r="C142"/>
      <c r="D142"/>
      <c r="E142"/>
      <c r="F142"/>
      <c r="G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row>
    <row r="143" spans="1:45">
      <c r="A143"/>
      <c r="B143"/>
      <c r="C143"/>
      <c r="D143"/>
      <c r="E143"/>
      <c r="F143"/>
      <c r="G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row>
    <row r="144" spans="1:45">
      <c r="A144"/>
      <c r="B144"/>
      <c r="C144"/>
      <c r="D144"/>
      <c r="E144"/>
      <c r="F144"/>
      <c r="G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row>
    <row r="145" spans="1:45">
      <c r="A145"/>
      <c r="B145"/>
      <c r="C145"/>
      <c r="D145"/>
      <c r="E145"/>
      <c r="F145"/>
      <c r="G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c r="A146"/>
      <c r="B146"/>
      <c r="C146"/>
      <c r="D146"/>
      <c r="E146"/>
      <c r="F146"/>
      <c r="G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row>
    <row r="147" spans="1:45">
      <c r="A147"/>
      <c r="B147"/>
      <c r="C147"/>
      <c r="D147"/>
      <c r="E147"/>
      <c r="F147"/>
      <c r="G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row>
    <row r="148" spans="1:45">
      <c r="A148"/>
      <c r="B148"/>
      <c r="C148"/>
      <c r="D148"/>
      <c r="E148"/>
      <c r="F148"/>
      <c r="G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row>
    <row r="149" spans="1:45">
      <c r="A149"/>
      <c r="B149"/>
      <c r="C149"/>
      <c r="D149"/>
      <c r="E149"/>
      <c r="F149"/>
      <c r="G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row>
    <row r="150" spans="1:45">
      <c r="A150"/>
      <c r="B150"/>
      <c r="C150"/>
      <c r="D150"/>
      <c r="E150"/>
      <c r="F150"/>
      <c r="G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row>
    <row r="151" spans="1:45">
      <c r="A151"/>
      <c r="B151"/>
      <c r="C151"/>
      <c r="D151"/>
      <c r="E151"/>
      <c r="F151"/>
      <c r="G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row>
    <row r="152" spans="1:45">
      <c r="A152"/>
      <c r="B152"/>
      <c r="C152"/>
      <c r="D152"/>
      <c r="E152"/>
      <c r="F152"/>
      <c r="G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row>
    <row r="153" spans="1:45">
      <c r="A153"/>
      <c r="B153"/>
      <c r="C153"/>
      <c r="D153"/>
      <c r="E153"/>
      <c r="F153"/>
      <c r="G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row>
    <row r="154" spans="1:45">
      <c r="A154"/>
      <c r="B154"/>
      <c r="C154"/>
      <c r="D154"/>
      <c r="E154"/>
      <c r="F154"/>
      <c r="G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row>
    <row r="155" spans="1:45">
      <c r="A155"/>
      <c r="B155"/>
      <c r="C155"/>
      <c r="D155"/>
      <c r="E155"/>
      <c r="F155"/>
      <c r="G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row>
    <row r="156" spans="1:45">
      <c r="B156" s="86"/>
      <c r="C156" s="86"/>
      <c r="D156" s="8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row>
    <row r="157" spans="1:45">
      <c r="B157" s="86"/>
      <c r="C157" s="86"/>
      <c r="D157" s="86"/>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row>
    <row r="158" spans="1:45">
      <c r="B158" s="86"/>
      <c r="C158" s="86"/>
      <c r="D158" s="86"/>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row>
    <row r="159" spans="1:45">
      <c r="B159" s="86"/>
      <c r="C159" s="86"/>
      <c r="D159" s="86"/>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row>
    <row r="160" spans="1:45">
      <c r="B160" s="86"/>
      <c r="C160" s="86"/>
      <c r="D160" s="86"/>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row>
    <row r="161" spans="2:45">
      <c r="B161" s="86"/>
      <c r="C161" s="86"/>
      <c r="D161" s="86"/>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row>
    <row r="162" spans="2:45">
      <c r="B162" s="86"/>
      <c r="C162" s="86"/>
      <c r="D162" s="86"/>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row>
    <row r="163" spans="2:45">
      <c r="B163" s="86"/>
      <c r="C163" s="86"/>
      <c r="D163" s="86"/>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row>
    <row r="164" spans="2:45">
      <c r="B164" s="86"/>
      <c r="C164" s="86"/>
      <c r="D164" s="86"/>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row>
    <row r="165" spans="2:45">
      <c r="B165" s="86"/>
      <c r="C165" s="86"/>
      <c r="D165" s="86"/>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2:45">
      <c r="B166" s="86"/>
      <c r="C166" s="86"/>
      <c r="D166" s="8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row>
    <row r="167" spans="2:45">
      <c r="B167" s="86"/>
      <c r="C167" s="86"/>
      <c r="D167" s="86"/>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row>
    <row r="168" spans="2:45">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row>
    <row r="169" spans="2:45">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row>
    <row r="170" spans="2:45">
      <c r="V170"/>
      <c r="W170"/>
      <c r="X170"/>
      <c r="Y170"/>
      <c r="Z170"/>
      <c r="AA170"/>
      <c r="AB170"/>
      <c r="AC170"/>
      <c r="AD170"/>
      <c r="AE170"/>
      <c r="AF170"/>
      <c r="AG170"/>
      <c r="AH170"/>
      <c r="AI170"/>
      <c r="AJ170"/>
      <c r="AK170"/>
      <c r="AL170"/>
      <c r="AM170"/>
      <c r="AN170"/>
      <c r="AO170"/>
      <c r="AP170"/>
      <c r="AQ170"/>
      <c r="AR170"/>
      <c r="AS170"/>
    </row>
    <row r="171" spans="2:45">
      <c r="V171"/>
      <c r="W171"/>
      <c r="X171"/>
      <c r="Y171"/>
      <c r="Z171"/>
      <c r="AA171"/>
      <c r="AB171"/>
      <c r="AC171"/>
      <c r="AD171"/>
      <c r="AE171"/>
      <c r="AF171"/>
      <c r="AG171"/>
      <c r="AH171"/>
      <c r="AI171"/>
      <c r="AJ171"/>
      <c r="AK171"/>
      <c r="AL171"/>
      <c r="AM171"/>
      <c r="AN171"/>
      <c r="AO171"/>
      <c r="AP171"/>
      <c r="AQ171"/>
      <c r="AR171"/>
      <c r="AS171"/>
    </row>
    <row r="172" spans="2:45">
      <c r="V172"/>
      <c r="W172"/>
      <c r="X172"/>
      <c r="Y172"/>
      <c r="Z172"/>
      <c r="AA172"/>
      <c r="AB172"/>
      <c r="AC172"/>
      <c r="AD172"/>
      <c r="AE172"/>
      <c r="AF172"/>
      <c r="AG172"/>
      <c r="AH172"/>
      <c r="AI172"/>
      <c r="AJ172"/>
      <c r="AK172"/>
      <c r="AL172"/>
      <c r="AM172"/>
      <c r="AN172"/>
      <c r="AO172"/>
      <c r="AP172"/>
      <c r="AQ172"/>
      <c r="AR172"/>
      <c r="AS172"/>
    </row>
    <row r="173" spans="2:45">
      <c r="V173"/>
      <c r="W173"/>
      <c r="X173"/>
      <c r="Y173"/>
      <c r="Z173"/>
      <c r="AA173"/>
      <c r="AB173"/>
      <c r="AC173"/>
      <c r="AD173"/>
      <c r="AE173"/>
      <c r="AF173"/>
      <c r="AG173"/>
      <c r="AH173"/>
      <c r="AI173"/>
      <c r="AJ173"/>
      <c r="AK173"/>
      <c r="AL173"/>
      <c r="AM173"/>
      <c r="AN173"/>
      <c r="AO173"/>
      <c r="AP173"/>
      <c r="AQ173"/>
      <c r="AR173"/>
      <c r="AS173"/>
    </row>
    <row r="174" spans="2:45">
      <c r="V174"/>
      <c r="W174"/>
      <c r="X174"/>
      <c r="Y174"/>
      <c r="Z174"/>
      <c r="AA174"/>
      <c r="AB174"/>
      <c r="AC174"/>
      <c r="AD174"/>
      <c r="AE174"/>
      <c r="AF174"/>
      <c r="AG174"/>
      <c r="AH174"/>
      <c r="AI174"/>
      <c r="AJ174"/>
      <c r="AK174"/>
      <c r="AL174"/>
      <c r="AM174"/>
      <c r="AN174"/>
      <c r="AO174"/>
      <c r="AP174"/>
      <c r="AQ174"/>
      <c r="AR174"/>
      <c r="AS174"/>
    </row>
    <row r="175" spans="2:45">
      <c r="V175"/>
      <c r="W175"/>
      <c r="X175"/>
      <c r="Y175"/>
      <c r="Z175"/>
      <c r="AA175"/>
      <c r="AB175"/>
      <c r="AC175"/>
      <c r="AD175"/>
      <c r="AE175"/>
      <c r="AF175"/>
      <c r="AG175"/>
      <c r="AH175"/>
      <c r="AI175"/>
      <c r="AJ175"/>
      <c r="AK175"/>
      <c r="AL175"/>
      <c r="AM175"/>
      <c r="AN175"/>
      <c r="AO175"/>
      <c r="AP175"/>
      <c r="AQ175"/>
      <c r="AR175"/>
      <c r="AS175"/>
    </row>
    <row r="176" spans="2:45">
      <c r="V176"/>
      <c r="W176"/>
      <c r="X176"/>
      <c r="Y176"/>
      <c r="Z176"/>
      <c r="AA176"/>
      <c r="AB176"/>
      <c r="AC176"/>
      <c r="AD176"/>
      <c r="AE176"/>
      <c r="AF176"/>
      <c r="AG176"/>
      <c r="AH176"/>
      <c r="AI176"/>
      <c r="AJ176"/>
      <c r="AK176"/>
      <c r="AL176"/>
      <c r="AM176"/>
      <c r="AN176"/>
      <c r="AO176"/>
      <c r="AP176"/>
      <c r="AQ176"/>
      <c r="AR176"/>
      <c r="AS176"/>
    </row>
    <row r="177" spans="22:45">
      <c r="V177"/>
      <c r="W177"/>
      <c r="X177"/>
      <c r="Y177"/>
      <c r="Z177"/>
      <c r="AA177"/>
      <c r="AB177"/>
      <c r="AC177"/>
      <c r="AD177"/>
      <c r="AE177"/>
      <c r="AF177"/>
      <c r="AG177"/>
      <c r="AH177"/>
      <c r="AI177"/>
      <c r="AJ177"/>
      <c r="AK177"/>
      <c r="AL177"/>
      <c r="AM177"/>
      <c r="AN177"/>
      <c r="AO177"/>
      <c r="AP177"/>
      <c r="AQ177"/>
      <c r="AR177"/>
      <c r="AS177"/>
    </row>
    <row r="178" spans="22:45">
      <c r="V178"/>
      <c r="W178"/>
      <c r="X178"/>
      <c r="Y178"/>
      <c r="Z178"/>
      <c r="AA178"/>
      <c r="AB178"/>
      <c r="AC178"/>
      <c r="AD178"/>
      <c r="AE178"/>
      <c r="AF178"/>
      <c r="AG178"/>
      <c r="AH178"/>
      <c r="AI178"/>
      <c r="AJ178"/>
      <c r="AK178"/>
      <c r="AL178"/>
      <c r="AM178"/>
      <c r="AN178"/>
      <c r="AO178"/>
      <c r="AP178"/>
      <c r="AQ178"/>
      <c r="AR178"/>
      <c r="AS178"/>
    </row>
    <row r="179" spans="22:45">
      <c r="V179"/>
      <c r="W179"/>
      <c r="X179"/>
      <c r="Y179"/>
      <c r="Z179"/>
      <c r="AA179"/>
      <c r="AB179"/>
      <c r="AC179"/>
      <c r="AD179"/>
      <c r="AE179"/>
      <c r="AF179"/>
      <c r="AG179"/>
      <c r="AH179"/>
      <c r="AI179"/>
      <c r="AJ179"/>
      <c r="AK179"/>
      <c r="AL179"/>
      <c r="AM179"/>
      <c r="AN179"/>
      <c r="AO179"/>
      <c r="AP179"/>
      <c r="AQ179"/>
      <c r="AR179"/>
      <c r="AS179"/>
    </row>
    <row r="180" spans="22:45">
      <c r="V180"/>
      <c r="W180"/>
      <c r="X180"/>
      <c r="Y180"/>
      <c r="Z180"/>
      <c r="AA180"/>
      <c r="AB180"/>
      <c r="AC180"/>
      <c r="AD180"/>
      <c r="AE180"/>
      <c r="AF180"/>
      <c r="AG180"/>
      <c r="AH180"/>
      <c r="AI180"/>
      <c r="AJ180"/>
      <c r="AK180"/>
      <c r="AL180"/>
      <c r="AM180"/>
      <c r="AN180"/>
      <c r="AO180"/>
      <c r="AP180"/>
      <c r="AQ180"/>
      <c r="AR180"/>
      <c r="AS180"/>
    </row>
    <row r="181" spans="22:45">
      <c r="V181"/>
      <c r="W181"/>
      <c r="X181"/>
      <c r="Y181"/>
      <c r="Z181"/>
      <c r="AA181"/>
      <c r="AB181"/>
      <c r="AC181"/>
      <c r="AD181"/>
      <c r="AE181"/>
      <c r="AF181"/>
      <c r="AG181"/>
      <c r="AH181"/>
      <c r="AI181"/>
      <c r="AJ181"/>
      <c r="AK181"/>
      <c r="AL181"/>
      <c r="AM181"/>
      <c r="AN181"/>
      <c r="AO181"/>
      <c r="AP181"/>
      <c r="AQ181"/>
      <c r="AR181"/>
      <c r="AS181"/>
    </row>
    <row r="182" spans="22:45">
      <c r="V182"/>
      <c r="W182"/>
      <c r="X182"/>
      <c r="Y182"/>
      <c r="Z182"/>
      <c r="AA182"/>
      <c r="AB182"/>
      <c r="AC182"/>
      <c r="AD182"/>
      <c r="AE182"/>
      <c r="AF182"/>
      <c r="AG182"/>
      <c r="AH182"/>
      <c r="AI182"/>
      <c r="AJ182"/>
      <c r="AK182"/>
      <c r="AL182"/>
      <c r="AM182"/>
      <c r="AN182"/>
      <c r="AO182"/>
      <c r="AP182"/>
      <c r="AQ182"/>
      <c r="AR182"/>
      <c r="AS182"/>
    </row>
    <row r="183" spans="22:45">
      <c r="V183"/>
      <c r="W183"/>
      <c r="X183"/>
      <c r="Y183"/>
      <c r="Z183"/>
      <c r="AA183"/>
      <c r="AB183"/>
      <c r="AC183"/>
      <c r="AD183"/>
      <c r="AE183"/>
      <c r="AF183"/>
      <c r="AG183"/>
      <c r="AH183"/>
      <c r="AI183"/>
      <c r="AJ183"/>
      <c r="AK183"/>
      <c r="AL183"/>
      <c r="AM183"/>
      <c r="AN183"/>
      <c r="AO183"/>
      <c r="AP183"/>
      <c r="AQ183"/>
      <c r="AR183"/>
      <c r="AS183"/>
    </row>
    <row r="184" spans="22:45">
      <c r="V184"/>
      <c r="W184"/>
      <c r="X184"/>
      <c r="Y184"/>
      <c r="Z184"/>
      <c r="AA184"/>
      <c r="AB184"/>
      <c r="AC184"/>
      <c r="AD184"/>
      <c r="AE184"/>
      <c r="AF184"/>
      <c r="AG184"/>
      <c r="AH184"/>
      <c r="AI184"/>
      <c r="AJ184"/>
      <c r="AK184"/>
      <c r="AL184"/>
      <c r="AM184"/>
      <c r="AN184"/>
      <c r="AO184"/>
      <c r="AP184"/>
      <c r="AQ184"/>
      <c r="AR184"/>
      <c r="AS184"/>
    </row>
    <row r="185" spans="22:45">
      <c r="V185"/>
      <c r="W185"/>
      <c r="X185"/>
      <c r="Y185"/>
      <c r="Z185"/>
      <c r="AA185"/>
      <c r="AB185"/>
      <c r="AC185"/>
      <c r="AD185"/>
      <c r="AE185"/>
      <c r="AF185"/>
      <c r="AG185"/>
      <c r="AH185"/>
      <c r="AI185"/>
      <c r="AJ185"/>
      <c r="AK185"/>
      <c r="AL185"/>
      <c r="AM185"/>
      <c r="AN185"/>
      <c r="AO185"/>
      <c r="AP185"/>
      <c r="AQ185"/>
      <c r="AR185"/>
      <c r="AS185"/>
    </row>
    <row r="186" spans="22:45">
      <c r="V186"/>
      <c r="W186"/>
      <c r="X186"/>
      <c r="Y186"/>
      <c r="Z186"/>
      <c r="AA186"/>
      <c r="AB186"/>
      <c r="AC186"/>
      <c r="AD186"/>
      <c r="AE186"/>
      <c r="AF186"/>
      <c r="AG186"/>
      <c r="AH186"/>
      <c r="AI186"/>
      <c r="AJ186"/>
      <c r="AK186"/>
      <c r="AL186"/>
      <c r="AM186"/>
      <c r="AN186"/>
      <c r="AO186"/>
      <c r="AP186"/>
      <c r="AQ186"/>
      <c r="AR186"/>
      <c r="AS186"/>
    </row>
    <row r="187" spans="22:45">
      <c r="V187"/>
      <c r="W187"/>
      <c r="X187"/>
      <c r="Y187"/>
      <c r="Z187"/>
      <c r="AA187"/>
      <c r="AB187"/>
      <c r="AC187"/>
      <c r="AD187"/>
      <c r="AE187"/>
      <c r="AF187"/>
      <c r="AG187"/>
      <c r="AH187"/>
      <c r="AI187"/>
      <c r="AJ187"/>
      <c r="AK187"/>
      <c r="AL187"/>
      <c r="AM187"/>
      <c r="AN187"/>
      <c r="AO187"/>
      <c r="AP187"/>
      <c r="AQ187"/>
      <c r="AR187"/>
      <c r="AS187"/>
    </row>
    <row r="188" spans="22:45">
      <c r="V188"/>
      <c r="W188"/>
      <c r="X188"/>
      <c r="Y188"/>
      <c r="Z188"/>
      <c r="AA188"/>
      <c r="AB188"/>
      <c r="AC188"/>
      <c r="AD188"/>
      <c r="AE188"/>
      <c r="AF188"/>
      <c r="AG188"/>
      <c r="AH188"/>
      <c r="AI188"/>
      <c r="AJ188"/>
      <c r="AK188"/>
      <c r="AL188"/>
      <c r="AM188"/>
      <c r="AN188"/>
      <c r="AO188"/>
      <c r="AP188"/>
      <c r="AQ188"/>
      <c r="AR188"/>
      <c r="AS188"/>
    </row>
    <row r="189" spans="22:45">
      <c r="V189"/>
      <c r="W189"/>
      <c r="X189"/>
      <c r="Y189"/>
      <c r="Z189"/>
      <c r="AA189"/>
      <c r="AB189"/>
      <c r="AC189"/>
      <c r="AD189"/>
      <c r="AE189"/>
      <c r="AF189"/>
      <c r="AG189"/>
      <c r="AH189"/>
      <c r="AI189"/>
      <c r="AJ189"/>
      <c r="AK189"/>
      <c r="AL189"/>
      <c r="AM189"/>
      <c r="AN189"/>
      <c r="AO189"/>
      <c r="AP189"/>
      <c r="AQ189"/>
      <c r="AR189"/>
      <c r="AS189"/>
    </row>
    <row r="190" spans="22:45">
      <c r="V190"/>
      <c r="W190"/>
      <c r="X190"/>
      <c r="Y190"/>
      <c r="Z190"/>
      <c r="AA190"/>
      <c r="AB190"/>
      <c r="AC190"/>
      <c r="AD190"/>
      <c r="AE190"/>
      <c r="AF190"/>
      <c r="AG190"/>
      <c r="AH190"/>
      <c r="AI190"/>
      <c r="AJ190"/>
      <c r="AK190"/>
      <c r="AL190"/>
      <c r="AM190"/>
      <c r="AN190"/>
      <c r="AO190"/>
      <c r="AP190"/>
      <c r="AQ190"/>
      <c r="AR190"/>
      <c r="AS190"/>
    </row>
    <row r="191" spans="22:45">
      <c r="V191"/>
      <c r="W191"/>
      <c r="X191"/>
      <c r="Y191"/>
      <c r="Z191"/>
      <c r="AA191"/>
      <c r="AB191"/>
      <c r="AC191"/>
      <c r="AD191"/>
      <c r="AE191"/>
      <c r="AF191"/>
      <c r="AG191"/>
      <c r="AH191"/>
      <c r="AI191"/>
      <c r="AJ191"/>
      <c r="AK191"/>
      <c r="AL191"/>
      <c r="AM191"/>
      <c r="AN191"/>
      <c r="AO191"/>
      <c r="AP191"/>
      <c r="AQ191"/>
      <c r="AR191"/>
      <c r="AS191"/>
    </row>
    <row r="192" spans="22:45">
      <c r="V192"/>
      <c r="W192"/>
      <c r="X192"/>
      <c r="Y192"/>
      <c r="Z192"/>
      <c r="AA192"/>
      <c r="AB192"/>
      <c r="AC192"/>
      <c r="AD192"/>
      <c r="AE192"/>
      <c r="AF192"/>
      <c r="AG192"/>
      <c r="AH192"/>
      <c r="AI192"/>
      <c r="AJ192"/>
      <c r="AK192"/>
      <c r="AL192"/>
      <c r="AM192"/>
      <c r="AN192"/>
      <c r="AO192"/>
      <c r="AP192"/>
      <c r="AQ192"/>
      <c r="AR192"/>
      <c r="AS192"/>
    </row>
    <row r="193" spans="22:45">
      <c r="V193"/>
      <c r="W193"/>
      <c r="X193"/>
      <c r="Y193"/>
      <c r="Z193"/>
      <c r="AA193"/>
      <c r="AB193"/>
      <c r="AC193"/>
      <c r="AD193"/>
      <c r="AE193"/>
      <c r="AF193"/>
      <c r="AG193"/>
      <c r="AH193"/>
      <c r="AI193"/>
      <c r="AJ193"/>
      <c r="AK193"/>
      <c r="AL193"/>
      <c r="AM193"/>
      <c r="AN193"/>
      <c r="AO193"/>
      <c r="AP193"/>
      <c r="AQ193"/>
      <c r="AR193"/>
      <c r="AS193"/>
    </row>
    <row r="194" spans="22:45">
      <c r="V194"/>
      <c r="W194"/>
      <c r="X194"/>
      <c r="Y194"/>
      <c r="Z194"/>
      <c r="AA194"/>
      <c r="AB194"/>
      <c r="AC194"/>
      <c r="AD194"/>
      <c r="AE194"/>
      <c r="AF194"/>
      <c r="AG194"/>
      <c r="AH194"/>
      <c r="AI194"/>
      <c r="AJ194"/>
      <c r="AK194"/>
      <c r="AL194"/>
      <c r="AM194"/>
      <c r="AN194"/>
      <c r="AO194"/>
      <c r="AP194"/>
      <c r="AQ194"/>
      <c r="AR194"/>
      <c r="AS194"/>
    </row>
    <row r="195" spans="22:45">
      <c r="V195"/>
      <c r="W195"/>
      <c r="X195"/>
      <c r="Y195"/>
      <c r="Z195"/>
      <c r="AA195"/>
      <c r="AB195"/>
      <c r="AC195"/>
      <c r="AD195"/>
      <c r="AE195"/>
      <c r="AF195"/>
      <c r="AG195"/>
      <c r="AH195"/>
      <c r="AI195"/>
      <c r="AJ195"/>
      <c r="AK195"/>
      <c r="AL195"/>
      <c r="AM195"/>
      <c r="AN195"/>
      <c r="AO195"/>
      <c r="AP195"/>
      <c r="AQ195"/>
      <c r="AR195"/>
      <c r="AS195"/>
    </row>
    <row r="196" spans="22:45">
      <c r="V196"/>
      <c r="W196"/>
      <c r="X196"/>
      <c r="Y196"/>
      <c r="Z196"/>
      <c r="AA196"/>
      <c r="AB196"/>
      <c r="AC196"/>
      <c r="AD196"/>
      <c r="AE196"/>
      <c r="AF196"/>
      <c r="AG196"/>
      <c r="AH196"/>
      <c r="AI196"/>
      <c r="AJ196"/>
      <c r="AK196"/>
      <c r="AL196"/>
      <c r="AM196"/>
      <c r="AN196"/>
      <c r="AO196"/>
      <c r="AP196"/>
      <c r="AQ196"/>
      <c r="AR196"/>
      <c r="AS196"/>
    </row>
    <row r="197" spans="22:45">
      <c r="V197"/>
      <c r="W197"/>
      <c r="X197"/>
      <c r="Y197"/>
      <c r="Z197"/>
      <c r="AA197"/>
      <c r="AB197"/>
      <c r="AC197"/>
      <c r="AD197"/>
      <c r="AE197"/>
      <c r="AF197"/>
      <c r="AG197"/>
      <c r="AH197"/>
      <c r="AI197"/>
      <c r="AJ197"/>
      <c r="AK197"/>
      <c r="AL197"/>
      <c r="AM197"/>
      <c r="AN197"/>
      <c r="AO197"/>
      <c r="AP197"/>
      <c r="AQ197"/>
      <c r="AR197"/>
      <c r="AS197"/>
    </row>
    <row r="198" spans="22:45">
      <c r="V198"/>
      <c r="W198"/>
      <c r="X198"/>
      <c r="Y198"/>
      <c r="Z198"/>
      <c r="AA198"/>
      <c r="AB198"/>
      <c r="AC198"/>
      <c r="AD198"/>
      <c r="AE198"/>
      <c r="AF198"/>
      <c r="AG198"/>
      <c r="AH198"/>
      <c r="AI198"/>
      <c r="AJ198"/>
      <c r="AK198"/>
      <c r="AL198"/>
      <c r="AM198"/>
      <c r="AN198"/>
      <c r="AO198"/>
      <c r="AP198"/>
      <c r="AQ198"/>
      <c r="AR198"/>
      <c r="AS198"/>
    </row>
    <row r="199" spans="22:45">
      <c r="V199"/>
      <c r="W199"/>
      <c r="X199"/>
      <c r="Y199"/>
      <c r="Z199"/>
      <c r="AA199"/>
      <c r="AB199"/>
      <c r="AC199"/>
      <c r="AD199"/>
      <c r="AE199"/>
      <c r="AF199"/>
      <c r="AG199"/>
      <c r="AH199"/>
      <c r="AI199"/>
      <c r="AJ199"/>
      <c r="AK199"/>
      <c r="AL199"/>
      <c r="AM199"/>
      <c r="AN199"/>
      <c r="AO199"/>
      <c r="AP199"/>
      <c r="AQ199"/>
      <c r="AR199"/>
      <c r="AS199"/>
    </row>
    <row r="200" spans="22:45">
      <c r="V200"/>
      <c r="W200"/>
      <c r="X200"/>
      <c r="Y200"/>
      <c r="Z200"/>
      <c r="AA200"/>
      <c r="AB200"/>
      <c r="AC200"/>
      <c r="AD200"/>
      <c r="AE200"/>
      <c r="AF200"/>
      <c r="AG200"/>
      <c r="AH200"/>
      <c r="AI200"/>
      <c r="AJ200"/>
      <c r="AK200"/>
      <c r="AL200"/>
      <c r="AM200"/>
      <c r="AN200"/>
      <c r="AO200"/>
      <c r="AP200"/>
      <c r="AQ200"/>
      <c r="AR200"/>
      <c r="AS200"/>
    </row>
    <row r="201" spans="22:45">
      <c r="V201"/>
      <c r="W201"/>
      <c r="X201"/>
      <c r="Y201"/>
      <c r="Z201"/>
      <c r="AA201"/>
      <c r="AB201"/>
      <c r="AC201"/>
      <c r="AD201"/>
      <c r="AE201"/>
      <c r="AF201"/>
      <c r="AG201"/>
      <c r="AH201"/>
      <c r="AI201"/>
      <c r="AJ201"/>
      <c r="AK201"/>
      <c r="AL201"/>
      <c r="AM201"/>
      <c r="AN201"/>
      <c r="AO201"/>
      <c r="AP201"/>
      <c r="AQ201"/>
      <c r="AR201"/>
      <c r="AS201"/>
    </row>
    <row r="202" spans="22:45">
      <c r="V202"/>
      <c r="W202"/>
      <c r="X202"/>
      <c r="Y202"/>
      <c r="Z202"/>
      <c r="AA202"/>
      <c r="AB202"/>
      <c r="AC202"/>
      <c r="AD202"/>
      <c r="AE202"/>
      <c r="AF202"/>
      <c r="AG202"/>
      <c r="AH202"/>
      <c r="AI202"/>
      <c r="AJ202"/>
      <c r="AK202"/>
      <c r="AL202"/>
      <c r="AM202"/>
      <c r="AN202"/>
      <c r="AO202"/>
      <c r="AP202"/>
      <c r="AQ202"/>
      <c r="AR202"/>
      <c r="AS202"/>
    </row>
    <row r="203" spans="22:45">
      <c r="V203"/>
      <c r="W203"/>
      <c r="X203"/>
      <c r="Y203"/>
      <c r="Z203"/>
      <c r="AA203"/>
      <c r="AB203"/>
      <c r="AC203"/>
      <c r="AD203"/>
      <c r="AE203"/>
      <c r="AF203"/>
      <c r="AG203"/>
      <c r="AH203"/>
      <c r="AI203"/>
      <c r="AJ203"/>
      <c r="AK203"/>
      <c r="AL203"/>
      <c r="AM203"/>
      <c r="AN203"/>
      <c r="AO203"/>
      <c r="AP203"/>
      <c r="AQ203"/>
      <c r="AR203"/>
      <c r="AS203"/>
    </row>
    <row r="204" spans="22:45">
      <c r="V204"/>
      <c r="W204"/>
      <c r="X204"/>
      <c r="Y204"/>
      <c r="Z204"/>
      <c r="AA204"/>
      <c r="AB204"/>
      <c r="AC204"/>
      <c r="AD204"/>
      <c r="AE204"/>
      <c r="AF204"/>
      <c r="AG204"/>
      <c r="AH204"/>
      <c r="AI204"/>
      <c r="AJ204"/>
      <c r="AK204"/>
      <c r="AL204"/>
      <c r="AM204"/>
      <c r="AN204"/>
      <c r="AO204"/>
      <c r="AP204"/>
      <c r="AQ204"/>
      <c r="AR204"/>
      <c r="AS204"/>
    </row>
    <row r="205" spans="22:45">
      <c r="V205"/>
      <c r="W205"/>
      <c r="X205"/>
      <c r="Y205"/>
      <c r="Z205"/>
      <c r="AA205"/>
      <c r="AB205"/>
      <c r="AC205"/>
      <c r="AD205"/>
      <c r="AE205"/>
      <c r="AF205"/>
      <c r="AG205"/>
      <c r="AH205"/>
      <c r="AI205"/>
      <c r="AJ205"/>
      <c r="AK205"/>
      <c r="AL205"/>
      <c r="AM205"/>
      <c r="AN205"/>
      <c r="AO205"/>
      <c r="AP205"/>
      <c r="AQ205"/>
      <c r="AR205"/>
      <c r="AS205"/>
    </row>
    <row r="206" spans="22:45">
      <c r="V206"/>
      <c r="W206"/>
      <c r="X206"/>
      <c r="Y206"/>
      <c r="Z206"/>
      <c r="AA206"/>
      <c r="AB206"/>
      <c r="AC206"/>
      <c r="AD206"/>
      <c r="AE206"/>
      <c r="AF206"/>
      <c r="AG206"/>
      <c r="AH206"/>
      <c r="AI206"/>
      <c r="AJ206"/>
      <c r="AK206"/>
      <c r="AL206"/>
      <c r="AM206"/>
      <c r="AN206"/>
      <c r="AO206"/>
      <c r="AP206"/>
      <c r="AQ206"/>
      <c r="AR206"/>
      <c r="AS206"/>
    </row>
    <row r="207" spans="22:45">
      <c r="V207"/>
      <c r="W207"/>
      <c r="X207"/>
      <c r="Y207"/>
      <c r="Z207"/>
      <c r="AA207"/>
      <c r="AB207"/>
      <c r="AC207"/>
      <c r="AD207"/>
      <c r="AE207"/>
      <c r="AF207"/>
      <c r="AG207"/>
      <c r="AH207"/>
      <c r="AI207"/>
      <c r="AJ207"/>
      <c r="AK207"/>
      <c r="AL207"/>
      <c r="AM207"/>
      <c r="AN207"/>
      <c r="AO207"/>
      <c r="AP207"/>
      <c r="AQ207"/>
      <c r="AR207"/>
      <c r="AS207"/>
    </row>
    <row r="208" spans="22:45">
      <c r="V208"/>
      <c r="W208"/>
      <c r="X208"/>
      <c r="Y208"/>
      <c r="Z208"/>
      <c r="AA208"/>
      <c r="AB208"/>
      <c r="AC208"/>
      <c r="AD208"/>
      <c r="AE208"/>
      <c r="AF208"/>
      <c r="AG208"/>
      <c r="AH208"/>
      <c r="AI208"/>
      <c r="AJ208"/>
      <c r="AK208"/>
      <c r="AL208"/>
      <c r="AM208"/>
      <c r="AN208"/>
      <c r="AO208"/>
      <c r="AP208"/>
      <c r="AQ208"/>
      <c r="AR208"/>
      <c r="AS208"/>
    </row>
    <row r="209" spans="22:45">
      <c r="V209"/>
      <c r="W209"/>
      <c r="X209"/>
      <c r="Y209"/>
      <c r="Z209"/>
      <c r="AA209"/>
      <c r="AB209"/>
      <c r="AC209"/>
      <c r="AD209"/>
      <c r="AE209"/>
      <c r="AF209"/>
      <c r="AG209"/>
      <c r="AH209"/>
      <c r="AI209"/>
      <c r="AJ209"/>
      <c r="AK209"/>
      <c r="AL209"/>
      <c r="AM209"/>
      <c r="AN209"/>
      <c r="AO209"/>
      <c r="AP209"/>
      <c r="AQ209"/>
      <c r="AR209"/>
      <c r="AS209"/>
    </row>
    <row r="210" spans="22:45">
      <c r="V210"/>
      <c r="W210"/>
      <c r="X210"/>
      <c r="Y210"/>
      <c r="Z210"/>
      <c r="AA210"/>
      <c r="AB210"/>
      <c r="AC210"/>
      <c r="AD210"/>
      <c r="AE210"/>
      <c r="AF210"/>
      <c r="AG210"/>
      <c r="AH210"/>
      <c r="AI210"/>
      <c r="AJ210"/>
      <c r="AK210"/>
      <c r="AL210"/>
      <c r="AM210"/>
      <c r="AN210"/>
      <c r="AO210"/>
      <c r="AP210"/>
      <c r="AQ210"/>
      <c r="AR210"/>
      <c r="AS210"/>
    </row>
    <row r="211" spans="22:45">
      <c r="V211"/>
      <c r="W211"/>
      <c r="X211"/>
      <c r="Y211"/>
      <c r="Z211"/>
      <c r="AA211"/>
      <c r="AB211"/>
      <c r="AC211"/>
      <c r="AD211"/>
      <c r="AE211"/>
      <c r="AF211"/>
      <c r="AG211"/>
      <c r="AH211"/>
      <c r="AI211"/>
      <c r="AJ211"/>
      <c r="AK211"/>
      <c r="AL211"/>
      <c r="AM211"/>
      <c r="AN211"/>
      <c r="AO211"/>
      <c r="AP211"/>
      <c r="AQ211"/>
      <c r="AR211"/>
      <c r="AS211"/>
    </row>
    <row r="212" spans="22:45">
      <c r="V212"/>
      <c r="W212"/>
      <c r="X212"/>
      <c r="Y212"/>
      <c r="Z212"/>
      <c r="AA212"/>
      <c r="AB212"/>
      <c r="AC212"/>
      <c r="AD212"/>
      <c r="AE212"/>
      <c r="AF212"/>
      <c r="AG212"/>
      <c r="AH212"/>
      <c r="AI212"/>
      <c r="AJ212"/>
      <c r="AK212"/>
      <c r="AL212"/>
      <c r="AM212"/>
      <c r="AN212"/>
      <c r="AO212"/>
      <c r="AP212"/>
      <c r="AQ212"/>
      <c r="AR212"/>
      <c r="AS212"/>
    </row>
    <row r="213" spans="22:45">
      <c r="V213"/>
      <c r="W213"/>
      <c r="X213"/>
      <c r="Y213"/>
      <c r="Z213"/>
      <c r="AA213"/>
      <c r="AB213"/>
      <c r="AC213"/>
      <c r="AD213"/>
      <c r="AE213"/>
      <c r="AF213"/>
      <c r="AG213"/>
      <c r="AH213"/>
      <c r="AI213"/>
      <c r="AJ213"/>
      <c r="AK213"/>
      <c r="AL213"/>
      <c r="AM213"/>
      <c r="AN213"/>
      <c r="AO213"/>
      <c r="AP213"/>
      <c r="AQ213"/>
      <c r="AR213"/>
      <c r="AS213"/>
    </row>
    <row r="214" spans="22:45">
      <c r="V214"/>
      <c r="W214"/>
      <c r="X214"/>
      <c r="Y214"/>
      <c r="Z214"/>
      <c r="AA214"/>
      <c r="AB214"/>
      <c r="AC214"/>
      <c r="AD214"/>
      <c r="AE214"/>
      <c r="AF214"/>
      <c r="AG214"/>
      <c r="AH214"/>
      <c r="AI214"/>
      <c r="AJ214"/>
      <c r="AK214"/>
      <c r="AL214"/>
      <c r="AM214"/>
      <c r="AN214"/>
      <c r="AO214"/>
      <c r="AP214"/>
      <c r="AQ214"/>
      <c r="AR214"/>
      <c r="AS214"/>
    </row>
    <row r="215" spans="22:45">
      <c r="V215"/>
      <c r="W215"/>
      <c r="X215"/>
      <c r="Y215"/>
      <c r="Z215"/>
      <c r="AA215"/>
      <c r="AB215"/>
      <c r="AC215"/>
      <c r="AD215"/>
      <c r="AE215"/>
      <c r="AF215"/>
      <c r="AG215"/>
      <c r="AH215"/>
      <c r="AI215"/>
      <c r="AJ215"/>
      <c r="AK215"/>
      <c r="AL215"/>
      <c r="AM215"/>
      <c r="AN215"/>
      <c r="AO215"/>
      <c r="AP215"/>
      <c r="AQ215"/>
      <c r="AR215"/>
      <c r="AS215"/>
    </row>
    <row r="216" spans="22:45">
      <c r="V216"/>
      <c r="W216"/>
      <c r="X216"/>
      <c r="Y216"/>
      <c r="Z216"/>
      <c r="AA216"/>
      <c r="AB216"/>
      <c r="AC216"/>
      <c r="AD216"/>
      <c r="AE216"/>
      <c r="AF216"/>
      <c r="AG216"/>
      <c r="AH216"/>
      <c r="AI216"/>
      <c r="AJ216"/>
      <c r="AK216"/>
      <c r="AL216"/>
      <c r="AM216"/>
      <c r="AN216"/>
      <c r="AO216"/>
      <c r="AP216"/>
      <c r="AQ216"/>
      <c r="AR216"/>
      <c r="AS216"/>
    </row>
    <row r="217" spans="22:45">
      <c r="V217"/>
      <c r="W217"/>
      <c r="X217"/>
      <c r="Y217"/>
      <c r="Z217"/>
      <c r="AA217"/>
      <c r="AB217"/>
      <c r="AC217"/>
      <c r="AD217"/>
      <c r="AE217"/>
      <c r="AF217"/>
      <c r="AG217"/>
      <c r="AH217"/>
      <c r="AI217"/>
      <c r="AJ217"/>
      <c r="AK217"/>
      <c r="AL217"/>
      <c r="AM217"/>
      <c r="AN217"/>
      <c r="AO217"/>
      <c r="AP217"/>
      <c r="AQ217"/>
      <c r="AR217"/>
      <c r="AS217"/>
    </row>
    <row r="218" spans="22:45">
      <c r="V218"/>
      <c r="W218"/>
      <c r="X218"/>
      <c r="Y218"/>
      <c r="Z218"/>
      <c r="AA218"/>
      <c r="AB218"/>
      <c r="AC218"/>
      <c r="AD218"/>
      <c r="AE218"/>
      <c r="AF218"/>
      <c r="AG218"/>
      <c r="AH218"/>
      <c r="AI218"/>
      <c r="AJ218"/>
      <c r="AK218"/>
      <c r="AL218"/>
      <c r="AM218"/>
      <c r="AN218"/>
      <c r="AO218"/>
      <c r="AP218"/>
      <c r="AQ218"/>
      <c r="AR218"/>
      <c r="AS218"/>
    </row>
    <row r="219" spans="22:45">
      <c r="V219"/>
      <c r="W219"/>
      <c r="X219"/>
      <c r="Y219"/>
      <c r="Z219"/>
      <c r="AA219"/>
      <c r="AB219"/>
      <c r="AC219"/>
      <c r="AD219"/>
      <c r="AE219"/>
      <c r="AF219"/>
      <c r="AG219"/>
      <c r="AH219"/>
      <c r="AI219"/>
      <c r="AJ219"/>
      <c r="AK219"/>
      <c r="AL219"/>
      <c r="AM219"/>
      <c r="AN219"/>
      <c r="AO219"/>
      <c r="AP219"/>
      <c r="AQ219"/>
      <c r="AR219"/>
      <c r="AS219"/>
    </row>
    <row r="220" spans="22:45">
      <c r="V220"/>
      <c r="W220"/>
      <c r="X220"/>
      <c r="Y220"/>
      <c r="Z220"/>
      <c r="AA220"/>
      <c r="AB220"/>
      <c r="AC220"/>
      <c r="AD220"/>
      <c r="AE220"/>
      <c r="AF220"/>
      <c r="AG220"/>
      <c r="AH220"/>
      <c r="AI220"/>
      <c r="AJ220"/>
      <c r="AK220"/>
      <c r="AL220"/>
      <c r="AM220"/>
      <c r="AN220"/>
      <c r="AO220"/>
      <c r="AP220"/>
      <c r="AQ220"/>
      <c r="AR220"/>
      <c r="AS220"/>
    </row>
    <row r="221" spans="22:45">
      <c r="V221"/>
      <c r="W221"/>
      <c r="X221"/>
      <c r="Y221"/>
      <c r="Z221"/>
      <c r="AA221"/>
      <c r="AB221"/>
      <c r="AC221"/>
      <c r="AD221"/>
      <c r="AE221"/>
      <c r="AF221"/>
      <c r="AG221"/>
      <c r="AH221"/>
      <c r="AI221"/>
      <c r="AJ221"/>
      <c r="AK221"/>
      <c r="AL221"/>
      <c r="AM221"/>
      <c r="AN221"/>
      <c r="AO221"/>
      <c r="AP221"/>
      <c r="AQ221"/>
      <c r="AR221"/>
      <c r="AS221"/>
    </row>
    <row r="222" spans="22:45">
      <c r="V222"/>
      <c r="W222"/>
      <c r="X222"/>
      <c r="Y222"/>
      <c r="Z222"/>
      <c r="AA222"/>
      <c r="AB222"/>
      <c r="AC222"/>
      <c r="AD222"/>
      <c r="AE222"/>
      <c r="AF222"/>
      <c r="AG222"/>
      <c r="AH222"/>
      <c r="AI222"/>
      <c r="AJ222"/>
      <c r="AK222"/>
      <c r="AL222"/>
      <c r="AM222"/>
      <c r="AN222"/>
      <c r="AO222"/>
      <c r="AP222"/>
      <c r="AQ222"/>
      <c r="AR222"/>
      <c r="AS222"/>
    </row>
    <row r="223" spans="22:45">
      <c r="V223"/>
      <c r="W223"/>
      <c r="X223"/>
      <c r="Y223"/>
      <c r="Z223"/>
      <c r="AA223"/>
      <c r="AB223"/>
      <c r="AC223"/>
      <c r="AD223"/>
      <c r="AE223"/>
      <c r="AF223"/>
      <c r="AG223"/>
      <c r="AH223"/>
      <c r="AI223"/>
      <c r="AJ223"/>
      <c r="AK223"/>
      <c r="AL223"/>
      <c r="AM223"/>
      <c r="AN223"/>
      <c r="AO223"/>
      <c r="AP223"/>
      <c r="AQ223"/>
      <c r="AR223"/>
      <c r="AS223"/>
    </row>
    <row r="224" spans="22:45">
      <c r="V224"/>
      <c r="W224"/>
      <c r="X224"/>
      <c r="Y224"/>
      <c r="Z224"/>
      <c r="AA224"/>
      <c r="AB224"/>
      <c r="AC224"/>
      <c r="AD224"/>
      <c r="AE224"/>
      <c r="AF224"/>
      <c r="AG224"/>
      <c r="AH224"/>
      <c r="AI224"/>
      <c r="AJ224"/>
      <c r="AK224"/>
      <c r="AL224"/>
      <c r="AM224"/>
      <c r="AN224"/>
      <c r="AO224"/>
      <c r="AP224"/>
      <c r="AQ224"/>
      <c r="AR224"/>
      <c r="AS224"/>
    </row>
    <row r="225" spans="22:45">
      <c r="V225"/>
      <c r="W225"/>
      <c r="X225"/>
      <c r="Y225"/>
      <c r="Z225"/>
      <c r="AA225"/>
      <c r="AB225"/>
      <c r="AC225"/>
      <c r="AD225"/>
      <c r="AE225"/>
      <c r="AF225"/>
      <c r="AG225"/>
      <c r="AH225"/>
      <c r="AI225"/>
      <c r="AJ225"/>
      <c r="AK225"/>
      <c r="AL225"/>
      <c r="AM225"/>
      <c r="AN225"/>
      <c r="AO225"/>
      <c r="AP225"/>
      <c r="AQ225"/>
      <c r="AR225"/>
      <c r="AS225"/>
    </row>
    <row r="226" spans="22:45">
      <c r="V226"/>
      <c r="W226"/>
      <c r="X226"/>
      <c r="Y226"/>
      <c r="Z226"/>
      <c r="AA226"/>
      <c r="AB226"/>
      <c r="AC226"/>
      <c r="AD226"/>
      <c r="AE226"/>
      <c r="AF226"/>
      <c r="AG226"/>
      <c r="AH226"/>
      <c r="AI226"/>
      <c r="AJ226"/>
      <c r="AK226"/>
      <c r="AL226"/>
      <c r="AM226"/>
      <c r="AN226"/>
      <c r="AO226"/>
      <c r="AP226"/>
      <c r="AQ226"/>
      <c r="AR226"/>
      <c r="AS226"/>
    </row>
    <row r="227" spans="22:45">
      <c r="V227"/>
      <c r="W227"/>
      <c r="X227"/>
      <c r="Y227"/>
      <c r="Z227"/>
      <c r="AA227"/>
      <c r="AB227"/>
      <c r="AC227"/>
      <c r="AD227"/>
      <c r="AE227"/>
      <c r="AF227"/>
      <c r="AG227"/>
      <c r="AH227"/>
      <c r="AI227"/>
      <c r="AJ227"/>
      <c r="AK227"/>
      <c r="AL227"/>
      <c r="AM227"/>
      <c r="AN227"/>
      <c r="AO227"/>
      <c r="AP227"/>
      <c r="AQ227"/>
      <c r="AR227"/>
      <c r="AS227"/>
    </row>
    <row r="228" spans="22:45">
      <c r="V228"/>
      <c r="W228"/>
      <c r="X228"/>
      <c r="Y228"/>
      <c r="Z228"/>
      <c r="AA228"/>
      <c r="AB228"/>
      <c r="AC228"/>
      <c r="AD228"/>
      <c r="AE228"/>
      <c r="AF228"/>
      <c r="AG228"/>
      <c r="AH228"/>
      <c r="AI228"/>
      <c r="AJ228"/>
      <c r="AK228"/>
      <c r="AL228"/>
      <c r="AM228"/>
      <c r="AN228"/>
      <c r="AO228"/>
      <c r="AP228"/>
      <c r="AQ228"/>
      <c r="AR228"/>
      <c r="AS228"/>
    </row>
    <row r="229" spans="22:45">
      <c r="V229"/>
      <c r="W229"/>
      <c r="X229"/>
      <c r="Y229"/>
      <c r="Z229"/>
      <c r="AA229"/>
      <c r="AB229"/>
      <c r="AC229"/>
      <c r="AD229"/>
      <c r="AE229"/>
      <c r="AF229"/>
      <c r="AG229"/>
      <c r="AH229"/>
      <c r="AI229"/>
      <c r="AJ229"/>
      <c r="AK229"/>
      <c r="AL229"/>
      <c r="AM229"/>
      <c r="AN229"/>
      <c r="AO229"/>
      <c r="AP229"/>
      <c r="AQ229"/>
      <c r="AR229"/>
      <c r="AS229"/>
    </row>
    <row r="230" spans="22:45">
      <c r="V230"/>
      <c r="W230"/>
      <c r="X230"/>
      <c r="Y230"/>
      <c r="Z230"/>
      <c r="AA230"/>
      <c r="AB230"/>
      <c r="AC230"/>
      <c r="AD230"/>
      <c r="AE230"/>
      <c r="AF230"/>
      <c r="AG230"/>
      <c r="AH230"/>
      <c r="AI230"/>
      <c r="AJ230"/>
      <c r="AK230"/>
      <c r="AL230"/>
      <c r="AM230"/>
      <c r="AN230"/>
      <c r="AO230"/>
      <c r="AP230"/>
      <c r="AQ230"/>
      <c r="AR230"/>
      <c r="AS230"/>
    </row>
    <row r="231" spans="22:45">
      <c r="V231"/>
      <c r="W231"/>
      <c r="X231"/>
      <c r="Y231"/>
      <c r="Z231"/>
      <c r="AA231"/>
      <c r="AB231"/>
      <c r="AC231"/>
      <c r="AD231"/>
      <c r="AE231"/>
      <c r="AF231"/>
      <c r="AG231"/>
      <c r="AH231"/>
      <c r="AI231"/>
      <c r="AJ231"/>
      <c r="AK231"/>
      <c r="AL231"/>
      <c r="AM231"/>
      <c r="AN231"/>
      <c r="AO231"/>
      <c r="AP231"/>
      <c r="AQ231"/>
      <c r="AR231"/>
      <c r="AS231"/>
    </row>
    <row r="232" spans="22:45">
      <c r="V232"/>
      <c r="W232"/>
      <c r="X232"/>
      <c r="Y232"/>
      <c r="Z232"/>
      <c r="AA232"/>
      <c r="AB232"/>
      <c r="AC232"/>
      <c r="AD232"/>
      <c r="AE232"/>
      <c r="AF232"/>
      <c r="AG232"/>
      <c r="AH232"/>
      <c r="AI232"/>
      <c r="AJ232"/>
      <c r="AK232"/>
      <c r="AL232"/>
      <c r="AM232"/>
      <c r="AN232"/>
      <c r="AO232"/>
      <c r="AP232"/>
      <c r="AQ232"/>
      <c r="AR232"/>
      <c r="AS232"/>
    </row>
    <row r="233" spans="22:45">
      <c r="V233"/>
      <c r="W233"/>
      <c r="X233"/>
      <c r="Y233"/>
      <c r="Z233"/>
      <c r="AA233"/>
      <c r="AB233"/>
      <c r="AC233"/>
      <c r="AD233"/>
      <c r="AE233"/>
      <c r="AF233"/>
      <c r="AG233"/>
      <c r="AH233"/>
      <c r="AI233"/>
      <c r="AJ233"/>
      <c r="AK233"/>
      <c r="AL233"/>
      <c r="AM233"/>
      <c r="AN233"/>
      <c r="AO233"/>
      <c r="AP233"/>
      <c r="AQ233"/>
      <c r="AR233"/>
      <c r="AS233"/>
    </row>
    <row r="234" spans="22:45">
      <c r="V234"/>
      <c r="W234"/>
      <c r="X234"/>
      <c r="Y234"/>
      <c r="Z234"/>
      <c r="AA234"/>
      <c r="AB234"/>
      <c r="AC234"/>
      <c r="AD234"/>
      <c r="AE234"/>
      <c r="AF234"/>
      <c r="AG234"/>
      <c r="AH234"/>
      <c r="AI234"/>
      <c r="AJ234"/>
      <c r="AK234"/>
      <c r="AL234"/>
      <c r="AM234"/>
      <c r="AN234"/>
      <c r="AO234"/>
      <c r="AP234"/>
      <c r="AQ234"/>
      <c r="AR234"/>
      <c r="AS234"/>
    </row>
    <row r="235" spans="22:45">
      <c r="V235"/>
      <c r="W235"/>
      <c r="X235"/>
      <c r="Y235"/>
      <c r="Z235"/>
      <c r="AA235"/>
      <c r="AB235"/>
      <c r="AC235"/>
      <c r="AD235"/>
      <c r="AE235"/>
      <c r="AF235"/>
      <c r="AG235"/>
      <c r="AH235"/>
      <c r="AI235"/>
      <c r="AJ235"/>
      <c r="AK235"/>
      <c r="AL235"/>
      <c r="AM235"/>
      <c r="AN235"/>
      <c r="AO235"/>
      <c r="AP235"/>
      <c r="AQ235"/>
      <c r="AR235"/>
      <c r="AS235"/>
    </row>
    <row r="236" spans="22:45">
      <c r="V236"/>
      <c r="W236"/>
      <c r="X236"/>
      <c r="Y236"/>
      <c r="Z236"/>
      <c r="AA236"/>
      <c r="AB236"/>
      <c r="AC236"/>
      <c r="AD236"/>
      <c r="AE236"/>
      <c r="AF236"/>
      <c r="AG236"/>
      <c r="AH236"/>
      <c r="AI236"/>
      <c r="AJ236"/>
      <c r="AK236"/>
      <c r="AL236"/>
      <c r="AM236"/>
      <c r="AN236"/>
      <c r="AO236"/>
      <c r="AP236"/>
      <c r="AQ236"/>
      <c r="AR236"/>
      <c r="AS236"/>
    </row>
    <row r="237" spans="22:45">
      <c r="V237"/>
      <c r="W237"/>
      <c r="X237"/>
      <c r="Y237"/>
      <c r="Z237"/>
      <c r="AA237"/>
      <c r="AB237"/>
      <c r="AC237"/>
      <c r="AD237"/>
      <c r="AE237"/>
      <c r="AF237"/>
      <c r="AG237"/>
      <c r="AH237"/>
      <c r="AI237"/>
      <c r="AJ237"/>
      <c r="AK237"/>
      <c r="AL237"/>
      <c r="AM237"/>
      <c r="AN237"/>
      <c r="AO237"/>
      <c r="AP237"/>
      <c r="AQ237"/>
      <c r="AR237"/>
      <c r="AS237"/>
    </row>
    <row r="238" spans="22:45">
      <c r="V238"/>
      <c r="W238"/>
      <c r="X238"/>
      <c r="Y238"/>
      <c r="Z238"/>
      <c r="AA238"/>
      <c r="AB238"/>
      <c r="AC238"/>
      <c r="AD238"/>
      <c r="AE238"/>
      <c r="AF238"/>
      <c r="AG238"/>
      <c r="AH238"/>
      <c r="AI238"/>
      <c r="AJ238"/>
      <c r="AK238"/>
      <c r="AL238"/>
      <c r="AM238"/>
      <c r="AN238"/>
      <c r="AO238"/>
      <c r="AP238"/>
      <c r="AQ238"/>
      <c r="AR238"/>
      <c r="AS238"/>
    </row>
    <row r="239" spans="22:45">
      <c r="V239"/>
      <c r="W239"/>
      <c r="X239"/>
      <c r="Y239"/>
      <c r="Z239"/>
      <c r="AA239"/>
      <c r="AB239"/>
      <c r="AC239"/>
      <c r="AD239"/>
      <c r="AE239"/>
      <c r="AF239"/>
      <c r="AG239"/>
      <c r="AH239"/>
      <c r="AI239"/>
      <c r="AJ239"/>
      <c r="AK239"/>
      <c r="AL239"/>
      <c r="AM239"/>
      <c r="AN239"/>
      <c r="AO239"/>
      <c r="AP239"/>
      <c r="AQ239"/>
      <c r="AR239"/>
      <c r="AS239"/>
    </row>
    <row r="240" spans="22:45">
      <c r="V240"/>
      <c r="W240"/>
      <c r="X240"/>
      <c r="Y240"/>
      <c r="Z240"/>
      <c r="AA240"/>
      <c r="AB240"/>
      <c r="AC240"/>
      <c r="AD240"/>
      <c r="AE240"/>
      <c r="AF240"/>
      <c r="AG240"/>
      <c r="AH240"/>
      <c r="AI240"/>
      <c r="AJ240"/>
      <c r="AK240"/>
      <c r="AL240"/>
      <c r="AM240"/>
      <c r="AN240"/>
      <c r="AO240"/>
      <c r="AP240"/>
      <c r="AQ240"/>
      <c r="AR240"/>
      <c r="AS240"/>
    </row>
    <row r="241" spans="22:45">
      <c r="V241"/>
      <c r="W241"/>
      <c r="X241"/>
      <c r="Y241"/>
      <c r="Z241"/>
      <c r="AA241"/>
      <c r="AB241"/>
      <c r="AC241"/>
      <c r="AD241"/>
      <c r="AE241"/>
      <c r="AF241"/>
      <c r="AG241"/>
      <c r="AH241"/>
      <c r="AI241"/>
      <c r="AJ241"/>
      <c r="AK241"/>
      <c r="AL241"/>
      <c r="AM241"/>
      <c r="AN241"/>
      <c r="AO241"/>
      <c r="AP241"/>
      <c r="AQ241"/>
      <c r="AR241"/>
      <c r="AS241"/>
    </row>
    <row r="242" spans="22:45">
      <c r="V242"/>
      <c r="W242"/>
      <c r="X242"/>
      <c r="Y242"/>
      <c r="Z242"/>
      <c r="AA242"/>
      <c r="AB242"/>
      <c r="AC242"/>
      <c r="AD242"/>
      <c r="AE242"/>
      <c r="AF242"/>
      <c r="AG242"/>
      <c r="AH242"/>
      <c r="AI242"/>
      <c r="AJ242"/>
      <c r="AK242"/>
      <c r="AL242"/>
      <c r="AM242"/>
      <c r="AN242"/>
      <c r="AO242"/>
      <c r="AP242"/>
      <c r="AQ242"/>
      <c r="AR242"/>
      <c r="AS242"/>
    </row>
    <row r="243" spans="22:45">
      <c r="V243"/>
      <c r="W243"/>
      <c r="X243"/>
      <c r="Y243"/>
      <c r="Z243"/>
      <c r="AA243"/>
      <c r="AB243"/>
      <c r="AC243"/>
      <c r="AD243"/>
      <c r="AE243"/>
      <c r="AF243"/>
      <c r="AG243"/>
      <c r="AH243"/>
      <c r="AI243"/>
      <c r="AJ243"/>
      <c r="AK243"/>
      <c r="AL243"/>
      <c r="AM243"/>
      <c r="AN243"/>
      <c r="AO243"/>
      <c r="AP243"/>
      <c r="AQ243"/>
      <c r="AR243"/>
      <c r="AS243"/>
    </row>
    <row r="244" spans="22:45">
      <c r="V244"/>
      <c r="W244"/>
      <c r="X244"/>
      <c r="Y244"/>
      <c r="Z244"/>
      <c r="AA244"/>
      <c r="AB244"/>
      <c r="AC244"/>
      <c r="AD244"/>
      <c r="AE244"/>
      <c r="AF244"/>
      <c r="AG244"/>
      <c r="AH244"/>
      <c r="AI244"/>
      <c r="AJ244"/>
      <c r="AK244"/>
      <c r="AL244"/>
      <c r="AM244"/>
      <c r="AN244"/>
      <c r="AO244"/>
      <c r="AP244"/>
      <c r="AQ244"/>
      <c r="AR244"/>
      <c r="AS244"/>
    </row>
    <row r="245" spans="22:45">
      <c r="V245"/>
      <c r="W245"/>
      <c r="X245"/>
      <c r="Y245"/>
      <c r="Z245"/>
      <c r="AA245"/>
      <c r="AB245"/>
      <c r="AC245"/>
      <c r="AD245"/>
      <c r="AE245"/>
      <c r="AF245"/>
      <c r="AG245"/>
      <c r="AH245"/>
      <c r="AI245"/>
      <c r="AJ245"/>
      <c r="AK245"/>
      <c r="AL245"/>
      <c r="AM245"/>
      <c r="AN245"/>
      <c r="AO245"/>
      <c r="AP245"/>
      <c r="AQ245"/>
      <c r="AR245"/>
      <c r="AS245"/>
    </row>
    <row r="246" spans="22:45">
      <c r="V246"/>
      <c r="W246"/>
      <c r="X246"/>
      <c r="Y246"/>
      <c r="Z246"/>
      <c r="AA246"/>
      <c r="AB246"/>
      <c r="AC246"/>
      <c r="AD246"/>
      <c r="AE246"/>
      <c r="AF246"/>
      <c r="AG246"/>
      <c r="AH246"/>
      <c r="AI246"/>
      <c r="AJ246"/>
      <c r="AK246"/>
      <c r="AL246"/>
      <c r="AM246"/>
      <c r="AN246"/>
      <c r="AO246"/>
      <c r="AP246"/>
      <c r="AQ246"/>
      <c r="AR246"/>
      <c r="AS246"/>
    </row>
    <row r="247" spans="22:45">
      <c r="V247"/>
      <c r="W247"/>
      <c r="X247"/>
      <c r="Y247"/>
      <c r="Z247"/>
      <c r="AA247"/>
      <c r="AB247"/>
      <c r="AC247"/>
      <c r="AD247"/>
      <c r="AE247"/>
      <c r="AF247"/>
      <c r="AG247"/>
      <c r="AH247"/>
      <c r="AI247"/>
      <c r="AJ247"/>
      <c r="AK247"/>
      <c r="AL247"/>
      <c r="AM247"/>
      <c r="AN247"/>
      <c r="AO247"/>
      <c r="AP247"/>
      <c r="AQ247"/>
      <c r="AR247"/>
      <c r="AS247"/>
    </row>
    <row r="248" spans="22:45">
      <c r="V248"/>
      <c r="W248"/>
      <c r="X248"/>
      <c r="Y248"/>
      <c r="Z248"/>
      <c r="AA248"/>
      <c r="AB248"/>
      <c r="AC248"/>
      <c r="AD248"/>
      <c r="AE248"/>
      <c r="AF248"/>
      <c r="AG248"/>
      <c r="AH248"/>
      <c r="AI248"/>
      <c r="AJ248"/>
      <c r="AK248"/>
      <c r="AL248"/>
      <c r="AM248"/>
      <c r="AN248"/>
      <c r="AO248"/>
      <c r="AP248"/>
      <c r="AQ248"/>
      <c r="AR248"/>
      <c r="AS248"/>
    </row>
    <row r="249" spans="22:45">
      <c r="V249"/>
      <c r="W249"/>
      <c r="X249"/>
      <c r="Y249"/>
      <c r="Z249"/>
      <c r="AA249"/>
      <c r="AB249"/>
      <c r="AC249"/>
      <c r="AD249"/>
      <c r="AE249"/>
      <c r="AF249"/>
      <c r="AG249"/>
      <c r="AH249"/>
      <c r="AI249"/>
      <c r="AJ249"/>
      <c r="AK249"/>
      <c r="AL249"/>
      <c r="AM249"/>
      <c r="AN249"/>
      <c r="AO249"/>
      <c r="AP249"/>
      <c r="AQ249"/>
      <c r="AR249"/>
      <c r="AS249"/>
    </row>
    <row r="250" spans="22:45">
      <c r="V250"/>
      <c r="W250"/>
      <c r="X250"/>
      <c r="Y250"/>
      <c r="Z250"/>
      <c r="AA250"/>
      <c r="AB250"/>
      <c r="AC250"/>
      <c r="AD250"/>
      <c r="AE250"/>
      <c r="AF250"/>
      <c r="AG250"/>
      <c r="AH250"/>
      <c r="AI250"/>
      <c r="AJ250"/>
      <c r="AK250"/>
      <c r="AL250"/>
      <c r="AM250"/>
      <c r="AN250"/>
      <c r="AO250"/>
      <c r="AP250"/>
      <c r="AQ250"/>
      <c r="AR250"/>
      <c r="AS250"/>
    </row>
    <row r="251" spans="22:45">
      <c r="V251"/>
      <c r="W251"/>
      <c r="X251"/>
      <c r="Y251"/>
      <c r="Z251"/>
      <c r="AA251"/>
      <c r="AB251"/>
      <c r="AC251"/>
      <c r="AD251"/>
      <c r="AE251"/>
      <c r="AF251"/>
      <c r="AG251"/>
      <c r="AH251"/>
      <c r="AI251"/>
      <c r="AJ251"/>
      <c r="AK251"/>
      <c r="AL251"/>
      <c r="AM251"/>
      <c r="AN251"/>
      <c r="AO251"/>
      <c r="AP251"/>
      <c r="AQ251"/>
      <c r="AR251"/>
      <c r="AS251"/>
    </row>
    <row r="252" spans="22:45">
      <c r="V252"/>
      <c r="W252"/>
      <c r="X252"/>
      <c r="Y252"/>
      <c r="Z252"/>
      <c r="AA252"/>
      <c r="AB252"/>
      <c r="AC252"/>
      <c r="AD252"/>
      <c r="AE252"/>
      <c r="AF252"/>
      <c r="AG252"/>
      <c r="AH252"/>
      <c r="AI252"/>
      <c r="AJ252"/>
      <c r="AK252"/>
      <c r="AL252"/>
      <c r="AM252"/>
      <c r="AN252"/>
      <c r="AO252"/>
      <c r="AP252"/>
      <c r="AQ252"/>
      <c r="AR252"/>
      <c r="AS252"/>
    </row>
    <row r="253" spans="22:45">
      <c r="V253"/>
      <c r="W253"/>
      <c r="X253"/>
      <c r="Y253"/>
      <c r="Z253"/>
      <c r="AA253"/>
      <c r="AB253"/>
      <c r="AC253"/>
      <c r="AD253"/>
      <c r="AE253"/>
      <c r="AF253"/>
      <c r="AG253"/>
      <c r="AH253"/>
      <c r="AI253"/>
      <c r="AJ253"/>
      <c r="AK253"/>
      <c r="AL253"/>
      <c r="AM253"/>
      <c r="AN253"/>
      <c r="AO253"/>
      <c r="AP253"/>
      <c r="AQ253"/>
      <c r="AR253"/>
      <c r="AS253"/>
    </row>
    <row r="254" spans="22:45">
      <c r="V254"/>
      <c r="W254"/>
      <c r="X254"/>
      <c r="Y254"/>
      <c r="Z254"/>
      <c r="AA254"/>
      <c r="AB254"/>
      <c r="AC254"/>
      <c r="AD254"/>
      <c r="AE254"/>
      <c r="AF254"/>
      <c r="AG254"/>
      <c r="AH254"/>
      <c r="AI254"/>
      <c r="AJ254"/>
      <c r="AK254"/>
      <c r="AL254"/>
      <c r="AM254"/>
      <c r="AN254"/>
      <c r="AO254"/>
      <c r="AP254"/>
      <c r="AQ254"/>
      <c r="AR254"/>
      <c r="AS254"/>
    </row>
    <row r="255" spans="22:45">
      <c r="V255"/>
      <c r="W255"/>
      <c r="X255"/>
      <c r="Y255"/>
      <c r="Z255"/>
      <c r="AA255"/>
      <c r="AB255"/>
      <c r="AC255"/>
      <c r="AD255"/>
      <c r="AE255"/>
      <c r="AF255"/>
      <c r="AG255"/>
      <c r="AH255"/>
      <c r="AI255"/>
      <c r="AJ255"/>
      <c r="AK255"/>
      <c r="AL255"/>
      <c r="AM255"/>
      <c r="AN255"/>
      <c r="AO255"/>
      <c r="AP255"/>
      <c r="AQ255"/>
      <c r="AR255"/>
      <c r="AS255"/>
    </row>
    <row r="256" spans="22:45">
      <c r="V256"/>
      <c r="W256"/>
      <c r="X256"/>
      <c r="Y256"/>
      <c r="Z256"/>
      <c r="AA256"/>
      <c r="AB256"/>
      <c r="AC256"/>
      <c r="AD256"/>
      <c r="AE256"/>
      <c r="AF256"/>
      <c r="AG256"/>
      <c r="AH256"/>
      <c r="AI256"/>
      <c r="AJ256"/>
      <c r="AK256"/>
      <c r="AL256"/>
      <c r="AM256"/>
      <c r="AN256"/>
      <c r="AO256"/>
      <c r="AP256"/>
      <c r="AQ256"/>
      <c r="AR256"/>
      <c r="AS256"/>
    </row>
    <row r="257" spans="22:45">
      <c r="V257"/>
      <c r="W257"/>
      <c r="X257"/>
      <c r="Y257"/>
      <c r="Z257"/>
      <c r="AA257"/>
      <c r="AB257"/>
      <c r="AC257"/>
      <c r="AD257"/>
      <c r="AE257"/>
      <c r="AF257"/>
      <c r="AG257"/>
      <c r="AH257"/>
      <c r="AI257"/>
      <c r="AJ257"/>
      <c r="AK257"/>
      <c r="AL257"/>
      <c r="AM257"/>
      <c r="AN257"/>
      <c r="AO257"/>
      <c r="AP257"/>
      <c r="AQ257"/>
      <c r="AR257"/>
      <c r="AS257"/>
    </row>
    <row r="258" spans="22:45">
      <c r="V258"/>
      <c r="W258"/>
      <c r="X258"/>
      <c r="Y258"/>
      <c r="Z258"/>
      <c r="AA258"/>
      <c r="AB258"/>
      <c r="AC258"/>
      <c r="AD258"/>
      <c r="AE258"/>
      <c r="AF258"/>
      <c r="AG258"/>
      <c r="AH258"/>
      <c r="AI258"/>
      <c r="AJ258"/>
      <c r="AK258"/>
      <c r="AL258"/>
      <c r="AM258"/>
      <c r="AN258"/>
      <c r="AO258"/>
      <c r="AP258"/>
      <c r="AQ258"/>
      <c r="AR258"/>
      <c r="AS258"/>
    </row>
    <row r="259" spans="22:45">
      <c r="V259"/>
      <c r="W259"/>
      <c r="X259"/>
      <c r="Y259"/>
      <c r="Z259"/>
      <c r="AA259"/>
      <c r="AB259"/>
      <c r="AC259"/>
      <c r="AD259"/>
      <c r="AE259"/>
      <c r="AF259"/>
      <c r="AG259"/>
      <c r="AH259"/>
      <c r="AI259"/>
      <c r="AJ259"/>
      <c r="AK259"/>
      <c r="AL259"/>
      <c r="AM259"/>
      <c r="AN259"/>
      <c r="AO259"/>
      <c r="AP259"/>
      <c r="AQ259"/>
      <c r="AR259"/>
      <c r="AS259"/>
    </row>
    <row r="260" spans="22:45">
      <c r="V260"/>
      <c r="W260"/>
      <c r="X260"/>
      <c r="Y260"/>
      <c r="Z260"/>
      <c r="AA260"/>
      <c r="AB260"/>
      <c r="AC260"/>
      <c r="AD260"/>
      <c r="AE260"/>
      <c r="AF260"/>
      <c r="AG260"/>
      <c r="AH260"/>
      <c r="AI260"/>
      <c r="AJ260"/>
      <c r="AK260"/>
      <c r="AL260"/>
      <c r="AM260"/>
      <c r="AN260"/>
      <c r="AO260"/>
      <c r="AP260"/>
      <c r="AQ260"/>
      <c r="AR260"/>
      <c r="AS260"/>
    </row>
    <row r="261" spans="22:45">
      <c r="V261"/>
      <c r="W261"/>
      <c r="X261"/>
      <c r="Y261"/>
      <c r="Z261"/>
      <c r="AA261"/>
      <c r="AB261"/>
      <c r="AC261"/>
      <c r="AD261"/>
      <c r="AE261"/>
      <c r="AF261"/>
      <c r="AG261"/>
      <c r="AH261"/>
      <c r="AI261"/>
      <c r="AJ261"/>
      <c r="AK261"/>
      <c r="AL261"/>
      <c r="AM261"/>
      <c r="AN261"/>
      <c r="AO261"/>
      <c r="AP261"/>
      <c r="AQ261"/>
      <c r="AR261"/>
      <c r="AS261"/>
    </row>
    <row r="262" spans="22:45">
      <c r="V262"/>
      <c r="W262"/>
      <c r="X262"/>
      <c r="Y262"/>
      <c r="Z262"/>
      <c r="AA262"/>
      <c r="AB262"/>
      <c r="AC262"/>
      <c r="AD262"/>
      <c r="AE262"/>
      <c r="AF262"/>
      <c r="AG262"/>
      <c r="AH262"/>
      <c r="AI262"/>
      <c r="AJ262"/>
      <c r="AK262"/>
      <c r="AL262"/>
      <c r="AM262"/>
      <c r="AN262"/>
      <c r="AO262"/>
      <c r="AP262"/>
      <c r="AQ262"/>
      <c r="AR262"/>
      <c r="AS262"/>
    </row>
    <row r="263" spans="22:45">
      <c r="V263"/>
      <c r="W263"/>
      <c r="X263"/>
      <c r="Y263"/>
      <c r="Z263"/>
      <c r="AA263"/>
      <c r="AB263"/>
      <c r="AC263"/>
      <c r="AD263"/>
      <c r="AE263"/>
      <c r="AF263"/>
      <c r="AG263"/>
      <c r="AH263"/>
      <c r="AI263"/>
      <c r="AJ263"/>
      <c r="AK263"/>
      <c r="AL263"/>
      <c r="AM263"/>
      <c r="AN263"/>
      <c r="AO263"/>
      <c r="AP263"/>
      <c r="AQ263"/>
      <c r="AR263"/>
      <c r="AS263"/>
    </row>
    <row r="264" spans="22:45">
      <c r="V264"/>
      <c r="W264"/>
      <c r="X264"/>
      <c r="Y264"/>
      <c r="Z264"/>
      <c r="AA264"/>
      <c r="AB264"/>
      <c r="AC264"/>
      <c r="AD264"/>
      <c r="AE264"/>
      <c r="AF264"/>
      <c r="AG264"/>
      <c r="AH264"/>
      <c r="AI264"/>
      <c r="AJ264"/>
      <c r="AK264"/>
      <c r="AL264"/>
      <c r="AM264"/>
      <c r="AN264"/>
      <c r="AO264"/>
      <c r="AP264"/>
      <c r="AQ264"/>
      <c r="AR264"/>
      <c r="AS264"/>
    </row>
    <row r="265" spans="22:45">
      <c r="V265"/>
      <c r="W265"/>
      <c r="X265"/>
      <c r="Y265"/>
      <c r="Z265"/>
      <c r="AA265"/>
      <c r="AB265"/>
      <c r="AC265"/>
      <c r="AD265"/>
      <c r="AE265"/>
      <c r="AF265"/>
      <c r="AG265"/>
      <c r="AH265"/>
      <c r="AI265"/>
      <c r="AJ265"/>
      <c r="AK265"/>
      <c r="AL265"/>
      <c r="AM265"/>
      <c r="AN265"/>
      <c r="AO265"/>
      <c r="AP265"/>
      <c r="AQ265"/>
      <c r="AR265"/>
      <c r="AS265"/>
    </row>
    <row r="266" spans="22:45">
      <c r="V266"/>
      <c r="W266"/>
      <c r="X266"/>
      <c r="Y266"/>
      <c r="Z266"/>
      <c r="AA266"/>
      <c r="AB266"/>
      <c r="AC266"/>
      <c r="AD266"/>
      <c r="AE266"/>
      <c r="AF266"/>
      <c r="AG266"/>
      <c r="AH266"/>
      <c r="AI266"/>
      <c r="AJ266"/>
      <c r="AK266"/>
      <c r="AL266"/>
      <c r="AM266"/>
      <c r="AN266"/>
      <c r="AO266"/>
      <c r="AP266"/>
      <c r="AQ266"/>
      <c r="AR266"/>
      <c r="AS266"/>
    </row>
    <row r="267" spans="22:45">
      <c r="V267"/>
      <c r="W267"/>
      <c r="X267"/>
      <c r="Y267"/>
      <c r="Z267"/>
      <c r="AA267"/>
      <c r="AB267"/>
      <c r="AC267"/>
      <c r="AD267"/>
      <c r="AE267"/>
      <c r="AF267"/>
      <c r="AG267"/>
      <c r="AH267"/>
      <c r="AI267"/>
      <c r="AJ267"/>
      <c r="AK267"/>
      <c r="AL267"/>
      <c r="AM267"/>
      <c r="AN267"/>
      <c r="AO267"/>
      <c r="AP267"/>
      <c r="AQ267"/>
      <c r="AR267"/>
      <c r="AS267"/>
    </row>
    <row r="268" spans="22:45">
      <c r="V268"/>
      <c r="W268"/>
      <c r="X268"/>
      <c r="Y268"/>
      <c r="Z268"/>
      <c r="AA268"/>
      <c r="AB268"/>
      <c r="AC268"/>
      <c r="AD268"/>
      <c r="AE268"/>
      <c r="AF268"/>
      <c r="AG268"/>
      <c r="AH268"/>
      <c r="AI268"/>
      <c r="AJ268"/>
      <c r="AK268"/>
      <c r="AL268"/>
      <c r="AM268"/>
      <c r="AN268"/>
      <c r="AO268"/>
      <c r="AP268"/>
      <c r="AQ268"/>
      <c r="AR268"/>
      <c r="AS268"/>
    </row>
    <row r="269" spans="22:45">
      <c r="V269"/>
      <c r="W269"/>
      <c r="X269"/>
      <c r="Y269"/>
      <c r="Z269"/>
      <c r="AA269"/>
      <c r="AB269"/>
      <c r="AC269"/>
      <c r="AD269"/>
      <c r="AE269"/>
      <c r="AF269"/>
      <c r="AG269"/>
      <c r="AH269"/>
      <c r="AI269"/>
      <c r="AJ269"/>
      <c r="AK269"/>
      <c r="AL269"/>
      <c r="AM269"/>
      <c r="AN269"/>
      <c r="AO269"/>
      <c r="AP269"/>
      <c r="AQ269"/>
      <c r="AR269"/>
      <c r="AS269"/>
    </row>
    <row r="270" spans="22:45">
      <c r="V270"/>
      <c r="W270"/>
      <c r="X270"/>
      <c r="Y270"/>
      <c r="Z270"/>
      <c r="AA270"/>
      <c r="AB270"/>
      <c r="AC270"/>
      <c r="AD270"/>
      <c r="AE270"/>
      <c r="AF270"/>
      <c r="AG270"/>
      <c r="AH270"/>
      <c r="AI270"/>
      <c r="AJ270"/>
      <c r="AK270"/>
      <c r="AL270"/>
      <c r="AM270"/>
      <c r="AN270"/>
      <c r="AO270"/>
      <c r="AP270"/>
      <c r="AQ270"/>
      <c r="AR270"/>
      <c r="AS270"/>
    </row>
    <row r="271" spans="22:45">
      <c r="V271"/>
      <c r="W271"/>
      <c r="X271"/>
      <c r="Y271"/>
      <c r="Z271"/>
      <c r="AA271"/>
      <c r="AB271"/>
      <c r="AC271"/>
      <c r="AD271"/>
      <c r="AE271"/>
      <c r="AF271"/>
      <c r="AG271"/>
      <c r="AH271"/>
      <c r="AI271"/>
      <c r="AJ271"/>
      <c r="AK271"/>
      <c r="AL271"/>
      <c r="AM271"/>
      <c r="AN271"/>
      <c r="AO271"/>
      <c r="AP271"/>
      <c r="AQ271"/>
      <c r="AR271"/>
      <c r="AS271"/>
    </row>
    <row r="272" spans="22:45">
      <c r="V272"/>
      <c r="W272"/>
      <c r="X272"/>
      <c r="Y272"/>
      <c r="Z272"/>
      <c r="AA272"/>
      <c r="AB272"/>
      <c r="AC272"/>
      <c r="AD272"/>
      <c r="AE272"/>
      <c r="AF272"/>
      <c r="AG272"/>
      <c r="AH272"/>
      <c r="AI272"/>
      <c r="AJ272"/>
      <c r="AK272"/>
      <c r="AL272"/>
      <c r="AM272"/>
      <c r="AN272"/>
      <c r="AO272"/>
      <c r="AP272"/>
      <c r="AQ272"/>
      <c r="AR272"/>
      <c r="AS272"/>
    </row>
    <row r="273" spans="22:45">
      <c r="V273"/>
      <c r="W273"/>
      <c r="X273"/>
      <c r="Y273"/>
      <c r="Z273"/>
      <c r="AA273"/>
      <c r="AB273"/>
      <c r="AC273"/>
      <c r="AD273"/>
      <c r="AE273"/>
      <c r="AF273"/>
      <c r="AG273"/>
      <c r="AH273"/>
      <c r="AI273"/>
      <c r="AJ273"/>
      <c r="AK273"/>
      <c r="AL273"/>
      <c r="AM273"/>
      <c r="AN273"/>
      <c r="AO273"/>
      <c r="AP273"/>
      <c r="AQ273"/>
      <c r="AR273"/>
      <c r="AS273"/>
    </row>
    <row r="274" spans="22:45">
      <c r="V274"/>
      <c r="W274"/>
      <c r="X274"/>
      <c r="Y274"/>
      <c r="Z274"/>
      <c r="AA274"/>
      <c r="AB274"/>
      <c r="AC274"/>
      <c r="AD274"/>
      <c r="AE274"/>
      <c r="AF274"/>
      <c r="AG274"/>
      <c r="AH274"/>
      <c r="AI274"/>
      <c r="AJ274"/>
      <c r="AK274"/>
      <c r="AL274"/>
      <c r="AM274"/>
      <c r="AN274"/>
      <c r="AO274"/>
      <c r="AP274"/>
      <c r="AQ274"/>
      <c r="AR274"/>
      <c r="AS274"/>
    </row>
    <row r="275" spans="22:45">
      <c r="V275"/>
      <c r="W275"/>
      <c r="X275"/>
      <c r="Y275"/>
      <c r="Z275"/>
      <c r="AA275"/>
      <c r="AB275"/>
      <c r="AC275"/>
      <c r="AD275"/>
      <c r="AE275"/>
      <c r="AF275"/>
      <c r="AG275"/>
      <c r="AH275"/>
      <c r="AI275"/>
      <c r="AJ275"/>
      <c r="AK275"/>
      <c r="AL275"/>
      <c r="AM275"/>
      <c r="AN275"/>
      <c r="AO275"/>
      <c r="AP275"/>
      <c r="AQ275"/>
      <c r="AR275"/>
      <c r="AS275"/>
    </row>
    <row r="276" spans="22:45">
      <c r="V276"/>
      <c r="W276"/>
      <c r="X276"/>
      <c r="Y276"/>
      <c r="Z276"/>
      <c r="AA276"/>
      <c r="AB276"/>
      <c r="AC276"/>
      <c r="AD276"/>
      <c r="AE276"/>
      <c r="AF276"/>
      <c r="AG276"/>
      <c r="AH276"/>
      <c r="AI276"/>
      <c r="AJ276"/>
      <c r="AK276"/>
      <c r="AL276"/>
      <c r="AM276"/>
      <c r="AN276"/>
      <c r="AO276"/>
      <c r="AP276"/>
      <c r="AQ276"/>
      <c r="AR276"/>
      <c r="AS276"/>
    </row>
    <row r="277" spans="22:45">
      <c r="V277"/>
      <c r="W277"/>
      <c r="X277"/>
      <c r="Y277"/>
      <c r="Z277"/>
      <c r="AA277"/>
      <c r="AB277"/>
      <c r="AC277"/>
      <c r="AD277"/>
      <c r="AE277"/>
      <c r="AF277"/>
      <c r="AG277"/>
      <c r="AH277"/>
      <c r="AI277"/>
      <c r="AJ277"/>
      <c r="AK277"/>
      <c r="AL277"/>
      <c r="AM277"/>
      <c r="AN277"/>
      <c r="AO277"/>
      <c r="AP277"/>
      <c r="AQ277"/>
      <c r="AR277"/>
      <c r="AS277"/>
    </row>
    <row r="278" spans="22:45">
      <c r="V278"/>
      <c r="W278"/>
      <c r="X278"/>
      <c r="Y278"/>
      <c r="Z278"/>
      <c r="AA278"/>
      <c r="AB278"/>
      <c r="AC278"/>
      <c r="AD278"/>
      <c r="AE278"/>
      <c r="AF278"/>
      <c r="AG278"/>
      <c r="AH278"/>
      <c r="AI278"/>
      <c r="AJ278"/>
      <c r="AK278"/>
      <c r="AL278"/>
      <c r="AM278"/>
      <c r="AN278"/>
      <c r="AO278"/>
      <c r="AP278"/>
      <c r="AQ278"/>
      <c r="AR278"/>
      <c r="AS278"/>
    </row>
    <row r="279" spans="22:45">
      <c r="V279"/>
      <c r="W279"/>
      <c r="X279"/>
      <c r="Y279"/>
      <c r="Z279"/>
      <c r="AA279"/>
      <c r="AB279"/>
      <c r="AC279"/>
      <c r="AD279"/>
      <c r="AE279"/>
      <c r="AF279"/>
      <c r="AG279"/>
      <c r="AH279"/>
      <c r="AI279"/>
      <c r="AJ279"/>
      <c r="AK279"/>
      <c r="AL279"/>
      <c r="AM279"/>
      <c r="AN279"/>
      <c r="AO279"/>
      <c r="AP279"/>
      <c r="AQ279"/>
      <c r="AR279"/>
      <c r="AS279"/>
    </row>
    <row r="280" spans="22:45">
      <c r="V280"/>
      <c r="W280"/>
      <c r="X280"/>
      <c r="Y280"/>
      <c r="Z280"/>
      <c r="AA280"/>
      <c r="AB280"/>
      <c r="AC280"/>
      <c r="AD280"/>
      <c r="AE280"/>
      <c r="AF280"/>
      <c r="AG280"/>
      <c r="AH280"/>
      <c r="AI280"/>
      <c r="AJ280"/>
      <c r="AK280"/>
      <c r="AL280"/>
      <c r="AM280"/>
      <c r="AN280"/>
      <c r="AO280"/>
      <c r="AP280"/>
      <c r="AQ280"/>
      <c r="AR280"/>
      <c r="AS280"/>
    </row>
    <row r="281" spans="22:45">
      <c r="V281"/>
      <c r="W281"/>
      <c r="X281"/>
      <c r="Y281"/>
      <c r="Z281"/>
      <c r="AA281"/>
      <c r="AB281"/>
      <c r="AC281"/>
      <c r="AD281"/>
      <c r="AE281"/>
      <c r="AF281"/>
      <c r="AG281"/>
      <c r="AH281"/>
      <c r="AI281"/>
      <c r="AJ281"/>
      <c r="AK281"/>
      <c r="AL281"/>
      <c r="AM281"/>
      <c r="AN281"/>
      <c r="AO281"/>
      <c r="AP281"/>
      <c r="AQ281"/>
      <c r="AR281"/>
      <c r="AS281"/>
    </row>
    <row r="282" spans="22:45">
      <c r="V282"/>
      <c r="W282"/>
      <c r="X282"/>
      <c r="Y282"/>
      <c r="Z282"/>
      <c r="AA282"/>
      <c r="AB282"/>
      <c r="AC282"/>
      <c r="AD282"/>
      <c r="AE282"/>
      <c r="AF282"/>
      <c r="AG282"/>
      <c r="AH282"/>
      <c r="AI282"/>
      <c r="AJ282"/>
      <c r="AK282"/>
      <c r="AL282"/>
      <c r="AM282"/>
      <c r="AN282"/>
      <c r="AO282"/>
      <c r="AP282"/>
      <c r="AQ282"/>
      <c r="AR282"/>
      <c r="AS282"/>
    </row>
    <row r="283" spans="22:45">
      <c r="V283"/>
      <c r="W283"/>
      <c r="X283"/>
      <c r="Y283"/>
      <c r="Z283"/>
      <c r="AA283"/>
      <c r="AB283"/>
      <c r="AC283"/>
      <c r="AD283"/>
      <c r="AE283"/>
      <c r="AF283"/>
      <c r="AG283"/>
      <c r="AH283"/>
      <c r="AI283"/>
      <c r="AJ283"/>
      <c r="AK283"/>
      <c r="AL283"/>
      <c r="AM283"/>
      <c r="AN283"/>
      <c r="AO283"/>
      <c r="AP283"/>
      <c r="AQ283"/>
      <c r="AR283"/>
      <c r="AS283"/>
    </row>
    <row r="284" spans="22:45">
      <c r="V284"/>
      <c r="W284"/>
      <c r="X284"/>
      <c r="Y284"/>
      <c r="Z284"/>
      <c r="AA284"/>
      <c r="AB284"/>
      <c r="AC284"/>
      <c r="AD284"/>
      <c r="AE284"/>
      <c r="AF284"/>
      <c r="AG284"/>
      <c r="AH284"/>
      <c r="AI284"/>
      <c r="AJ284"/>
      <c r="AK284"/>
      <c r="AL284"/>
      <c r="AM284"/>
      <c r="AN284"/>
      <c r="AO284"/>
      <c r="AP284"/>
      <c r="AQ284"/>
      <c r="AR284"/>
      <c r="AS284"/>
    </row>
    <row r="285" spans="22:45">
      <c r="V285"/>
      <c r="W285"/>
      <c r="X285"/>
      <c r="Y285"/>
      <c r="Z285"/>
      <c r="AA285"/>
      <c r="AB285"/>
      <c r="AC285"/>
      <c r="AD285"/>
      <c r="AE285"/>
      <c r="AF285"/>
      <c r="AG285"/>
      <c r="AH285"/>
      <c r="AI285"/>
      <c r="AJ285"/>
      <c r="AK285"/>
      <c r="AL285"/>
      <c r="AM285"/>
      <c r="AN285"/>
      <c r="AO285"/>
      <c r="AP285"/>
      <c r="AQ285"/>
      <c r="AR285"/>
      <c r="AS285"/>
    </row>
    <row r="286" spans="22:45">
      <c r="V286"/>
      <c r="W286"/>
      <c r="X286"/>
      <c r="Y286"/>
      <c r="Z286"/>
      <c r="AA286"/>
      <c r="AB286"/>
      <c r="AC286"/>
      <c r="AD286"/>
      <c r="AE286"/>
      <c r="AF286"/>
      <c r="AG286"/>
      <c r="AH286"/>
      <c r="AI286"/>
      <c r="AJ286"/>
      <c r="AK286"/>
      <c r="AL286"/>
      <c r="AM286"/>
      <c r="AN286"/>
      <c r="AO286"/>
      <c r="AP286"/>
      <c r="AQ286"/>
      <c r="AR286"/>
      <c r="AS286"/>
    </row>
    <row r="287" spans="22:45">
      <c r="V287"/>
      <c r="W287"/>
      <c r="X287"/>
      <c r="Y287"/>
      <c r="Z287"/>
      <c r="AA287"/>
      <c r="AB287"/>
      <c r="AC287"/>
      <c r="AD287"/>
      <c r="AE287"/>
      <c r="AF287"/>
      <c r="AG287"/>
      <c r="AH287"/>
      <c r="AI287"/>
      <c r="AJ287"/>
      <c r="AK287"/>
      <c r="AL287"/>
      <c r="AM287"/>
      <c r="AN287"/>
      <c r="AO287"/>
      <c r="AP287"/>
      <c r="AQ287"/>
      <c r="AR287"/>
      <c r="AS287"/>
    </row>
    <row r="288" spans="22:45">
      <c r="V288"/>
      <c r="W288"/>
      <c r="X288"/>
      <c r="Y288"/>
      <c r="Z288"/>
      <c r="AA288"/>
      <c r="AB288"/>
      <c r="AC288"/>
      <c r="AD288"/>
      <c r="AE288"/>
      <c r="AF288"/>
      <c r="AG288"/>
      <c r="AH288"/>
      <c r="AI288"/>
      <c r="AJ288"/>
      <c r="AK288"/>
      <c r="AL288"/>
      <c r="AM288"/>
      <c r="AN288"/>
      <c r="AO288"/>
      <c r="AP288"/>
      <c r="AQ288"/>
      <c r="AR288"/>
      <c r="AS288"/>
    </row>
    <row r="289" spans="22:45">
      <c r="V289"/>
      <c r="W289"/>
      <c r="X289"/>
      <c r="Y289"/>
      <c r="Z289"/>
      <c r="AA289"/>
      <c r="AB289"/>
      <c r="AC289"/>
      <c r="AD289"/>
      <c r="AE289"/>
      <c r="AF289"/>
      <c r="AG289"/>
      <c r="AH289"/>
      <c r="AI289"/>
      <c r="AJ289"/>
      <c r="AK289"/>
      <c r="AL289"/>
      <c r="AM289"/>
      <c r="AN289"/>
      <c r="AO289"/>
      <c r="AP289"/>
      <c r="AQ289"/>
      <c r="AR289"/>
      <c r="AS289"/>
    </row>
    <row r="290" spans="22:45">
      <c r="V290"/>
      <c r="W290"/>
      <c r="X290"/>
      <c r="Y290"/>
      <c r="Z290"/>
      <c r="AA290"/>
      <c r="AB290"/>
      <c r="AC290"/>
      <c r="AD290"/>
      <c r="AE290"/>
      <c r="AF290"/>
      <c r="AG290"/>
      <c r="AH290"/>
      <c r="AI290"/>
      <c r="AJ290"/>
      <c r="AK290"/>
      <c r="AL290"/>
      <c r="AM290"/>
      <c r="AN290"/>
      <c r="AO290"/>
      <c r="AP290"/>
      <c r="AQ290"/>
      <c r="AR290"/>
      <c r="AS290"/>
    </row>
    <row r="291" spans="22:45">
      <c r="V291"/>
      <c r="W291"/>
      <c r="X291"/>
      <c r="Y291"/>
      <c r="Z291"/>
      <c r="AA291"/>
      <c r="AB291"/>
      <c r="AC291"/>
      <c r="AD291"/>
      <c r="AE291"/>
      <c r="AF291"/>
      <c r="AG291"/>
      <c r="AH291"/>
      <c r="AI291"/>
      <c r="AJ291"/>
      <c r="AK291"/>
      <c r="AL291"/>
      <c r="AM291"/>
      <c r="AN291"/>
      <c r="AO291"/>
      <c r="AP291"/>
      <c r="AQ291"/>
      <c r="AR291"/>
      <c r="AS291"/>
    </row>
    <row r="292" spans="22:45">
      <c r="V292"/>
      <c r="W292"/>
      <c r="X292"/>
      <c r="Y292"/>
      <c r="Z292"/>
      <c r="AA292"/>
      <c r="AB292"/>
      <c r="AC292"/>
      <c r="AD292"/>
      <c r="AE292"/>
      <c r="AF292"/>
      <c r="AG292"/>
      <c r="AH292"/>
      <c r="AI292"/>
      <c r="AJ292"/>
      <c r="AK292"/>
      <c r="AL292"/>
      <c r="AM292"/>
      <c r="AN292"/>
      <c r="AO292"/>
      <c r="AP292"/>
      <c r="AQ292"/>
      <c r="AR292"/>
      <c r="AS292"/>
    </row>
    <row r="293" spans="22:45">
      <c r="V293"/>
      <c r="W293"/>
      <c r="X293"/>
      <c r="Y293"/>
      <c r="Z293"/>
      <c r="AA293"/>
      <c r="AB293"/>
      <c r="AC293"/>
      <c r="AD293"/>
      <c r="AE293"/>
      <c r="AF293"/>
      <c r="AG293"/>
      <c r="AH293"/>
      <c r="AI293"/>
      <c r="AJ293"/>
      <c r="AK293"/>
      <c r="AL293"/>
      <c r="AM293"/>
      <c r="AN293"/>
      <c r="AO293"/>
      <c r="AP293"/>
      <c r="AQ293"/>
      <c r="AR293"/>
      <c r="AS293"/>
    </row>
    <row r="294" spans="22:45">
      <c r="V294"/>
      <c r="W294"/>
      <c r="X294"/>
      <c r="Y294"/>
      <c r="Z294"/>
      <c r="AA294"/>
      <c r="AB294"/>
      <c r="AC294"/>
      <c r="AD294"/>
      <c r="AE294"/>
      <c r="AF294"/>
      <c r="AG294"/>
      <c r="AH294"/>
      <c r="AI294"/>
      <c r="AJ294"/>
      <c r="AK294"/>
      <c r="AL294"/>
      <c r="AM294"/>
      <c r="AN294"/>
      <c r="AO294"/>
      <c r="AP294"/>
      <c r="AQ294"/>
      <c r="AR294"/>
      <c r="AS294"/>
    </row>
    <row r="295" spans="22:45">
      <c r="V295"/>
      <c r="W295"/>
      <c r="X295"/>
      <c r="Y295"/>
      <c r="Z295"/>
      <c r="AA295"/>
      <c r="AB295"/>
      <c r="AC295"/>
      <c r="AD295"/>
      <c r="AE295"/>
      <c r="AF295"/>
      <c r="AG295"/>
      <c r="AH295"/>
      <c r="AI295"/>
      <c r="AJ295"/>
      <c r="AK295"/>
      <c r="AL295"/>
      <c r="AM295"/>
      <c r="AN295"/>
      <c r="AO295"/>
      <c r="AP295"/>
      <c r="AQ295"/>
      <c r="AR295"/>
      <c r="AS295"/>
    </row>
    <row r="296" spans="22:45">
      <c r="V296"/>
      <c r="W296"/>
      <c r="X296"/>
      <c r="Y296"/>
      <c r="Z296"/>
      <c r="AA296"/>
      <c r="AB296"/>
      <c r="AC296"/>
      <c r="AD296"/>
      <c r="AE296"/>
      <c r="AF296"/>
      <c r="AG296"/>
      <c r="AH296"/>
      <c r="AI296"/>
      <c r="AJ296"/>
      <c r="AK296"/>
      <c r="AL296"/>
      <c r="AM296"/>
      <c r="AN296"/>
      <c r="AO296"/>
      <c r="AP296"/>
      <c r="AQ296"/>
      <c r="AR296"/>
      <c r="AS296"/>
    </row>
    <row r="297" spans="22:45">
      <c r="V297"/>
      <c r="W297"/>
      <c r="X297"/>
      <c r="Y297"/>
      <c r="Z297"/>
      <c r="AA297"/>
      <c r="AB297"/>
      <c r="AC297"/>
      <c r="AD297"/>
      <c r="AE297"/>
      <c r="AF297"/>
      <c r="AG297"/>
      <c r="AH297"/>
      <c r="AI297"/>
      <c r="AJ297"/>
      <c r="AK297"/>
      <c r="AL297"/>
      <c r="AM297"/>
      <c r="AN297"/>
      <c r="AO297"/>
      <c r="AP297"/>
      <c r="AQ297"/>
      <c r="AR297"/>
      <c r="AS297"/>
    </row>
    <row r="298" spans="22:45">
      <c r="V298"/>
      <c r="W298"/>
      <c r="X298"/>
      <c r="Y298"/>
      <c r="Z298"/>
      <c r="AA298"/>
      <c r="AB298"/>
      <c r="AC298"/>
      <c r="AD298"/>
      <c r="AE298"/>
      <c r="AF298"/>
      <c r="AG298"/>
      <c r="AH298"/>
      <c r="AI298"/>
      <c r="AJ298"/>
      <c r="AK298"/>
      <c r="AL298"/>
      <c r="AM298"/>
      <c r="AN298"/>
      <c r="AO298"/>
      <c r="AP298"/>
      <c r="AQ298"/>
      <c r="AR298"/>
      <c r="AS298"/>
    </row>
    <row r="299" spans="22:45">
      <c r="V299"/>
      <c r="W299"/>
      <c r="X299"/>
      <c r="Y299"/>
      <c r="Z299"/>
      <c r="AA299"/>
      <c r="AB299"/>
      <c r="AC299"/>
      <c r="AD299"/>
      <c r="AE299"/>
      <c r="AF299"/>
      <c r="AG299"/>
      <c r="AH299"/>
      <c r="AI299"/>
      <c r="AJ299"/>
      <c r="AK299"/>
      <c r="AL299"/>
      <c r="AM299"/>
      <c r="AN299"/>
      <c r="AO299"/>
      <c r="AP299"/>
      <c r="AQ299"/>
      <c r="AR299"/>
      <c r="AS299"/>
    </row>
    <row r="300" spans="22:45">
      <c r="V300"/>
      <c r="W300"/>
      <c r="X300"/>
      <c r="Y300"/>
      <c r="Z300"/>
      <c r="AA300"/>
      <c r="AB300"/>
      <c r="AC300"/>
      <c r="AD300"/>
      <c r="AE300"/>
      <c r="AF300"/>
      <c r="AG300"/>
      <c r="AH300"/>
      <c r="AI300"/>
      <c r="AJ300"/>
      <c r="AK300"/>
      <c r="AL300"/>
      <c r="AM300"/>
      <c r="AN300"/>
      <c r="AO300"/>
      <c r="AP300"/>
      <c r="AQ300"/>
      <c r="AR300"/>
      <c r="AS300"/>
    </row>
    <row r="301" spans="22:45">
      <c r="V301"/>
      <c r="W301"/>
      <c r="X301"/>
      <c r="Y301"/>
      <c r="Z301"/>
      <c r="AA301"/>
      <c r="AB301"/>
      <c r="AC301"/>
      <c r="AD301"/>
      <c r="AE301"/>
      <c r="AF301"/>
      <c r="AG301"/>
      <c r="AH301"/>
      <c r="AI301"/>
      <c r="AJ301"/>
      <c r="AK301"/>
      <c r="AL301"/>
      <c r="AM301"/>
      <c r="AN301"/>
      <c r="AO301"/>
      <c r="AP301"/>
      <c r="AQ301"/>
      <c r="AR301"/>
      <c r="AS301"/>
    </row>
    <row r="302" spans="22:45">
      <c r="V302"/>
      <c r="W302"/>
      <c r="X302"/>
      <c r="Y302"/>
      <c r="Z302"/>
      <c r="AA302"/>
      <c r="AB302"/>
      <c r="AC302"/>
      <c r="AD302"/>
      <c r="AE302"/>
      <c r="AF302"/>
      <c r="AG302"/>
      <c r="AH302"/>
      <c r="AI302"/>
      <c r="AJ302"/>
      <c r="AK302"/>
      <c r="AL302"/>
      <c r="AM302"/>
      <c r="AN302"/>
      <c r="AO302"/>
      <c r="AP302"/>
      <c r="AQ302"/>
      <c r="AR302"/>
      <c r="AS302"/>
    </row>
  </sheetData>
  <mergeCells count="3">
    <mergeCell ref="A25:E25"/>
    <mergeCell ref="A15:A18"/>
    <mergeCell ref="A9:A14"/>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Content (Inhalt)</vt:lpstr>
      <vt:lpstr>1.3 Klima-Indikatoren</vt:lpstr>
      <vt:lpstr>1.5 Heiz- und Kühlbedarf</vt:lpstr>
      <vt:lpstr>1.6 Vergleich des Wärmebedarfs</vt:lpstr>
      <vt:lpstr>1.9 Verfügbare EE-Potenziale</vt:lpstr>
      <vt:lpstr>1.10 Abwärme aus konv. Quellen</vt:lpstr>
      <vt:lpstr>2.1 Projektion des Wärmedarfs</vt:lpstr>
      <vt:lpstr>2.2.1 Dez. Wärmebereitstellung</vt:lpstr>
      <vt:lpstr>2.2.2 Dez. Wärmebereitstellung</vt:lpstr>
      <vt:lpstr>2.2.3 Dez. Wärmebereitstellung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 Kowalska</dc:creator>
  <cp:lastModifiedBy>Giulia</cp:lastModifiedBy>
  <cp:lastPrinted>2020-05-06T16:12:05Z</cp:lastPrinted>
  <dcterms:created xsi:type="dcterms:W3CDTF">2020-03-27T13:18:30Z</dcterms:created>
  <dcterms:modified xsi:type="dcterms:W3CDTF">2020-05-07T15:22:39Z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0x010100B7AEB330F5AB5F43B244BD5EBF09EFCA</vt:lpwstr>
  </property>
</Properties>
</file>