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iulialucaj/Desktop/"/>
    </mc:Choice>
  </mc:AlternateContent>
  <xr:revisionPtr revIDLastSave="0" documentId="8_{ACC588D9-BB2C-D04F-BB72-AA6A742B2C13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5" i="3"/>
  <c r="I4" i="3"/>
  <c r="I3" i="3"/>
  <c r="I2" i="3"/>
  <c r="H13" i="3"/>
  <c r="H12" i="3"/>
  <c r="H11" i="3"/>
  <c r="H10" i="3"/>
  <c r="H9" i="3"/>
  <c r="H8" i="3"/>
  <c r="H5" i="3"/>
  <c r="H4" i="3"/>
  <c r="H3" i="3"/>
  <c r="H2" i="3"/>
  <c r="D2" i="2"/>
  <c r="D4" i="2"/>
  <c r="D3" i="2"/>
  <c r="D5" i="2"/>
  <c r="D6" i="2"/>
  <c r="D7" i="2"/>
  <c r="D8" i="2"/>
  <c r="E336" i="1"/>
  <c r="E3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<sst xmlns="http://schemas.openxmlformats.org/spreadsheetml/2006/main" count="807" uniqueCount="573">
  <si>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</si>
  <si>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</si>
  <si>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</si>
  <si>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</si>
  <si>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</si>
  <si>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</si>
  <si>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</si>
  <si>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</si>
  <si>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</si>
  <si>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</si>
  <si>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</si>
  <si>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</si>
  <si>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</si>
  <si>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</si>
  <si>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</si>
  <si>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</si>
  <si>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</si>
  <si>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</si>
  <si>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</si>
  <si>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</si>
  <si>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</si>
  <si>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</si>
  <si>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</si>
  <si>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</si>
  <si>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</si>
  <si>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</si>
  <si>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</si>
  <si>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</si>
  <si>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</si>
  <si>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</si>
  <si>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</si>
  <si>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</si>
  <si>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</si>
  <si>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</si>
  <si>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</si>
  <si>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</si>
  <si>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</si>
  <si>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</si>
  <si>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</si>
  <si>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</si>
  <si>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</si>
  <si>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</si>
  <si>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</si>
  <si>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</si>
  <si>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</si>
  <si>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</si>
  <si>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</si>
  <si>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</si>
  <si>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</si>
  <si>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</si>
  <si>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</si>
  <si>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</si>
  <si>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</si>
  <si>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</si>
  <si>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</si>
  <si>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</si>
  <si>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</si>
  <si>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</si>
  <si>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</si>
  <si>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</si>
  <si>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</si>
  <si>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</si>
  <si>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</si>
  <si>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</si>
  <si>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</si>
  <si>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</si>
  <si>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</si>
  <si>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</si>
  <si>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</si>
  <si>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</si>
  <si>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</si>
  <si>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</si>
  <si>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</si>
  <si>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</si>
  <si>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</si>
  <si>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</si>
  <si>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</si>
  <si>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</si>
  <si>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</si>
  <si>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</si>
  <si>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</si>
  <si>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</si>
  <si>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</si>
  <si>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</si>
  <si>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</si>
  <si>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</si>
  <si>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</si>
  <si>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</si>
  <si>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</si>
  <si>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</si>
  <si>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</si>
  <si>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</si>
  <si>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</si>
  <si>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</si>
  <si>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</si>
  <si>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</si>
  <si>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</si>
  <si>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</si>
  <si>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</si>
  <si>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</si>
  <si>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</si>
  <si>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</si>
  <si>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</si>
  <si>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</si>
  <si>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</si>
  <si>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</si>
  <si>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</si>
  <si>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</si>
  <si>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</si>
  <si>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</si>
  <si>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</si>
  <si>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</si>
  <si>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</si>
  <si>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</si>
  <si>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</si>
  <si>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</si>
  <si>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</si>
  <si>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</si>
  <si>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</si>
  <si>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</si>
  <si>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</si>
  <si>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</si>
  <si>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</si>
  <si>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</si>
  <si>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</si>
  <si>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</si>
  <si>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</si>
  <si>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</si>
  <si>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</si>
  <si>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</si>
  <si>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</si>
  <si>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</si>
  <si>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</si>
  <si>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</si>
  <si>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</si>
  <si>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</si>
  <si>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</si>
  <si>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</si>
  <si>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</si>
  <si>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</si>
  <si>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</si>
  <si>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</si>
  <si>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</si>
  <si>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</si>
  <si>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</si>
  <si>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</si>
  <si>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</si>
  <si>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</si>
  <si>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</si>
  <si>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</si>
  <si>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</si>
  <si>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</si>
  <si>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</si>
  <si>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</si>
  <si>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</si>
  <si>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</si>
  <si>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</si>
  <si>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</si>
  <si>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</si>
  <si>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</si>
  <si>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</si>
  <si>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</si>
  <si>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</si>
  <si>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</si>
  <si>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</si>
  <si>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</si>
  <si>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</si>
  <si>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</si>
  <si>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</si>
  <si>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</si>
  <si>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</si>
  <si>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</si>
  <si>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</si>
  <si>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</si>
  <si>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</si>
  <si>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</si>
  <si>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</si>
  <si>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</si>
  <si>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</si>
  <si>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</si>
  <si>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</si>
  <si>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</si>
  <si>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</si>
  <si>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</si>
  <si>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</si>
  <si>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</si>
  <si>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</si>
  <si>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</si>
  <si>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</si>
  <si>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</si>
  <si>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</si>
  <si>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</si>
  <si>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</si>
  <si>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</si>
  <si>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</si>
  <si>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</si>
  <si>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</si>
  <si>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</si>
  <si>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</si>
  <si>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</si>
  <si>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</si>
  <si>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</si>
  <si>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</si>
  <si>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</si>
  <si>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</si>
  <si>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</si>
  <si>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</si>
  <si>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</si>
  <si>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</si>
  <si>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</si>
  <si>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</si>
  <si>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</si>
  <si>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</si>
  <si>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</si>
  <si>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</si>
  <si>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</si>
  <si>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</si>
  <si>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</si>
  <si>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</si>
  <si>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</si>
  <si>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</si>
  <si>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</si>
  <si>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</si>
  <si>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</si>
  <si>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</si>
  <si>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</si>
  <si>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</si>
  <si>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</si>
  <si>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</si>
  <si>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</si>
  <si>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</si>
  <si>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</si>
  <si>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</si>
  <si>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</si>
  <si>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</si>
  <si>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</si>
  <si>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</si>
  <si>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</si>
  <si>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</si>
  <si>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</si>
  <si>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</si>
  <si>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</si>
  <si>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</si>
  <si>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</si>
  <si>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</si>
  <si>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</si>
  <si>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</si>
  <si>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</si>
  <si>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</si>
  <si>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</si>
  <si>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</si>
  <si>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</si>
  <si>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</si>
  <si>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</si>
  <si>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</si>
  <si>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</si>
  <si>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</si>
  <si>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</si>
  <si>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</si>
  <si>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</si>
  <si>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</si>
  <si>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</si>
  <si>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</si>
  <si>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</si>
  <si>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</si>
  <si>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</si>
  <si>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</si>
  <si>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</si>
  <si>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</si>
  <si>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</si>
  <si>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</si>
  <si>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</si>
  <si>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</si>
  <si>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</si>
  <si>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</si>
  <si>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</si>
  <si>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</si>
  <si>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</si>
  <si>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</si>
  <si>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</si>
  <si>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</si>
  <si>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</si>
  <si>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</si>
  <si>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</si>
  <si>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</si>
  <si>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</si>
  <si>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</si>
  <si>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</si>
  <si>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</si>
  <si>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</si>
  <si>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</si>
  <si>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</si>
  <si>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</si>
  <si>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</si>
  <si>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</si>
  <si>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</si>
  <si>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</si>
  <si>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</si>
  <si>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</si>
  <si>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</si>
  <si>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</si>
  <si>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</si>
  <si>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</si>
  <si>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</si>
  <si>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</si>
  <si>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</si>
  <si>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</si>
  <si>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</si>
  <si>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</si>
  <si>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</si>
  <si>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</si>
  <si>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</si>
  <si>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</si>
  <si>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</si>
  <si>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</si>
  <si>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</si>
  <si>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</si>
  <si>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</si>
  <si>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</si>
  <si>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</si>
  <si>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</si>
  <si>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</si>
  <si>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</si>
  <si>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</si>
  <si>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</si>
  <si>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</si>
  <si>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</si>
  <si>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</si>
  <si>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</si>
  <si>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</si>
  <si>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</si>
  <si>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</si>
  <si>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</si>
  <si>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</si>
  <si>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</si>
  <si>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</si>
  <si>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</si>
  <si>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</si>
  <si>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</si>
  <si>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</si>
  <si>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</si>
  <si>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</si>
  <si>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</si>
  <si>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</si>
  <si>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</si>
  <si>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</si>
  <si>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</si>
  <si>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</si>
  <si>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</si>
  <si>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</si>
  <si>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</si>
  <si>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</si>
  <si>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</si>
  <si>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</si>
  <si>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</si>
  <si>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</si>
  <si>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</si>
  <si>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</si>
  <si>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</si>
  <si>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</si>
  <si>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</si>
  <si>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</si>
  <si>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</si>
  <si>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</si>
  <si>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</si>
  <si>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</si>
  <si>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</si>
  <si>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</si>
  <si>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</si>
  <si>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</si>
  <si>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</si>
  <si>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</si>
  <si>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</si>
  <si>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</si>
  <si>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</si>
  <si>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</si>
  <si>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</si>
  <si>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</si>
  <si>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</si>
  <si>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</si>
  <si>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</si>
  <si>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</si>
  <si>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</si>
  <si>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</si>
  <si>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</si>
  <si>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</si>
  <si>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</si>
  <si>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</si>
  <si>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</si>
  <si>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</si>
  <si>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</si>
  <si>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</si>
  <si>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</si>
  <si>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</si>
  <si>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</si>
  <si>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</si>
  <si>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</si>
  <si>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</si>
  <si>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</si>
  <si>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</si>
  <si>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</si>
  <si>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</si>
  <si>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</si>
  <si>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</si>
  <si>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</si>
  <si>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</si>
  <si>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</si>
  <si>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</si>
  <si>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</si>
  <si>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</si>
  <si>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</si>
  <si>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</si>
  <si>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</si>
  <si>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</si>
  <si>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</si>
  <si>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</si>
  <si>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</si>
  <si>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</si>
  <si>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</si>
  <si>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</si>
  <si>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</si>
  <si>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</si>
  <si>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</si>
  <si>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</si>
  <si>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</si>
  <si>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</si>
  <si>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</si>
  <si>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</si>
  <si>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</si>
  <si>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</si>
  <si>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</si>
  <si>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</si>
  <si>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</si>
  <si>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</si>
  <si>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</si>
  <si>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</si>
  <si>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</si>
  <si>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</si>
  <si>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</si>
  <si>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</si>
  <si>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</si>
  <si>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</si>
  <si>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</si>
  <si>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</si>
  <si>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</si>
  <si>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</si>
  <si>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</si>
  <si>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</si>
  <si>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</si>
  <si>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</si>
  <si>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</si>
  <si>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</si>
  <si>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</si>
  <si>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</si>
  <si>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</si>
  <si>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</si>
  <si>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</si>
  <si>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</si>
  <si>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</si>
  <si>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</si>
  <si>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</si>
  <si>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</si>
  <si>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</si>
  <si>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</si>
  <si>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</si>
  <si>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</si>
  <si>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</si>
  <si>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</si>
  <si>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</si>
  <si>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</si>
  <si>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</si>
  <si>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</si>
  <si>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</si>
  <si>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</si>
  <si>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</si>
  <si>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</si>
  <si>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</si>
  <si>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</si>
  <si>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</si>
  <si>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</si>
  <si>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</si>
  <si>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</si>
  <si>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</si>
  <si>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</si>
  <si>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</si>
  <si>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</si>
  <si>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</si>
  <si>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</si>
  <si>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</si>
  <si>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</si>
  <si>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</si>
  <si>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</si>
  <si>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</si>
  <si>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</si>
  <si>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</si>
  <si>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</si>
  <si>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</si>
  <si>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</si>
  <si>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</si>
  <si>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</si>
  <si>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</si>
  <si>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</si>
  <si>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</si>
  <si>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</si>
  <si>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</si>
  <si>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</si>
  <si>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</si>
  <si>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</si>
  <si>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</si>
  <si>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</si>
  <si>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</si>
  <si>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</si>
  <si>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</si>
  <si>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</si>
  <si>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</si>
  <si>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</si>
  <si>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</si>
  <si>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</si>
  <si>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</si>
  <si>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</si>
  <si>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</si>
  <si>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</si>
  <si>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</si>
  <si>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</si>
  <si>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</si>
  <si>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</si>
  <si>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</si>
  <si>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</si>
  <si>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</si>
  <si>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</si>
  <si>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</si>
  <si>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</si>
  <si>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</si>
  <si>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</si>
  <si>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</si>
  <si>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</si>
  <si>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</si>
  <si>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</si>
  <si>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</si>
  <si>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</si>
  <si>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</si>
  <si>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</si>
  <si>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</si>
  <si>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</si>
  <si>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</si>
  <si>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</si>
  <si>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</si>
  <si>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</si>
  <si>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</si>
  <si>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</si>
  <si>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</si>
  <si>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</si>
  <si>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</si>
  <si>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</si>
  <si>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</si>
  <si>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</si>
  <si>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</si>
  <si>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</si>
  <si>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</si>
  <si>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</si>
  <si>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</si>
  <si>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</si>
  <si>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</si>
  <si>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</si>
  <si>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</si>
  <si>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</si>
  <si>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</si>
  <si>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</si>
  <si>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</si>
  <si>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abbigliamento</t>
  </si>
  <si>
    <t>alimentari</t>
  </si>
  <si>
    <t>personale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</si>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</sst>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_-* #,##0.00\ [$€-410]_-;\-* #,##0.00\ [$€-410]_-;_-* &quot;-&quot;??\ [$€-410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44" fontId="0" fillId="0" borderId="0" xfId="1" applyFont="1"/>
    <xf numFmtId="168" fontId="0" fillId="0" borderId="0" xfId="1" applyNumberFormat="1" applyFont="1"/>
  </cellXfs>
  <cellStyles count="2">
    <cellStyle name="Normale" xfId="0" builtinId="0"/>
    <cellStyle name="Valuta" xfId="1" builtinId="4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301128E8-2CA8-E645-A17A-E402B3244773}" name="Colonna1" dataDxfId="0">
      <calculatedColumnFormula>IF(B1&lt;40,"respinto",IF(B1&lt;60,"sufficiente",IF(B1=70,"buono")))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F332" sqref="F332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17.3984375" customWidth="1"/>
    <col min="5" max="5" width="74.3984375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C2/(1+20%)*20%</f>
        <v>46833.333333333343</v>
      </c>
      <c r="E2" s="4" t="str">
        <f>A2 &amp;" "&amp;B2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C3/(1+20%)*20%</f>
        <v>53833.333333333343</v>
      </c>
      <c r="E3" s="4" t="str">
        <f t="shared" ref="E3:E66" si="1">A3 &amp;" "&amp;B3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57333.333333333343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60166.666666666679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86833.333333333343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87833.333333333343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104333.33333333334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109333.33333333336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184666.66666666669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219333.33333333337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453166.66666666674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27833.333333333339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33666.666666666672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43166.666666666672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44833.333333333343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45166.666666666672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48666.666666666672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48833.333333333343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51166.666666666672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73333.333333333343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81166.666666666686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94333.333333333343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133666.66666666669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11666.666666666668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17333.333333333336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21166.666666666672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29833.333333333339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40833.333333333343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41833.333333333343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42833.333333333343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44833.333333333343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52333.333333333343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54166.666666666679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57833.333333333343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79333.333333333343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247833.33333333337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16833.333333333336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6333.3333333333339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22833.333333333336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C67/(1+20%)*20%</f>
        <v>83500</v>
      </c>
      <c r="E67" s="4" t="str">
        <f t="shared" ref="E67:E130" si="3">A67 &amp;" "&amp;B67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71333.333333333343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5666.6666666666679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3333.3333333333339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3833.3333333333339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16333.333333333336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41833.333333333343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2333.3333333333335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43166.666666666672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92666.666666666686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79333.333333333343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92666.666666666686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115833.33333333336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213166.66666666672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5833.3333333333339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29166.666666666672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45333.333333333343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48333.333333333343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98166.666666666686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123833.33333333336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45166.666666666672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105333.33333333336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666.66666666666674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833.33333333333348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6833.3333333333348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122833.33333333336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151666.66666666669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40166.666666666672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18833.333333333336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20166.666666666672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26666.666666666672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102333.33333333334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5666.6666666666679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5833.3333333333339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12833.333333333336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123666.66666666669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129666.66666666669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147166.66666666669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152166.66666666669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8666.6666666666679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C131/(1+20%)*20%</f>
        <v>16166.66666666667</v>
      </c>
      <c r="E131" s="4" t="str">
        <f t="shared" ref="E131:E194" si="5">A131 &amp;" "&amp;B131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21833.333333333336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28166.666666666672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31666.666666666672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31833.333333333339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36666.666666666672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41666.666666666672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42833.333333333343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46333.333333333343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46666.666666666672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50833.333333333343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55833.333333333343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116833.33333333336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14833.333333333336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32666.666666666672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54833.333333333343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49166.666666666672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3166.666666666667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4333.3333333333339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41666.666666666672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63666.666666666679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87333.333333333343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126166.66666666669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174166.66666666669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261333.33333333337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26333.333333333339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43333.333333333343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32166.666666666672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52333.333333333343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173333.33333333337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1333.3333333333335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1666.666666666667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1833.3333333333337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1666.666666666667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4333.3333333333339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3666.6666666666674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4333.3333333333339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7666.6666666666679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6166.6666666666679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6166.6666666666679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C195/(1+20%)*20%</f>
        <v>1833.3333333333337</v>
      </c>
      <c r="E195" s="4" t="str">
        <f t="shared" ref="E195:E258" si="7">A195 &amp;" "&amp;B195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7666.6666666666679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3166.666666666667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2166.666666666667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4333.3333333333339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4333.3333333333339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3333.3333333333339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8166.6666666666679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11333.333333333336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25166.666666666672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51666.666666666672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45166.666666666672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76333.333333333343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666.66666666666674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20833.333333333336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16333.333333333336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23333.333333333336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833.33333333333348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1333.3333333333335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1833.3333333333337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3833.3333333333339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27833.333333333339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15833.333333333336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10166.666666666668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164166.66666666669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49333.333333333343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114166.66666666669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189666.66666666669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222333.33333333337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43166.666666666672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107666.66666666669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43166.666666666672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43166.666666666672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45666.666666666672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197833.33333333337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138666.66666666669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C259/(1+20%)*20%</f>
        <v>37833.333333333336</v>
      </c>
      <c r="E259" s="4" t="str">
        <f t="shared" ref="E259:E322" si="9">A259 &amp;" "&amp;B259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16333.333333333336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198333.33333333337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401166.66666666674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170166.66666666669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107666.66666666669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43166.666666666672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32166.666666666672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302333.33333333337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32166.666666666672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105333.33333333336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159166.66666666669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187666.66666666669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107666.66666666669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210833.33333333337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42666.666666666672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61833.333333333343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261833.33333333337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261833.33333333337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452666.66666666674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106666.66666666669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68833.333333333343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60166.666666666679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90666.666666666686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175666.66666666669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80333.333333333343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120333.33333333336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44833.333333333343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61833.333333333343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90166.666666666686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107333.33333333336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120333.33333333336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242833.33333333337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14166.66666666667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25333.333333333336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13666.66666666667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C323/(1+20%)*20%</f>
        <v>13333.333333333336</v>
      </c>
      <c r="E323" s="4" t="str">
        <f t="shared" ref="E323:E337" si="11">A323 &amp;" "&amp;B323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49666.666666666672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79666.666666666686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104333.33333333334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126166.66666666669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G6" sqref="G6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/>
      <c r="D2" s="8" t="str">
        <f>IF(B2=40,"respinto",IF(B2&lt;60,"sufficiente",IF(B2=70,"buono")))</f>
        <v>respinto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/>
      <c r="D3" t="str">
        <f>IF(B3&lt;40,"respinto",IF(B3=60,"sufficiente",IF(B3=70,"buono")))</f>
        <v>sufficiente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/>
      <c r="D4" t="str">
        <f>IF(B4&lt;40,"respinto",IF(B4=60,"sufficiente",IF(B4=70,"buono")))</f>
        <v>sufficiente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/>
      <c r="D5" t="str">
        <f t="shared" ref="D1:D8" si="0">IF(B5&lt;40,"respinto",IF(B5&lt;60,"sufficiente",IF(B5=70,"buono")))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/>
      <c r="D6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/>
      <c r="D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/>
      <c r="D8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K16" sqref="K16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3.59765625" customWidth="1"/>
    <col min="8" max="8" width="8.796875" customWidth="1"/>
    <col min="9" max="9" width="14.796875" bestFit="1" customWidth="1"/>
    <col min="10" max="24" width="8.796875" customWidth="1"/>
  </cols>
  <sheetData>
    <row r="1" spans="1:24" ht="13.5" customHeight="1" x14ac:dyDescent="0.2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5" t="s">
        <v>569</v>
      </c>
      <c r="H2">
        <f>COUNTIF(C:C, "Abbigliamento")</f>
        <v>11</v>
      </c>
      <c r="I2" s="17">
        <f>SUMIF(C:C,"abbigliamento",D:D)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5" t="s">
        <v>570</v>
      </c>
      <c r="H3">
        <f>COUNTIF(C:C,"Alimentari")</f>
        <v>5</v>
      </c>
      <c r="I3" s="17">
        <f>SUMIF(C:C,"alimentari",D:D)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5" t="s">
        <v>571</v>
      </c>
      <c r="H4">
        <f>COUNTIF(C:C,"personale")</f>
        <v>4</v>
      </c>
      <c r="I4" s="17">
        <f>SUMIF(C:C,"personale",D:D)</f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5" t="s">
        <v>572</v>
      </c>
      <c r="H5">
        <f>COUNTIF(C:C,"hardware")</f>
        <v>4</v>
      </c>
      <c r="I5" s="17">
        <f>SUMIF(C:C,"hardware",D:D)</f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5" t="s">
        <v>501</v>
      </c>
      <c r="H8">
        <f>COUNTIF(B:B,"H&amp;B")</f>
        <v>2</v>
      </c>
      <c r="I8" s="16">
        <f>SUMIF(B:B,"H&amp;B",D:D)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5" t="s">
        <v>507</v>
      </c>
      <c r="H9">
        <f>COUNTIF(B:B,"Allstate")</f>
        <v>1</v>
      </c>
      <c r="I9" s="16">
        <f>SUMIF(B:B,"Allstate",D:D)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5" t="s">
        <v>509</v>
      </c>
      <c r="H10">
        <f>COUNTIF(B:B,"Canon USA")</f>
        <v>1</v>
      </c>
      <c r="I10" s="16">
        <f>SUMIF(B:B,"Canon USA",D:D)</f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5" t="s">
        <v>511</v>
      </c>
      <c r="H11">
        <f>COUNTIF(B:B,"america online")</f>
        <v>1</v>
      </c>
      <c r="I11" s="16">
        <f>SUMIF(B:B,"America online",D:D)</f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5" t="s">
        <v>525</v>
      </c>
      <c r="H12">
        <f>COUNTIF(B:B,"biobottoms")</f>
        <v>4</v>
      </c>
      <c r="I12" s="16">
        <f>SUMIF(B:B,"biobottoms",D:D)</f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5" t="s">
        <v>528</v>
      </c>
      <c r="H13">
        <f>COUNTIF(B:B,"epcot center")</f>
        <v>2</v>
      </c>
      <c r="I13" s="16">
        <f>SUMIF(B:B,"epcot center",D:D)</f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giulia lucaj</cp:lastModifiedBy>
  <dcterms:created xsi:type="dcterms:W3CDTF">2005-04-12T12:35:30Z</dcterms:created>
  <dcterms:modified xsi:type="dcterms:W3CDTF">2025-02-16T19:19:56Z</dcterms:modified>
</cp:coreProperties>
</file>