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FACULTAD\4° Año\Simulacion\Trabajos Practicos\TP1\exel\"/>
    </mc:Choice>
  </mc:AlternateContent>
  <xr:revisionPtr revIDLastSave="0" documentId="13_ncr:1_{464B3F97-CA83-4096-A7DE-70D642408FC5}" xr6:coauthVersionLast="46" xr6:coauthVersionMax="46" xr10:uidLastSave="{00000000-0000-0000-0000-000000000000}"/>
  <bookViews>
    <workbookView xWindow="22935" yWindow="7800" windowWidth="11220" windowHeight="10140" xr2:uid="{00000000-000D-0000-FFFF-FFFF00000000}"/>
  </bookViews>
  <sheets>
    <sheet name="Chi - Cuadrado" sheetId="1" r:id="rId1"/>
    <sheet name="Kolmogorov-Smirnov(KS)" sheetId="2" r:id="rId2"/>
  </sheets>
  <definedNames>
    <definedName name="int" localSheetId="0">'Chi - Cuadrado'!$E$18</definedName>
    <definedName name="int" localSheetId="1">'Kolmogorov-Smirnov(KS)'!$E$17</definedName>
    <definedName name="muestra" localSheetId="0">'Chi - Cuadrado'!$E$16</definedName>
    <definedName name="muestra" localSheetId="1">'Kolmogorov-Smirnov(KS)'!$E$15</definedName>
    <definedName name="n_Chi" localSheetId="0">'Chi - Cuadrado'!$E$16</definedName>
    <definedName name="nKS" localSheetId="1">'Kolmogorov-Smirnov(KS)'!$E$15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4" i="1"/>
  <c r="H4" i="1" s="1"/>
  <c r="I4" i="1" s="1"/>
  <c r="E18" i="1"/>
  <c r="F4" i="1" a="1"/>
  <c r="F5" i="1" s="1"/>
  <c r="I8" i="2"/>
  <c r="G5" i="2"/>
  <c r="G6" i="2"/>
  <c r="G7" i="2"/>
  <c r="G8" i="2"/>
  <c r="G9" i="2"/>
  <c r="I9" i="2" s="1"/>
  <c r="G10" i="2"/>
  <c r="I10" i="2" s="1"/>
  <c r="G11" i="2"/>
  <c r="I11" i="2" s="1"/>
  <c r="G12" i="2"/>
  <c r="I12" i="2" s="1"/>
  <c r="G13" i="2"/>
  <c r="I13" i="2" s="1"/>
  <c r="G4" i="2"/>
  <c r="E17" i="2"/>
  <c r="F4" i="2" a="1"/>
  <c r="F4" i="2" s="1"/>
  <c r="F12" i="1" l="1"/>
  <c r="H12" i="1" s="1"/>
  <c r="F4" i="1"/>
  <c r="F11" i="1"/>
  <c r="H11" i="1" s="1"/>
  <c r="F10" i="1"/>
  <c r="H10" i="1" s="1"/>
  <c r="F9" i="1"/>
  <c r="H9" i="1" s="1"/>
  <c r="F8" i="1"/>
  <c r="F7" i="1"/>
  <c r="F6" i="1"/>
  <c r="F13" i="1"/>
  <c r="H13" i="1" s="1"/>
  <c r="H5" i="1"/>
  <c r="F5" i="2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13" i="2"/>
  <c r="H13" i="2" s="1"/>
  <c r="F12" i="2"/>
  <c r="H12" i="2" s="1"/>
  <c r="I6" i="2"/>
  <c r="I5" i="2"/>
  <c r="I4" i="2"/>
  <c r="K4" i="2" s="1"/>
  <c r="I7" i="2"/>
  <c r="H4" i="2"/>
  <c r="J4" i="2" s="1"/>
  <c r="H5" i="2"/>
  <c r="H7" i="1" l="1"/>
  <c r="H6" i="1"/>
  <c r="I5" i="1"/>
  <c r="H8" i="1"/>
  <c r="L4" i="2"/>
  <c r="M4" i="2" s="1"/>
  <c r="K5" i="2"/>
  <c r="K6" i="2" s="1"/>
  <c r="K7" i="2" s="1"/>
  <c r="K8" i="2" s="1"/>
  <c r="K9" i="2" s="1"/>
  <c r="K10" i="2" s="1"/>
  <c r="K11" i="2" s="1"/>
  <c r="K12" i="2" s="1"/>
  <c r="K13" i="2" s="1"/>
  <c r="J5" i="2"/>
  <c r="L5" i="2" s="1"/>
  <c r="M5" i="2" s="1"/>
  <c r="I6" i="1" l="1"/>
  <c r="I7" i="1" s="1"/>
  <c r="I8" i="1" s="1"/>
  <c r="I9" i="1" s="1"/>
  <c r="I10" i="1" s="1"/>
  <c r="I11" i="1" s="1"/>
  <c r="I12" i="1" s="1"/>
  <c r="I13" i="1" s="1"/>
  <c r="J6" i="2"/>
  <c r="L6" i="2" l="1"/>
  <c r="M6" i="2" s="1"/>
  <c r="J7" i="2"/>
  <c r="J8" i="2" s="1"/>
  <c r="L8" i="2" l="1"/>
  <c r="J9" i="2"/>
  <c r="L7" i="2"/>
  <c r="M7" i="2" s="1"/>
  <c r="L9" i="2" l="1"/>
  <c r="J10" i="2"/>
  <c r="M8" i="2"/>
  <c r="J11" i="2" l="1"/>
  <c r="L10" i="2"/>
  <c r="M9" i="2"/>
  <c r="M10" i="2" l="1"/>
  <c r="L11" i="2"/>
  <c r="M11" i="2" s="1"/>
  <c r="J12" i="2"/>
  <c r="L12" i="2" l="1"/>
  <c r="M12" i="2" s="1"/>
  <c r="J13" i="2"/>
  <c r="L13" i="2" s="1"/>
  <c r="M13" i="2" s="1"/>
</calcChain>
</file>

<file path=xl/sharedStrings.xml><?xml version="1.0" encoding="utf-8"?>
<sst xmlns="http://schemas.openxmlformats.org/spreadsheetml/2006/main" count="28" uniqueCount="20">
  <si>
    <t>Serie</t>
  </si>
  <si>
    <t>Desde</t>
  </si>
  <si>
    <t>Hasta</t>
  </si>
  <si>
    <t>fo</t>
  </si>
  <si>
    <t>fe</t>
  </si>
  <si>
    <t>C</t>
  </si>
  <si>
    <t>C(AC)</t>
  </si>
  <si>
    <t>Calc</t>
  </si>
  <si>
    <t>muestra</t>
  </si>
  <si>
    <t>TAB</t>
  </si>
  <si>
    <t>Po</t>
  </si>
  <si>
    <t>Pe</t>
  </si>
  <si>
    <t>Po(AC)</t>
  </si>
  <si>
    <t>Pe(AC)</t>
  </si>
  <si>
    <t>|Po(AC)-Pe(AC)|</t>
  </si>
  <si>
    <t>Max</t>
  </si>
  <si>
    <t>Como Calc &lt; Tab no se rechaza la Hipotesis</t>
  </si>
  <si>
    <t>Intervalos</t>
  </si>
  <si>
    <t>intervalos</t>
  </si>
  <si>
    <t>Como Calc &lt; Tabla no se rechaza la Hipotesis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</si>
</sst>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E+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6161"/>
        <bgColor indexed="64"/>
      </patternFill>
    </fill>
    <fill>
      <patternFill patternType="solid">
        <fgColor rgb="FFFA767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165" fontId="0" fillId="3" borderId="1" xfId="0" applyNumberFormat="1" applyFill="1" applyBorder="1"/>
    <xf numFmtId="0" fontId="0" fillId="5" borderId="2" xfId="0" applyFill="1" applyBorder="1"/>
    <xf numFmtId="1" fontId="0" fillId="6" borderId="3" xfId="0" applyNumberFormat="1" applyFill="1" applyBorder="1"/>
    <xf numFmtId="0" fontId="0" fillId="7" borderId="5" xfId="0" applyFill="1" applyBorder="1" applyAlignment="1">
      <alignment horizontal="center" vertical="center"/>
    </xf>
    <xf numFmtId="0" fontId="0" fillId="8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2" fontId="0" fillId="3" borderId="11" xfId="0" applyNumberFormat="1" applyFill="1" applyBorder="1"/>
    <xf numFmtId="0" fontId="0" fillId="3" borderId="12" xfId="0" applyFill="1" applyBorder="1"/>
    <xf numFmtId="0" fontId="0" fillId="3" borderId="4" xfId="0" applyFill="1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4" fontId="0" fillId="3" borderId="15" xfId="0" applyNumberFormat="1" applyFill="1" applyBorder="1"/>
    <xf numFmtId="164" fontId="0" fillId="3" borderId="11" xfId="0" applyNumberFormat="1" applyFill="1" applyBorder="1"/>
    <xf numFmtId="166" fontId="0" fillId="3" borderId="4" xfId="0" applyNumberFormat="1" applyFill="1" applyBorder="1"/>
    <xf numFmtId="0" fontId="0" fillId="4" borderId="0" xfId="0" applyFill="1"/>
    <xf numFmtId="165" fontId="0" fillId="8" borderId="11" xfId="0" applyNumberFormat="1" applyFill="1" applyBorder="1" applyAlignment="1">
      <alignment horizontal="center"/>
    </xf>
    <xf numFmtId="165" fontId="0" fillId="8" borderId="14" xfId="0" applyNumberFormat="1" applyFill="1" applyBorder="1" applyAlignment="1">
      <alignment horizontal="center"/>
    </xf>
    <xf numFmtId="165" fontId="0" fillId="3" borderId="10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FA7676"/>
      <color rgb="FFFFFFFF"/>
      <color rgb="FFF9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Lineal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 - Cuadrado'!$F$4:$F$13</c:f>
              <c:numCache>
                <c:formatCode>General</c:formatCode>
                <c:ptCount val="10"/>
                <c:pt idx="0">
                  <c:v>16</c:v>
                </c:pt>
                <c:pt idx="1">
                  <c:v>9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8</c:v>
                </c:pt>
                <c:pt idx="6">
                  <c:v>5</c:v>
                </c:pt>
                <c:pt idx="7">
                  <c:v>10</c:v>
                </c:pt>
                <c:pt idx="8">
                  <c:v>11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A-4F67-9464-893B52B9A20F}"/>
            </c:ext>
          </c:extLst>
        </c:ser>
        <c:ser>
          <c:idx val="2"/>
          <c:order val="1"/>
          <c:tx>
            <c:v>Multiplicativo</c:v>
          </c:tx>
          <c:spPr>
            <a:solidFill>
              <a:srgbClr val="FF3F3F"/>
            </a:solidFill>
            <a:ln>
              <a:noFill/>
            </a:ln>
            <a:effectLst/>
          </c:spPr>
          <c:invertIfNegative val="0"/>
          <c:val>
            <c:numRef>
              <c:f>'Kolmogorov-Smirnov(KS)'!$F$4:$F$13</c:f>
              <c:numCache>
                <c:formatCode>General</c:formatCode>
                <c:ptCount val="10"/>
                <c:pt idx="0">
                  <c:v>10</c:v>
                </c:pt>
                <c:pt idx="1">
                  <c:v>13</c:v>
                </c:pt>
                <c:pt idx="2">
                  <c:v>9</c:v>
                </c:pt>
                <c:pt idx="3">
                  <c:v>8</c:v>
                </c:pt>
                <c:pt idx="4">
                  <c:v>13</c:v>
                </c:pt>
                <c:pt idx="5">
                  <c:v>8</c:v>
                </c:pt>
                <c:pt idx="6">
                  <c:v>8</c:v>
                </c:pt>
                <c:pt idx="7">
                  <c:v>14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4A-4F67-9464-893B52B9A20F}"/>
            </c:ext>
          </c:extLst>
        </c:ser>
        <c:ser>
          <c:idx val="1"/>
          <c:order val="2"/>
          <c:tx>
            <c:v>esperada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'Kolmogorov-Smirnov(KS)'!$G$4:$G$13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4A-4F67-9464-893B52B9A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439056"/>
        <c:axId val="220452368"/>
      </c:barChart>
      <c:catAx>
        <c:axId val="2204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intervalos</a:t>
                </a:r>
              </a:p>
            </c:rich>
          </c:tx>
          <c:layout>
            <c:manualLayout>
              <c:xMode val="edge"/>
              <c:yMode val="edge"/>
              <c:x val="0.36507633420822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0452368"/>
        <c:crosses val="autoZero"/>
        <c:auto val="1"/>
        <c:lblAlgn val="ctr"/>
        <c:lblOffset val="100"/>
        <c:noMultiLvlLbl val="0"/>
      </c:catAx>
      <c:valAx>
        <c:axId val="2204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Numeros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0439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Lineal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 - Cuadrado'!$F$4:$F$13</c:f>
              <c:numCache>
                <c:formatCode>General</c:formatCode>
                <c:ptCount val="10"/>
                <c:pt idx="0">
                  <c:v>16</c:v>
                </c:pt>
                <c:pt idx="1">
                  <c:v>9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8</c:v>
                </c:pt>
                <c:pt idx="6">
                  <c:v>5</c:v>
                </c:pt>
                <c:pt idx="7">
                  <c:v>10</c:v>
                </c:pt>
                <c:pt idx="8">
                  <c:v>11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C-4CC7-A1BD-B68B8715D911}"/>
            </c:ext>
          </c:extLst>
        </c:ser>
        <c:ser>
          <c:idx val="2"/>
          <c:order val="1"/>
          <c:tx>
            <c:v>Multiplicativo</c:v>
          </c:tx>
          <c:spPr>
            <a:solidFill>
              <a:srgbClr val="FF3F3F"/>
            </a:solidFill>
            <a:ln>
              <a:noFill/>
            </a:ln>
            <a:effectLst/>
          </c:spPr>
          <c:invertIfNegative val="0"/>
          <c:val>
            <c:numRef>
              <c:f>'Kolmogorov-Smirnov(KS)'!$F$4:$F$13</c:f>
              <c:numCache>
                <c:formatCode>General</c:formatCode>
                <c:ptCount val="10"/>
                <c:pt idx="0">
                  <c:v>10</c:v>
                </c:pt>
                <c:pt idx="1">
                  <c:v>13</c:v>
                </c:pt>
                <c:pt idx="2">
                  <c:v>9</c:v>
                </c:pt>
                <c:pt idx="3">
                  <c:v>8</c:v>
                </c:pt>
                <c:pt idx="4">
                  <c:v>13</c:v>
                </c:pt>
                <c:pt idx="5">
                  <c:v>8</c:v>
                </c:pt>
                <c:pt idx="6">
                  <c:v>8</c:v>
                </c:pt>
                <c:pt idx="7">
                  <c:v>14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7C-4CC7-A1BD-B68B8715D911}"/>
            </c:ext>
          </c:extLst>
        </c:ser>
        <c:ser>
          <c:idx val="1"/>
          <c:order val="2"/>
          <c:tx>
            <c:v>esperada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'Kolmogorov-Smirnov(KS)'!$G$4:$G$13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7C-4CC7-A1BD-B68B8715D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439056"/>
        <c:axId val="220452368"/>
      </c:barChart>
      <c:catAx>
        <c:axId val="2204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intervalos</a:t>
                </a:r>
              </a:p>
            </c:rich>
          </c:tx>
          <c:layout>
            <c:manualLayout>
              <c:xMode val="edge"/>
              <c:yMode val="edge"/>
              <c:x val="0.36507633420822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0452368"/>
        <c:crosses val="autoZero"/>
        <c:auto val="1"/>
        <c:lblAlgn val="ctr"/>
        <c:lblOffset val="100"/>
        <c:noMultiLvlLbl val="0"/>
      </c:catAx>
      <c:valAx>
        <c:axId val="2204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Numeros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0439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18317</xdr:colOff>
      <xdr:row>19</xdr:row>
      <xdr:rowOff>28575</xdr:rowOff>
    </xdr:from>
    <xdr:to>
      <xdr:col>10</xdr:col>
      <xdr:colOff>9525</xdr:colOff>
      <xdr:row>35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BE0A40-5F77-428A-8184-0EA7FEA5E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9</xdr:col>
      <xdr:colOff>686533</xdr:colOff>
      <xdr:row>35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EE3AFE-D3C7-4792-A463-255BA2634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tabSelected="1" topLeftCell="C1" zoomScaleNormal="100" workbookViewId="0">
      <selection activeCell="K16" sqref="K16"/>
    </sheetView>
  </sheetViews>
  <sheetFormatPr baseColWidth="10" defaultColWidth="9.140625" defaultRowHeight="15" x14ac:dyDescent="0.25"/>
  <cols>
    <col min="1" max="12" width="11.28515625" customWidth="1"/>
  </cols>
  <sheetData>
    <row r="1" spans="2:10" ht="15.75" thickBot="1" x14ac:dyDescent="0.3"/>
    <row r="2" spans="2:10" x14ac:dyDescent="0.25">
      <c r="B2" s="7" t="s">
        <v>0</v>
      </c>
      <c r="C2" s="1"/>
      <c r="D2" s="9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6</v>
      </c>
    </row>
    <row r="3" spans="2:10" x14ac:dyDescent="0.25">
      <c r="B3" s="8"/>
      <c r="D3" s="12"/>
      <c r="E3" s="2"/>
      <c r="F3" s="2"/>
      <c r="G3" s="2"/>
      <c r="H3" s="2"/>
      <c r="I3" s="13"/>
    </row>
    <row r="4" spans="2:10" x14ac:dyDescent="0.25">
      <c r="B4" s="8">
        <v>1.12E-2</v>
      </c>
      <c r="D4" s="27">
        <v>0</v>
      </c>
      <c r="E4" s="3">
        <v>0.1</v>
      </c>
      <c r="F4" s="2">
        <f t="array" ref="F4:F13">FREQUENCY(B4:B103,E4:E13)</f>
        <v>16</v>
      </c>
      <c r="G4" s="2">
        <f>n_Chi/int</f>
        <v>10</v>
      </c>
      <c r="H4" s="3">
        <f>(F4-G4)^2/G4</f>
        <v>3.6</v>
      </c>
      <c r="I4" s="15">
        <f>H4+I3</f>
        <v>3.6</v>
      </c>
    </row>
    <row r="5" spans="2:10" x14ac:dyDescent="0.25">
      <c r="B5" s="8">
        <v>0.19900000000000001</v>
      </c>
      <c r="D5" s="27">
        <v>0.10009999999999999</v>
      </c>
      <c r="E5" s="3">
        <v>0.2</v>
      </c>
      <c r="F5" s="2">
        <v>9</v>
      </c>
      <c r="G5" s="2">
        <f>n_Chi/int</f>
        <v>10</v>
      </c>
      <c r="H5" s="3">
        <f t="shared" ref="H5:H8" si="0">(F5-G5)^2/G5</f>
        <v>0.1</v>
      </c>
      <c r="I5" s="15">
        <f>H5+I4</f>
        <v>3.7</v>
      </c>
    </row>
    <row r="6" spans="2:10" x14ac:dyDescent="0.25">
      <c r="B6" s="8">
        <v>0.3916</v>
      </c>
      <c r="D6" s="27">
        <v>0.2001</v>
      </c>
      <c r="E6" s="3">
        <v>0.3</v>
      </c>
      <c r="F6" s="2">
        <v>5</v>
      </c>
      <c r="G6" s="2">
        <f>n_Chi/int</f>
        <v>10</v>
      </c>
      <c r="H6" s="3">
        <f t="shared" si="0"/>
        <v>2.5</v>
      </c>
      <c r="I6" s="15">
        <f t="shared" ref="I6:I7" si="1">H6+I5</f>
        <v>6.2</v>
      </c>
    </row>
    <row r="7" spans="2:10" x14ac:dyDescent="0.25">
      <c r="B7" s="8">
        <v>0.66579999999999995</v>
      </c>
      <c r="D7" s="27">
        <v>0.30009999999999998</v>
      </c>
      <c r="E7" s="3">
        <v>0.4</v>
      </c>
      <c r="F7" s="2">
        <v>10</v>
      </c>
      <c r="G7" s="2">
        <f>n_Chi/int</f>
        <v>10</v>
      </c>
      <c r="H7" s="3">
        <f t="shared" si="0"/>
        <v>0</v>
      </c>
      <c r="I7" s="15">
        <f t="shared" si="1"/>
        <v>6.2</v>
      </c>
    </row>
    <row r="8" spans="2:10" x14ac:dyDescent="0.25">
      <c r="B8" s="8">
        <v>0.32719999999999999</v>
      </c>
      <c r="D8" s="27">
        <v>0.40010000000000001</v>
      </c>
      <c r="E8" s="3">
        <v>0.5</v>
      </c>
      <c r="F8" s="2">
        <v>11</v>
      </c>
      <c r="G8" s="2">
        <f>n_Chi/int</f>
        <v>10</v>
      </c>
      <c r="H8" s="3">
        <f t="shared" si="0"/>
        <v>0.1</v>
      </c>
      <c r="I8" s="15">
        <f>H8+I7</f>
        <v>6.3</v>
      </c>
    </row>
    <row r="9" spans="2:10" x14ac:dyDescent="0.25">
      <c r="B9" s="8">
        <v>0.57099999999999995</v>
      </c>
      <c r="D9" s="27">
        <v>0.50009999999999999</v>
      </c>
      <c r="E9" s="3">
        <v>0.6</v>
      </c>
      <c r="F9" s="2">
        <v>8</v>
      </c>
      <c r="G9" s="2">
        <f>n_Chi/int</f>
        <v>10</v>
      </c>
      <c r="H9" s="3">
        <f t="shared" ref="H9:H13" si="2">(F9-G9)^2/G9</f>
        <v>0.4</v>
      </c>
      <c r="I9" s="15">
        <f t="shared" ref="I9:I13" si="3">H9+I8</f>
        <v>6.7</v>
      </c>
    </row>
    <row r="10" spans="2:10" x14ac:dyDescent="0.25">
      <c r="B10" s="8">
        <v>0.71560000000000001</v>
      </c>
      <c r="D10" s="27">
        <v>0.60009999999999997</v>
      </c>
      <c r="E10" s="3">
        <v>0.7</v>
      </c>
      <c r="F10" s="2">
        <v>5</v>
      </c>
      <c r="G10" s="2">
        <f>n_Chi/int</f>
        <v>10</v>
      </c>
      <c r="H10" s="3">
        <f t="shared" si="2"/>
        <v>2.5</v>
      </c>
      <c r="I10" s="15">
        <f t="shared" si="3"/>
        <v>9.1999999999999993</v>
      </c>
    </row>
    <row r="11" spans="2:10" x14ac:dyDescent="0.25">
      <c r="B11" s="8">
        <v>0.17380000000000001</v>
      </c>
      <c r="D11" s="27">
        <v>0.70009999999999994</v>
      </c>
      <c r="E11" s="3">
        <v>0.8</v>
      </c>
      <c r="F11" s="2">
        <v>10</v>
      </c>
      <c r="G11" s="2">
        <f>n_Chi/int</f>
        <v>10</v>
      </c>
      <c r="H11" s="3">
        <f t="shared" si="2"/>
        <v>0</v>
      </c>
      <c r="I11" s="15">
        <f t="shared" si="3"/>
        <v>9.1999999999999993</v>
      </c>
    </row>
    <row r="12" spans="2:10" x14ac:dyDescent="0.25">
      <c r="B12" s="8">
        <v>0.96319999999999995</v>
      </c>
      <c r="D12" s="27">
        <v>0.80010000000000003</v>
      </c>
      <c r="E12" s="3">
        <v>0.9</v>
      </c>
      <c r="F12" s="2">
        <v>11</v>
      </c>
      <c r="G12" s="2">
        <f>n_Chi/int</f>
        <v>10</v>
      </c>
      <c r="H12" s="3">
        <f t="shared" si="2"/>
        <v>0.1</v>
      </c>
      <c r="I12" s="15">
        <f t="shared" si="3"/>
        <v>9.2999999999999989</v>
      </c>
    </row>
    <row r="13" spans="2:10" x14ac:dyDescent="0.25">
      <c r="B13" s="8">
        <v>0.38300000000000001</v>
      </c>
      <c r="D13" s="27">
        <v>0.90010000000000001</v>
      </c>
      <c r="E13" s="3">
        <v>1</v>
      </c>
      <c r="F13" s="2">
        <v>15</v>
      </c>
      <c r="G13" s="2">
        <f>n_Chi/int</f>
        <v>10</v>
      </c>
      <c r="H13" s="3">
        <f t="shared" si="2"/>
        <v>2.5</v>
      </c>
      <c r="I13" s="15">
        <f t="shared" si="3"/>
        <v>11.799999999999999</v>
      </c>
      <c r="J13" t="s">
        <v>7</v>
      </c>
    </row>
    <row r="14" spans="2:10" x14ac:dyDescent="0.25">
      <c r="B14" s="8">
        <v>0.51959999999999995</v>
      </c>
      <c r="I14">
        <v>947</v>
      </c>
      <c r="J14" t="s">
        <v>9</v>
      </c>
    </row>
    <row r="15" spans="2:10" ht="15.75" thickBot="1" x14ac:dyDescent="0.3">
      <c r="B15" s="8">
        <v>0.84179999999999999</v>
      </c>
    </row>
    <row r="16" spans="2:10" ht="15.75" thickBot="1" x14ac:dyDescent="0.3">
      <c r="B16" s="8">
        <v>0.31919999999999998</v>
      </c>
      <c r="D16" s="5" t="s">
        <v>8</v>
      </c>
      <c r="E16" s="6">
        <v>100</v>
      </c>
      <c r="G16" s="30" t="s">
        <v>16</v>
      </c>
      <c r="H16" s="30"/>
      <c r="I16" s="30"/>
    </row>
    <row r="17" spans="2:9" ht="15.75" thickBot="1" x14ac:dyDescent="0.3">
      <c r="B17" s="8">
        <v>0.435</v>
      </c>
      <c r="G17" s="30"/>
      <c r="H17" s="30"/>
      <c r="I17" s="30"/>
    </row>
    <row r="18" spans="2:9" ht="15.75" thickBot="1" x14ac:dyDescent="0.3">
      <c r="B18" s="8">
        <v>0.40360000000000001</v>
      </c>
      <c r="D18" s="28" t="s">
        <v>18</v>
      </c>
      <c r="E18" s="29">
        <f>COUNT(D4:D13)</f>
        <v>10</v>
      </c>
      <c r="G18" s="30"/>
      <c r="H18" s="30"/>
      <c r="I18" s="30"/>
    </row>
    <row r="19" spans="2:9" x14ac:dyDescent="0.25">
      <c r="B19" s="8">
        <v>0.86980000000000002</v>
      </c>
    </row>
    <row r="20" spans="2:9" x14ac:dyDescent="0.25">
      <c r="B20" s="8">
        <v>0.79520000000000002</v>
      </c>
    </row>
    <row r="21" spans="2:9" x14ac:dyDescent="0.25">
      <c r="B21" s="8">
        <v>0.52700000000000002</v>
      </c>
    </row>
    <row r="22" spans="2:9" x14ac:dyDescent="0.25">
      <c r="B22" s="8">
        <v>0.96760000000000002</v>
      </c>
    </row>
    <row r="23" spans="2:9" x14ac:dyDescent="0.25">
      <c r="B23" s="8">
        <v>0.45779999999999998</v>
      </c>
    </row>
    <row r="24" spans="2:9" x14ac:dyDescent="0.25">
      <c r="B24" s="8">
        <v>0.79120000000000001</v>
      </c>
    </row>
    <row r="25" spans="2:9" x14ac:dyDescent="0.25">
      <c r="B25" s="8">
        <v>0.45900000000000002</v>
      </c>
    </row>
    <row r="26" spans="2:9" x14ac:dyDescent="0.25">
      <c r="B26" s="8">
        <v>0.81159999999999999</v>
      </c>
    </row>
    <row r="27" spans="2:9" x14ac:dyDescent="0.25">
      <c r="B27" s="8">
        <v>0.80579999999999996</v>
      </c>
    </row>
    <row r="28" spans="2:9" x14ac:dyDescent="0.25">
      <c r="B28" s="8">
        <v>0.70720000000000005</v>
      </c>
    </row>
    <row r="29" spans="2:9" x14ac:dyDescent="0.25">
      <c r="B29" s="8">
        <v>3.1E-2</v>
      </c>
    </row>
    <row r="30" spans="2:9" x14ac:dyDescent="0.25">
      <c r="B30" s="8">
        <v>0.53559999999999997</v>
      </c>
    </row>
    <row r="31" spans="2:9" x14ac:dyDescent="0.25">
      <c r="B31" s="8">
        <v>0.1138</v>
      </c>
    </row>
    <row r="32" spans="2:9" x14ac:dyDescent="0.25">
      <c r="B32" s="8">
        <v>0.94320000000000004</v>
      </c>
    </row>
    <row r="33" spans="2:2" x14ac:dyDescent="0.25">
      <c r="B33" s="8">
        <v>4.2999999999999997E-2</v>
      </c>
    </row>
    <row r="34" spans="2:2" x14ac:dyDescent="0.25">
      <c r="B34" s="8">
        <v>0.73960000000000004</v>
      </c>
    </row>
    <row r="35" spans="2:2" x14ac:dyDescent="0.25">
      <c r="B35" s="8">
        <v>0.58179999999999998</v>
      </c>
    </row>
    <row r="36" spans="2:2" x14ac:dyDescent="0.25">
      <c r="B36" s="8">
        <v>0.8992</v>
      </c>
    </row>
    <row r="37" spans="2:2" x14ac:dyDescent="0.25">
      <c r="B37" s="8">
        <v>0.29499999999999998</v>
      </c>
    </row>
    <row r="38" spans="2:2" x14ac:dyDescent="0.25">
      <c r="B38" s="8">
        <v>2.3599999999999999E-2</v>
      </c>
    </row>
    <row r="39" spans="2:2" x14ac:dyDescent="0.25">
      <c r="B39" s="8">
        <v>0.4098</v>
      </c>
    </row>
    <row r="40" spans="2:2" x14ac:dyDescent="0.25">
      <c r="B40" s="8">
        <v>0.97519999999999996</v>
      </c>
    </row>
    <row r="41" spans="2:2" x14ac:dyDescent="0.25">
      <c r="B41" s="8">
        <v>0.58699999999999997</v>
      </c>
    </row>
    <row r="42" spans="2:2" x14ac:dyDescent="0.25">
      <c r="B42" s="8">
        <v>0.98760000000000003</v>
      </c>
    </row>
    <row r="43" spans="2:2" x14ac:dyDescent="0.25">
      <c r="B43" s="8">
        <v>0.79779999999999995</v>
      </c>
    </row>
    <row r="44" spans="2:2" x14ac:dyDescent="0.25">
      <c r="B44" s="8">
        <v>0.57120000000000004</v>
      </c>
    </row>
    <row r="45" spans="2:2" x14ac:dyDescent="0.25">
      <c r="B45" s="8">
        <v>0.71899999999999997</v>
      </c>
    </row>
    <row r="46" spans="2:2" x14ac:dyDescent="0.25">
      <c r="B46" s="8">
        <v>0.2316</v>
      </c>
    </row>
    <row r="47" spans="2:2" x14ac:dyDescent="0.25">
      <c r="B47" s="8">
        <v>0.94579999999999997</v>
      </c>
    </row>
    <row r="48" spans="2:2" x14ac:dyDescent="0.25">
      <c r="B48" s="8">
        <v>8.72E-2</v>
      </c>
    </row>
    <row r="49" spans="2:2" x14ac:dyDescent="0.25">
      <c r="B49" s="8">
        <v>0.49099999999999999</v>
      </c>
    </row>
    <row r="50" spans="2:2" x14ac:dyDescent="0.25">
      <c r="B50" s="8">
        <v>0.35560000000000003</v>
      </c>
    </row>
    <row r="51" spans="2:2" x14ac:dyDescent="0.25">
      <c r="B51" s="8">
        <v>5.3800000000000001E-2</v>
      </c>
    </row>
    <row r="52" spans="2:2" x14ac:dyDescent="0.25">
      <c r="B52" s="8">
        <v>0.92320000000000002</v>
      </c>
    </row>
    <row r="53" spans="2:2" x14ac:dyDescent="0.25">
      <c r="B53" s="8">
        <v>0.70299999999999996</v>
      </c>
    </row>
    <row r="54" spans="2:2" x14ac:dyDescent="0.25">
      <c r="B54" s="8">
        <v>0.95960000000000001</v>
      </c>
    </row>
    <row r="55" spans="2:2" x14ac:dyDescent="0.25">
      <c r="B55" s="8">
        <v>0.32179999999999997</v>
      </c>
    </row>
    <row r="56" spans="2:2" x14ac:dyDescent="0.25">
      <c r="B56" s="8">
        <v>0.47920000000000001</v>
      </c>
    </row>
    <row r="57" spans="2:2" x14ac:dyDescent="0.25">
      <c r="B57" s="8">
        <v>0.155</v>
      </c>
    </row>
    <row r="58" spans="2:2" x14ac:dyDescent="0.25">
      <c r="B58" s="8">
        <v>0.64359999999999995</v>
      </c>
    </row>
    <row r="59" spans="2:2" x14ac:dyDescent="0.25">
      <c r="B59" s="8">
        <v>0.94979999999999998</v>
      </c>
    </row>
    <row r="60" spans="2:2" x14ac:dyDescent="0.25">
      <c r="B60" s="8">
        <v>0.1552</v>
      </c>
    </row>
    <row r="61" spans="2:2" x14ac:dyDescent="0.25">
      <c r="B61" s="8">
        <v>0.64700000000000002</v>
      </c>
    </row>
    <row r="62" spans="2:2" x14ac:dyDescent="0.25">
      <c r="B62" s="8">
        <v>7.6E-3</v>
      </c>
    </row>
    <row r="63" spans="2:2" x14ac:dyDescent="0.25">
      <c r="B63" s="8">
        <v>0.13780000000000001</v>
      </c>
    </row>
    <row r="64" spans="2:2" x14ac:dyDescent="0.25">
      <c r="B64" s="8">
        <v>0.35120000000000001</v>
      </c>
    </row>
    <row r="65" spans="2:2" x14ac:dyDescent="0.25">
      <c r="B65" s="8">
        <v>0.97899999999999998</v>
      </c>
    </row>
    <row r="66" spans="2:2" x14ac:dyDescent="0.25">
      <c r="B66" s="8">
        <v>0.65159999999999996</v>
      </c>
    </row>
    <row r="67" spans="2:2" x14ac:dyDescent="0.25">
      <c r="B67" s="8">
        <v>8.5800000000000001E-2</v>
      </c>
    </row>
    <row r="68" spans="2:2" x14ac:dyDescent="0.25">
      <c r="B68" s="8">
        <v>0.4672</v>
      </c>
    </row>
    <row r="69" spans="2:2" x14ac:dyDescent="0.25">
      <c r="B69" s="8">
        <v>0.95099999999999996</v>
      </c>
    </row>
    <row r="70" spans="2:2" x14ac:dyDescent="0.25">
      <c r="B70" s="8">
        <v>0.17560000000000001</v>
      </c>
    </row>
    <row r="71" spans="2:2" x14ac:dyDescent="0.25">
      <c r="B71" s="8">
        <v>0.99380000000000002</v>
      </c>
    </row>
    <row r="72" spans="2:2" x14ac:dyDescent="0.25">
      <c r="B72" s="8">
        <v>0.9032</v>
      </c>
    </row>
    <row r="73" spans="2:2" x14ac:dyDescent="0.25">
      <c r="B73" s="8">
        <v>0.36299999999999999</v>
      </c>
    </row>
    <row r="74" spans="2:2" x14ac:dyDescent="0.25">
      <c r="B74" s="8">
        <v>0.17960000000000001</v>
      </c>
    </row>
    <row r="75" spans="2:2" x14ac:dyDescent="0.25">
      <c r="B75" s="8">
        <v>6.1800000000000001E-2</v>
      </c>
    </row>
    <row r="76" spans="2:2" x14ac:dyDescent="0.25">
      <c r="B76" s="8">
        <v>5.9200000000000003E-2</v>
      </c>
    </row>
    <row r="77" spans="2:2" x14ac:dyDescent="0.25">
      <c r="B77" s="8">
        <v>1.4999999999999999E-2</v>
      </c>
    </row>
    <row r="78" spans="2:2" x14ac:dyDescent="0.25">
      <c r="B78" s="8">
        <v>0.2636</v>
      </c>
    </row>
    <row r="79" spans="2:2" x14ac:dyDescent="0.25">
      <c r="B79" s="8">
        <v>0.48980000000000001</v>
      </c>
    </row>
    <row r="80" spans="2:2" x14ac:dyDescent="0.25">
      <c r="B80" s="8">
        <v>0.3352</v>
      </c>
    </row>
    <row r="81" spans="2:2" x14ac:dyDescent="0.25">
      <c r="B81" s="8">
        <v>0.70699999999999996</v>
      </c>
    </row>
    <row r="82" spans="2:2" x14ac:dyDescent="0.25">
      <c r="B82" s="8">
        <v>2.76E-2</v>
      </c>
    </row>
    <row r="83" spans="2:2" x14ac:dyDescent="0.25">
      <c r="B83" s="8">
        <v>0.4778</v>
      </c>
    </row>
    <row r="84" spans="2:2" x14ac:dyDescent="0.25">
      <c r="B84" s="8">
        <v>0.13120000000000001</v>
      </c>
    </row>
    <row r="85" spans="2:2" x14ac:dyDescent="0.25">
      <c r="B85" s="8">
        <v>0.23899999999999999</v>
      </c>
    </row>
    <row r="86" spans="2:2" x14ac:dyDescent="0.25">
      <c r="B86" s="8">
        <v>7.1599999999999997E-2</v>
      </c>
    </row>
    <row r="87" spans="2:2" x14ac:dyDescent="0.25">
      <c r="B87" s="8">
        <v>0.2258</v>
      </c>
    </row>
    <row r="88" spans="2:2" x14ac:dyDescent="0.25">
      <c r="B88" s="8">
        <v>0.84719999999999995</v>
      </c>
    </row>
    <row r="89" spans="2:2" x14ac:dyDescent="0.25">
      <c r="B89" s="8">
        <v>0.41099999999999998</v>
      </c>
    </row>
    <row r="90" spans="2:2" x14ac:dyDescent="0.25">
      <c r="B90" s="8">
        <v>0.99560000000000004</v>
      </c>
    </row>
    <row r="91" spans="2:2" x14ac:dyDescent="0.25">
      <c r="B91" s="8">
        <v>0.93379999999999996</v>
      </c>
    </row>
    <row r="92" spans="2:2" x14ac:dyDescent="0.25">
      <c r="B92" s="8">
        <v>0.88319999999999999</v>
      </c>
    </row>
    <row r="93" spans="2:2" x14ac:dyDescent="0.25">
      <c r="B93" s="8">
        <v>2.3E-2</v>
      </c>
    </row>
    <row r="94" spans="2:2" x14ac:dyDescent="0.25">
      <c r="B94" s="8">
        <v>0.39960000000000001</v>
      </c>
    </row>
    <row r="95" spans="2:2" x14ac:dyDescent="0.25">
      <c r="B95" s="8">
        <v>0.80179999999999996</v>
      </c>
    </row>
    <row r="96" spans="2:2" x14ac:dyDescent="0.25">
      <c r="B96" s="8">
        <v>0.63919999999999999</v>
      </c>
    </row>
    <row r="97" spans="2:2" x14ac:dyDescent="0.25">
      <c r="B97" s="8">
        <v>0.875</v>
      </c>
    </row>
    <row r="98" spans="2:2" x14ac:dyDescent="0.25">
      <c r="B98" s="8">
        <v>0.88360000000000005</v>
      </c>
    </row>
    <row r="99" spans="2:2" x14ac:dyDescent="0.25">
      <c r="B99" s="8">
        <v>2.98E-2</v>
      </c>
    </row>
    <row r="100" spans="2:2" x14ac:dyDescent="0.25">
      <c r="B100" s="8">
        <v>0.51519999999999999</v>
      </c>
    </row>
    <row r="101" spans="2:2" x14ac:dyDescent="0.25">
      <c r="B101" s="8">
        <v>0.76700000000000002</v>
      </c>
    </row>
    <row r="102" spans="2:2" x14ac:dyDescent="0.25">
      <c r="B102" s="8">
        <v>4.7600000000000003E-2</v>
      </c>
    </row>
    <row r="103" spans="2:2" x14ac:dyDescent="0.25">
      <c r="B103" s="8">
        <v>0.81779999999999997</v>
      </c>
    </row>
  </sheetData>
  <mergeCells count="1">
    <mergeCell ref="G16:I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D9F-E5D9-4B5D-932C-8FEEDA88999A}">
  <dimension ref="B1:N103"/>
  <sheetViews>
    <sheetView zoomScaleNormal="100" workbookViewId="0">
      <selection activeCell="K4" sqref="K4"/>
    </sheetView>
  </sheetViews>
  <sheetFormatPr baseColWidth="10" defaultRowHeight="15" x14ac:dyDescent="0.25"/>
  <cols>
    <col min="12" max="12" width="18.5703125" customWidth="1"/>
    <col min="13" max="13" width="16" customWidth="1"/>
  </cols>
  <sheetData>
    <row r="1" spans="2:14" ht="15.75" thickBot="1" x14ac:dyDescent="0.3"/>
    <row r="2" spans="2:14" ht="15.75" thickBot="1" x14ac:dyDescent="0.3">
      <c r="B2" s="7" t="s">
        <v>0</v>
      </c>
      <c r="C2" s="1"/>
      <c r="D2" s="18" t="s">
        <v>1</v>
      </c>
      <c r="E2" s="19" t="s">
        <v>2</v>
      </c>
      <c r="F2" s="19" t="s">
        <v>3</v>
      </c>
      <c r="G2" s="19" t="s">
        <v>4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20" t="s">
        <v>15</v>
      </c>
    </row>
    <row r="3" spans="2:14" x14ac:dyDescent="0.25">
      <c r="B3" s="8"/>
      <c r="D3" s="16"/>
      <c r="E3" s="17"/>
      <c r="F3" s="17"/>
      <c r="G3" s="17"/>
      <c r="H3" s="17"/>
      <c r="I3" s="17"/>
      <c r="J3" s="17"/>
      <c r="K3" s="17"/>
      <c r="L3" s="23"/>
      <c r="M3" s="21"/>
    </row>
    <row r="4" spans="2:14" x14ac:dyDescent="0.25">
      <c r="B4" s="25">
        <v>1.1202240448089618E-2</v>
      </c>
      <c r="C4">
        <v>1</v>
      </c>
      <c r="D4" s="27">
        <v>0</v>
      </c>
      <c r="E4" s="3">
        <v>0.1</v>
      </c>
      <c r="F4" s="2">
        <f t="array" ref="F4:F13">FREQUENCY(B4:B103,E4:E13)</f>
        <v>10</v>
      </c>
      <c r="G4" s="2">
        <f t="shared" ref="G4:G13" si="0">nKS/(int)</f>
        <v>10</v>
      </c>
      <c r="H4" s="3">
        <f t="shared" ref="H4:I7" si="1">F4/nKS</f>
        <v>0.1</v>
      </c>
      <c r="I4" s="3">
        <f t="shared" si="1"/>
        <v>0.1</v>
      </c>
      <c r="J4" s="3">
        <f>H4+J3</f>
        <v>0.1</v>
      </c>
      <c r="K4" s="3">
        <f>I4+K3</f>
        <v>0.1</v>
      </c>
      <c r="L4" s="4">
        <f>ABS(J4-K4)</f>
        <v>0</v>
      </c>
      <c r="M4" s="22">
        <f t="shared" ref="M4:M5" si="2">MAX(L4,M3)</f>
        <v>0</v>
      </c>
    </row>
    <row r="5" spans="2:14" x14ac:dyDescent="0.25">
      <c r="B5" s="25">
        <v>0.19043808761752351</v>
      </c>
      <c r="C5">
        <v>2</v>
      </c>
      <c r="D5" s="27">
        <v>0.10009999999999999</v>
      </c>
      <c r="E5" s="3">
        <v>0.2</v>
      </c>
      <c r="F5" s="2">
        <v>13</v>
      </c>
      <c r="G5" s="2">
        <f t="shared" si="0"/>
        <v>10</v>
      </c>
      <c r="H5" s="3">
        <f t="shared" si="1"/>
        <v>0.13</v>
      </c>
      <c r="I5" s="3">
        <f t="shared" si="1"/>
        <v>0.1</v>
      </c>
      <c r="J5" s="3">
        <f t="shared" ref="J5:J7" si="3">H5+J4</f>
        <v>0.23</v>
      </c>
      <c r="K5" s="3">
        <f t="shared" ref="K5:K7" si="4">I5+K4</f>
        <v>0.2</v>
      </c>
      <c r="L5" s="4">
        <f t="shared" ref="L5:L7" si="5">ABS(J5-K5)</f>
        <v>0.03</v>
      </c>
      <c r="M5" s="22">
        <f t="shared" si="2"/>
        <v>0.03</v>
      </c>
    </row>
    <row r="6" spans="2:14" x14ac:dyDescent="0.25">
      <c r="B6" s="25">
        <v>0.23684736947389479</v>
      </c>
      <c r="C6">
        <v>3</v>
      </c>
      <c r="D6" s="27">
        <v>0.2001</v>
      </c>
      <c r="E6" s="3">
        <v>0.3</v>
      </c>
      <c r="F6" s="2">
        <v>9</v>
      </c>
      <c r="G6" s="2">
        <f t="shared" si="0"/>
        <v>10</v>
      </c>
      <c r="H6" s="3">
        <f t="shared" si="1"/>
        <v>0.09</v>
      </c>
      <c r="I6" s="3">
        <f t="shared" si="1"/>
        <v>0.1</v>
      </c>
      <c r="J6" s="3">
        <f t="shared" si="3"/>
        <v>0.32</v>
      </c>
      <c r="K6" s="3">
        <f t="shared" si="4"/>
        <v>0.30000000000000004</v>
      </c>
      <c r="L6" s="4">
        <f t="shared" si="5"/>
        <v>1.9999999999999962E-2</v>
      </c>
      <c r="M6" s="22">
        <f t="shared" ref="M6:M7" si="6">MAX(L6,M5)</f>
        <v>0.03</v>
      </c>
    </row>
    <row r="7" spans="2:14" x14ac:dyDescent="0.25">
      <c r="B7" s="25">
        <v>2.5605121024204841E-2</v>
      </c>
      <c r="C7">
        <v>4</v>
      </c>
      <c r="D7" s="27">
        <v>0.30009999999999998</v>
      </c>
      <c r="E7" s="3">
        <v>0.4</v>
      </c>
      <c r="F7" s="2">
        <v>8</v>
      </c>
      <c r="G7" s="2">
        <f t="shared" si="0"/>
        <v>10</v>
      </c>
      <c r="H7" s="3">
        <f t="shared" si="1"/>
        <v>0.08</v>
      </c>
      <c r="I7" s="3">
        <f t="shared" si="1"/>
        <v>0.1</v>
      </c>
      <c r="J7" s="3">
        <f t="shared" si="3"/>
        <v>0.4</v>
      </c>
      <c r="K7" s="3">
        <f t="shared" si="4"/>
        <v>0.4</v>
      </c>
      <c r="L7" s="4">
        <f t="shared" si="5"/>
        <v>0</v>
      </c>
      <c r="M7" s="22">
        <f t="shared" si="6"/>
        <v>0.03</v>
      </c>
    </row>
    <row r="8" spans="2:14" x14ac:dyDescent="0.25">
      <c r="B8" s="25">
        <v>0.43528705741148227</v>
      </c>
      <c r="C8">
        <v>5</v>
      </c>
      <c r="D8" s="27">
        <v>0.40010000000000001</v>
      </c>
      <c r="E8" s="3">
        <v>0.5</v>
      </c>
      <c r="F8" s="17">
        <v>13</v>
      </c>
      <c r="G8" s="2">
        <f t="shared" si="0"/>
        <v>10</v>
      </c>
      <c r="H8" s="3">
        <f t="shared" ref="H8:H13" si="7">F8/nKS</f>
        <v>0.13</v>
      </c>
      <c r="I8" s="3">
        <f t="shared" ref="I8:I13" si="8">G8/nKS</f>
        <v>0.1</v>
      </c>
      <c r="J8" s="3">
        <f t="shared" ref="J8:J13" si="9">H8+J7</f>
        <v>0.53</v>
      </c>
      <c r="K8" s="3">
        <f t="shared" ref="K8:K13" si="10">I8+K7</f>
        <v>0.5</v>
      </c>
      <c r="L8" s="4">
        <f t="shared" ref="L8:L13" si="11">ABS(J8-K8)</f>
        <v>3.0000000000000027E-2</v>
      </c>
      <c r="M8" s="22">
        <f t="shared" ref="M8:M13" si="12">MAX(L8,M7)</f>
        <v>3.0000000000000027E-2</v>
      </c>
      <c r="N8" t="s">
        <v>7</v>
      </c>
    </row>
    <row r="9" spans="2:14" x14ac:dyDescent="0.25">
      <c r="B9" s="25">
        <v>0.39847969593918786</v>
      </c>
      <c r="C9">
        <v>6</v>
      </c>
      <c r="D9" s="27">
        <v>0.50009999999999999</v>
      </c>
      <c r="E9" s="3">
        <v>0.6</v>
      </c>
      <c r="F9" s="2">
        <v>8</v>
      </c>
      <c r="G9" s="2">
        <f t="shared" si="0"/>
        <v>10</v>
      </c>
      <c r="H9" s="3">
        <f t="shared" si="7"/>
        <v>0.08</v>
      </c>
      <c r="I9" s="3">
        <f t="shared" si="8"/>
        <v>0.1</v>
      </c>
      <c r="J9" s="3">
        <f t="shared" si="9"/>
        <v>0.61</v>
      </c>
      <c r="K9" s="3">
        <f t="shared" si="10"/>
        <v>0.6</v>
      </c>
      <c r="L9" s="4">
        <f t="shared" si="11"/>
        <v>1.0000000000000009E-2</v>
      </c>
      <c r="M9" s="22">
        <f t="shared" si="12"/>
        <v>3.0000000000000027E-2</v>
      </c>
      <c r="N9" t="s">
        <v>9</v>
      </c>
    </row>
    <row r="10" spans="2:14" x14ac:dyDescent="0.25">
      <c r="B10" s="25">
        <v>0.77295459091818364</v>
      </c>
      <c r="C10">
        <v>7</v>
      </c>
      <c r="D10" s="27">
        <v>0.60009999999999997</v>
      </c>
      <c r="E10" s="3">
        <v>0.7</v>
      </c>
      <c r="F10" s="2">
        <v>8</v>
      </c>
      <c r="G10" s="2">
        <f t="shared" si="0"/>
        <v>10</v>
      </c>
      <c r="H10" s="3">
        <f t="shared" si="7"/>
        <v>0.08</v>
      </c>
      <c r="I10" s="3">
        <f t="shared" si="8"/>
        <v>0.1</v>
      </c>
      <c r="J10" s="3">
        <f t="shared" si="9"/>
        <v>0.69</v>
      </c>
      <c r="K10" s="3">
        <f t="shared" si="10"/>
        <v>0.7</v>
      </c>
      <c r="L10" s="4">
        <f t="shared" si="11"/>
        <v>1.0000000000000009E-2</v>
      </c>
      <c r="M10" s="22">
        <f t="shared" si="12"/>
        <v>3.0000000000000027E-2</v>
      </c>
    </row>
    <row r="11" spans="2:14" x14ac:dyDescent="0.25">
      <c r="B11" s="25">
        <v>0.13762752550510102</v>
      </c>
      <c r="C11">
        <v>8</v>
      </c>
      <c r="D11" s="27">
        <v>0.70009999999999994</v>
      </c>
      <c r="E11" s="3">
        <v>0.8</v>
      </c>
      <c r="F11" s="2">
        <v>14</v>
      </c>
      <c r="G11" s="2">
        <f t="shared" si="0"/>
        <v>10</v>
      </c>
      <c r="H11" s="3">
        <f t="shared" si="7"/>
        <v>0.14000000000000001</v>
      </c>
      <c r="I11" s="3">
        <f t="shared" si="8"/>
        <v>0.1</v>
      </c>
      <c r="J11" s="3">
        <f t="shared" si="9"/>
        <v>0.83</v>
      </c>
      <c r="K11" s="3">
        <f t="shared" si="10"/>
        <v>0.79999999999999993</v>
      </c>
      <c r="L11" s="4">
        <f t="shared" si="11"/>
        <v>3.0000000000000027E-2</v>
      </c>
      <c r="M11" s="22">
        <f t="shared" si="12"/>
        <v>3.0000000000000027E-2</v>
      </c>
    </row>
    <row r="12" spans="2:14" x14ac:dyDescent="0.25">
      <c r="B12" s="25">
        <v>0.33926785357071415</v>
      </c>
      <c r="C12">
        <v>9</v>
      </c>
      <c r="D12" s="27">
        <v>0.80010000000000003</v>
      </c>
      <c r="E12" s="3">
        <v>0.9</v>
      </c>
      <c r="F12" s="2">
        <v>10</v>
      </c>
      <c r="G12" s="2">
        <f t="shared" si="0"/>
        <v>10</v>
      </c>
      <c r="H12" s="3">
        <f t="shared" si="7"/>
        <v>0.1</v>
      </c>
      <c r="I12" s="3">
        <f t="shared" si="8"/>
        <v>0.1</v>
      </c>
      <c r="J12" s="3">
        <f t="shared" si="9"/>
        <v>0.92999999999999994</v>
      </c>
      <c r="K12" s="3">
        <f t="shared" si="10"/>
        <v>0.89999999999999991</v>
      </c>
      <c r="L12" s="4">
        <f t="shared" si="11"/>
        <v>3.0000000000000027E-2</v>
      </c>
      <c r="M12" s="22">
        <f t="shared" si="12"/>
        <v>3.0000000000000027E-2</v>
      </c>
    </row>
    <row r="13" spans="2:14" ht="15.75" thickBot="1" x14ac:dyDescent="0.3">
      <c r="B13" s="25">
        <v>0.76655331066213239</v>
      </c>
      <c r="C13">
        <v>10</v>
      </c>
      <c r="D13" s="27">
        <v>0.90010000000000001</v>
      </c>
      <c r="E13" s="3">
        <v>1</v>
      </c>
      <c r="F13" s="14">
        <v>7</v>
      </c>
      <c r="G13" s="2">
        <f t="shared" si="0"/>
        <v>10</v>
      </c>
      <c r="H13" s="3">
        <f t="shared" si="7"/>
        <v>7.0000000000000007E-2</v>
      </c>
      <c r="I13" s="3">
        <f t="shared" si="8"/>
        <v>0.1</v>
      </c>
      <c r="J13" s="3">
        <f t="shared" si="9"/>
        <v>1</v>
      </c>
      <c r="K13" s="3">
        <f t="shared" si="10"/>
        <v>0.99999999999999989</v>
      </c>
      <c r="L13" s="4">
        <f t="shared" si="11"/>
        <v>1.1102230246251565E-16</v>
      </c>
      <c r="M13" s="22">
        <f t="shared" si="12"/>
        <v>3.0000000000000027E-2</v>
      </c>
    </row>
    <row r="14" spans="2:14" ht="15.75" thickBot="1" x14ac:dyDescent="0.3">
      <c r="B14" s="25">
        <v>2.8805761152230446E-2</v>
      </c>
    </row>
    <row r="15" spans="2:14" ht="15.75" thickBot="1" x14ac:dyDescent="0.3">
      <c r="B15" s="25">
        <v>0.48969793958791757</v>
      </c>
      <c r="D15" s="5" t="s">
        <v>8</v>
      </c>
      <c r="E15" s="6">
        <v>100</v>
      </c>
      <c r="H15" s="31" t="s">
        <v>19</v>
      </c>
      <c r="I15" s="31"/>
      <c r="J15" s="31"/>
    </row>
    <row r="16" spans="2:14" ht="15.75" thickBot="1" x14ac:dyDescent="0.3">
      <c r="B16" s="25">
        <v>0.32326465293058609</v>
      </c>
      <c r="H16" s="31"/>
      <c r="I16" s="31"/>
      <c r="J16" s="31"/>
      <c r="M16" s="24">
        <v>0.2417</v>
      </c>
    </row>
    <row r="17" spans="2:10" ht="15.75" thickBot="1" x14ac:dyDescent="0.3">
      <c r="B17" s="25">
        <v>0.49449889977995598</v>
      </c>
      <c r="D17" s="28" t="s">
        <v>17</v>
      </c>
      <c r="E17" s="29">
        <f>COUNT(D4:D13)</f>
        <v>10</v>
      </c>
      <c r="H17" s="31"/>
      <c r="I17" s="31"/>
      <c r="J17" s="31"/>
    </row>
    <row r="18" spans="2:10" x14ac:dyDescent="0.25">
      <c r="B18" s="25">
        <v>0.40488097619523905</v>
      </c>
    </row>
    <row r="19" spans="2:10" x14ac:dyDescent="0.25">
      <c r="B19" s="25">
        <v>0.88177635527105425</v>
      </c>
    </row>
    <row r="20" spans="2:10" x14ac:dyDescent="0.25">
      <c r="B20" s="25">
        <v>0.98739747949589918</v>
      </c>
    </row>
    <row r="21" spans="2:10" x14ac:dyDescent="0.25">
      <c r="B21" s="25">
        <v>0.78255651130226045</v>
      </c>
    </row>
    <row r="22" spans="2:10" x14ac:dyDescent="0.25">
      <c r="B22" s="25">
        <v>0.3008601720344069</v>
      </c>
    </row>
    <row r="23" spans="2:10" x14ac:dyDescent="0.25">
      <c r="B23" s="25">
        <v>0.11362272454490899</v>
      </c>
    </row>
    <row r="24" spans="2:10" x14ac:dyDescent="0.25">
      <c r="B24" s="25">
        <v>0.93138627725545109</v>
      </c>
    </row>
    <row r="25" spans="2:10" x14ac:dyDescent="0.25">
      <c r="B25" s="25">
        <v>0.83056611322264451</v>
      </c>
    </row>
    <row r="26" spans="2:10" x14ac:dyDescent="0.25">
      <c r="B26" s="25">
        <v>0.11682336467293458</v>
      </c>
    </row>
    <row r="27" spans="2:10" x14ac:dyDescent="0.25">
      <c r="B27" s="25">
        <v>0.98579715943188639</v>
      </c>
    </row>
    <row r="28" spans="2:10" x14ac:dyDescent="0.25">
      <c r="B28" s="25">
        <v>0.7553510702140428</v>
      </c>
    </row>
    <row r="29" spans="2:10" x14ac:dyDescent="0.25">
      <c r="B29" s="25">
        <v>0.83856771354270854</v>
      </c>
    </row>
    <row r="30" spans="2:10" x14ac:dyDescent="0.25">
      <c r="B30" s="25">
        <v>0.25285057011402279</v>
      </c>
    </row>
    <row r="31" spans="2:10" x14ac:dyDescent="0.25">
      <c r="B31" s="25">
        <v>0.29765953190638128</v>
      </c>
    </row>
    <row r="32" spans="2:10" x14ac:dyDescent="0.25">
      <c r="B32" s="25">
        <v>5.9211842368473697E-2</v>
      </c>
    </row>
    <row r="33" spans="2:2" x14ac:dyDescent="0.25">
      <c r="B33" s="25">
        <v>6.4012802560512103E-3</v>
      </c>
    </row>
    <row r="34" spans="2:2" x14ac:dyDescent="0.25">
      <c r="B34" s="25">
        <v>0.10882176435287057</v>
      </c>
    </row>
    <row r="35" spans="2:2" x14ac:dyDescent="0.25">
      <c r="B35" s="25">
        <v>0.84976995399079813</v>
      </c>
    </row>
    <row r="36" spans="2:2" x14ac:dyDescent="0.25">
      <c r="B36" s="25">
        <v>0.4432886577315463</v>
      </c>
    </row>
    <row r="37" spans="2:2" x14ac:dyDescent="0.25">
      <c r="B37" s="25">
        <v>0.53450690138027601</v>
      </c>
    </row>
    <row r="38" spans="2:2" x14ac:dyDescent="0.25">
      <c r="B38" s="25">
        <v>8.4816963392678538E-2</v>
      </c>
    </row>
    <row r="39" spans="2:2" x14ac:dyDescent="0.25">
      <c r="B39" s="25">
        <v>0.44168833766753351</v>
      </c>
    </row>
    <row r="40" spans="2:2" x14ac:dyDescent="0.25">
      <c r="B40" s="25">
        <v>0.50730146029205836</v>
      </c>
    </row>
    <row r="41" spans="2:2" x14ac:dyDescent="0.25">
      <c r="B41" s="25">
        <v>0.62252450490098021</v>
      </c>
    </row>
    <row r="42" spans="2:2" x14ac:dyDescent="0.25">
      <c r="B42" s="25">
        <v>0.58091618323664729</v>
      </c>
    </row>
    <row r="43" spans="2:2" x14ac:dyDescent="0.25">
      <c r="B43" s="25">
        <v>0.87377475495099022</v>
      </c>
    </row>
    <row r="44" spans="2:2" x14ac:dyDescent="0.25">
      <c r="B44" s="25">
        <v>0.85137027405481092</v>
      </c>
    </row>
    <row r="45" spans="2:2" x14ac:dyDescent="0.25">
      <c r="B45" s="25">
        <v>0.47049409881976395</v>
      </c>
    </row>
    <row r="46" spans="2:2" x14ac:dyDescent="0.25">
      <c r="B46" s="25">
        <v>0.99699939987997599</v>
      </c>
    </row>
    <row r="47" spans="2:2" x14ac:dyDescent="0.25">
      <c r="B47" s="25">
        <v>0.94578915783156636</v>
      </c>
    </row>
    <row r="48" spans="2:2" x14ac:dyDescent="0.25">
      <c r="B48" s="25">
        <v>7.5215043008601726E-2</v>
      </c>
    </row>
    <row r="49" spans="2:2" x14ac:dyDescent="0.25">
      <c r="B49" s="25">
        <v>0.27845569113822766</v>
      </c>
    </row>
    <row r="50" spans="2:2" x14ac:dyDescent="0.25">
      <c r="B50" s="25">
        <v>0.73294658931786361</v>
      </c>
    </row>
    <row r="51" spans="2:2" x14ac:dyDescent="0.25">
      <c r="B51" s="25">
        <v>0.45769153830766152</v>
      </c>
    </row>
    <row r="52" spans="2:2" x14ac:dyDescent="0.25">
      <c r="B52" s="25">
        <v>0.77935587117423488</v>
      </c>
    </row>
    <row r="53" spans="2:2" x14ac:dyDescent="0.25">
      <c r="B53" s="25">
        <v>0.2464492898579716</v>
      </c>
    </row>
    <row r="54" spans="2:2" x14ac:dyDescent="0.25">
      <c r="B54" s="25">
        <v>0.1888377675535107</v>
      </c>
    </row>
    <row r="55" spans="2:2" x14ac:dyDescent="0.25">
      <c r="B55" s="25">
        <v>0.20964192838567713</v>
      </c>
    </row>
    <row r="56" spans="2:2" x14ac:dyDescent="0.25">
      <c r="B56" s="25">
        <v>0.56331266253250645</v>
      </c>
    </row>
    <row r="57" spans="2:2" x14ac:dyDescent="0.25">
      <c r="B57" s="25">
        <v>0.57451490298059615</v>
      </c>
    </row>
    <row r="58" spans="2:2" x14ac:dyDescent="0.25">
      <c r="B58" s="25">
        <v>0.76495299059811961</v>
      </c>
    </row>
    <row r="59" spans="2:2" x14ac:dyDescent="0.25">
      <c r="B59" s="25">
        <v>1.6003200640128026E-3</v>
      </c>
    </row>
    <row r="60" spans="2:2" x14ac:dyDescent="0.25">
      <c r="B60" s="25">
        <v>2.7205441088217642E-2</v>
      </c>
    </row>
    <row r="61" spans="2:2" x14ac:dyDescent="0.25">
      <c r="B61" s="25">
        <v>0.46249249849969992</v>
      </c>
    </row>
    <row r="62" spans="2:2" x14ac:dyDescent="0.25">
      <c r="B62" s="25">
        <v>0.86097219443888773</v>
      </c>
    </row>
    <row r="63" spans="2:2" x14ac:dyDescent="0.25">
      <c r="B63" s="25">
        <v>0.63372674534906981</v>
      </c>
    </row>
    <row r="64" spans="2:2" x14ac:dyDescent="0.25">
      <c r="B64" s="25">
        <v>0.77135427085417085</v>
      </c>
    </row>
    <row r="65" spans="2:2" x14ac:dyDescent="0.25">
      <c r="B65" s="25">
        <v>0.11042208441688338</v>
      </c>
    </row>
    <row r="66" spans="2:2" x14ac:dyDescent="0.25">
      <c r="B66" s="25">
        <v>0.87697539507901578</v>
      </c>
    </row>
    <row r="67" spans="2:2" x14ac:dyDescent="0.25">
      <c r="B67" s="25">
        <v>0.90578115623124622</v>
      </c>
    </row>
    <row r="68" spans="2:2" x14ac:dyDescent="0.25">
      <c r="B68" s="25">
        <v>0.39527905581116224</v>
      </c>
    </row>
    <row r="69" spans="2:2" x14ac:dyDescent="0.25">
      <c r="B69" s="25">
        <v>0.71854370874174833</v>
      </c>
    </row>
    <row r="70" spans="2:2" x14ac:dyDescent="0.25">
      <c r="B70" s="25">
        <v>0.21284256851370273</v>
      </c>
    </row>
    <row r="71" spans="2:2" x14ac:dyDescent="0.25">
      <c r="B71" s="25">
        <v>0.61772354470894175</v>
      </c>
    </row>
    <row r="72" spans="2:2" x14ac:dyDescent="0.25">
      <c r="B72" s="25">
        <v>0.49929985997199439</v>
      </c>
    </row>
    <row r="73" spans="2:2" x14ac:dyDescent="0.25">
      <c r="B73" s="25">
        <v>0.48649729945989195</v>
      </c>
    </row>
    <row r="74" spans="2:2" x14ac:dyDescent="0.25">
      <c r="B74" s="25">
        <v>0.26885377075415084</v>
      </c>
    </row>
    <row r="75" spans="2:2" x14ac:dyDescent="0.25">
      <c r="B75" s="25">
        <v>0.56971394278855769</v>
      </c>
    </row>
    <row r="76" spans="2:2" x14ac:dyDescent="0.25">
      <c r="B76" s="25">
        <v>0.68333666733346665</v>
      </c>
    </row>
    <row r="77" spans="2:2" x14ac:dyDescent="0.25">
      <c r="B77" s="25">
        <v>0.61452290458091618</v>
      </c>
    </row>
    <row r="78" spans="2:2" x14ac:dyDescent="0.25">
      <c r="B78" s="25">
        <v>0.44488897779555914</v>
      </c>
    </row>
    <row r="79" spans="2:2" x14ac:dyDescent="0.25">
      <c r="B79" s="25">
        <v>0.56171234246849366</v>
      </c>
    </row>
    <row r="80" spans="2:2" x14ac:dyDescent="0.25">
      <c r="B80" s="25">
        <v>0.5473094618923785</v>
      </c>
    </row>
    <row r="81" spans="2:2" x14ac:dyDescent="0.25">
      <c r="B81" s="25">
        <v>0.30246049209841969</v>
      </c>
    </row>
    <row r="82" spans="2:2" x14ac:dyDescent="0.25">
      <c r="B82" s="25">
        <v>0.14082816563312661</v>
      </c>
    </row>
    <row r="83" spans="2:2" x14ac:dyDescent="0.25">
      <c r="B83" s="25">
        <v>0.39367873574714946</v>
      </c>
    </row>
    <row r="84" spans="2:2" x14ac:dyDescent="0.25">
      <c r="B84" s="25">
        <v>0.69133826765353068</v>
      </c>
    </row>
    <row r="85" spans="2:2" x14ac:dyDescent="0.25">
      <c r="B85" s="25">
        <v>0.75055011002200445</v>
      </c>
    </row>
    <row r="86" spans="2:2" x14ac:dyDescent="0.25">
      <c r="B86" s="25">
        <v>0.75695139027805558</v>
      </c>
    </row>
    <row r="87" spans="2:2" x14ac:dyDescent="0.25">
      <c r="B87" s="25">
        <v>0.86577315463092619</v>
      </c>
    </row>
    <row r="88" spans="2:2" x14ac:dyDescent="0.25">
      <c r="B88" s="25">
        <v>0.71534306861372277</v>
      </c>
    </row>
    <row r="89" spans="2:2" x14ac:dyDescent="0.25">
      <c r="B89" s="25">
        <v>0.15843168633726745</v>
      </c>
    </row>
    <row r="90" spans="2:2" x14ac:dyDescent="0.25">
      <c r="B90" s="25">
        <v>0.69293858771754346</v>
      </c>
    </row>
    <row r="91" spans="2:2" x14ac:dyDescent="0.25">
      <c r="B91" s="25">
        <v>0.7777555511102221</v>
      </c>
    </row>
    <row r="92" spans="2:2" x14ac:dyDescent="0.25">
      <c r="B92" s="25">
        <v>0.21924384876975395</v>
      </c>
    </row>
    <row r="93" spans="2:2" x14ac:dyDescent="0.25">
      <c r="B93" s="25">
        <v>0.72654530906181236</v>
      </c>
    </row>
    <row r="94" spans="2:2" x14ac:dyDescent="0.25">
      <c r="B94" s="25">
        <v>0.34886977395479096</v>
      </c>
    </row>
    <row r="95" spans="2:2" x14ac:dyDescent="0.25">
      <c r="B95" s="25">
        <v>0.92978595719143831</v>
      </c>
    </row>
    <row r="96" spans="2:2" x14ac:dyDescent="0.25">
      <c r="B96" s="25">
        <v>0.80336067213442686</v>
      </c>
    </row>
    <row r="97" spans="2:2" x14ac:dyDescent="0.25">
      <c r="B97" s="25">
        <v>0.65453090618123622</v>
      </c>
    </row>
    <row r="98" spans="2:2" x14ac:dyDescent="0.25">
      <c r="B98" s="25">
        <v>0.1248249649929986</v>
      </c>
    </row>
    <row r="99" spans="2:2" x14ac:dyDescent="0.25">
      <c r="B99" s="25">
        <v>0.12162432486497299</v>
      </c>
    </row>
    <row r="100" spans="2:2" x14ac:dyDescent="0.25">
      <c r="B100" s="25">
        <v>6.7213442688537711E-2</v>
      </c>
    </row>
    <row r="101" spans="2:2" x14ac:dyDescent="0.25">
      <c r="B101" s="25">
        <v>0.14242848569713942</v>
      </c>
    </row>
    <row r="102" spans="2:2" x14ac:dyDescent="0.25">
      <c r="B102" s="25">
        <v>0.42088417683536705</v>
      </c>
    </row>
    <row r="103" spans="2:2" ht="15.75" thickBot="1" x14ac:dyDescent="0.3">
      <c r="B103" s="26">
        <v>0.15363072614522905</v>
      </c>
    </row>
  </sheetData>
  <mergeCells count="1">
    <mergeCell ref="H15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Chi - Cuadrado</vt:lpstr>
      <vt:lpstr>Kolmogorov-Smirnov(KS)</vt:lpstr>
      <vt:lpstr>'Chi - Cuadrado'!int</vt:lpstr>
      <vt:lpstr>'Kolmogorov-Smirnov(KS)'!int</vt:lpstr>
      <vt:lpstr>'Chi - Cuadrado'!muestra</vt:lpstr>
      <vt:lpstr>'Kolmogorov-Smirnov(KS)'!muestra</vt:lpstr>
      <vt:lpstr>'Chi - Cuadrado'!n_Chi</vt:lpstr>
      <vt:lpstr>'Kolmogorov-Smirnov(KS)'!nKS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Benicio Charra Marquez</dc:creator>
  <cp:lastModifiedBy>Giuliano Benicio Charra Marquez</cp:lastModifiedBy>
  <dcterms:created xsi:type="dcterms:W3CDTF">2015-06-05T18:19:34Z</dcterms:created>
  <dcterms:modified xsi:type="dcterms:W3CDTF">2021-03-25T16:23:25Z</dcterms:modified>
</cp:coreProperties>
</file>